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210" activeTab="0"/>
  </bookViews>
  <sheets>
    <sheet name="додаток 2" sheetId="1" r:id="rId1"/>
  </sheets>
  <definedNames>
    <definedName name="_xlnm.Print_Titles" localSheetId="0">'додаток 2'!$9:$10</definedName>
    <definedName name="_xlnm.Print_Area" localSheetId="0">'додаток 2'!$A$1:$H$62</definedName>
  </definedNames>
  <calcPr fullCalcOnLoad="1"/>
</workbook>
</file>

<file path=xl/sharedStrings.xml><?xml version="1.0" encoding="utf-8"?>
<sst xmlns="http://schemas.openxmlformats.org/spreadsheetml/2006/main" count="83" uniqueCount="65">
  <si>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</si>
  <si>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</si>
  <si>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</si>
  <si>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</si>
  <si>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</si>
  <si>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</si>
  <si>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</si>
  <si>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Заходи з енергозбереження</t>
  </si>
  <si>
    <t>2018-2024</t>
  </si>
  <si>
    <t>2022-2024</t>
  </si>
  <si>
    <t>Будівництво медичних установ та закладів</t>
  </si>
  <si>
    <t>Проектування, реставрація та охорона пам'яток архітектури</t>
  </si>
  <si>
    <t>2018-2025</t>
  </si>
  <si>
    <t>2023-2024</t>
  </si>
  <si>
    <t xml:space="preserve">Нове будівництво секторів поховань на Ново-Центральному Баранівському кладовищі в  м. Суми </t>
  </si>
  <si>
    <t xml:space="preserve">Реконструкція каналізаційного напорного колектора від КНС № 1А по вул. Соборній до міських очисних споруд  </t>
  </si>
  <si>
    <t>Виконавчий комітет Сумської міської ради</t>
  </si>
  <si>
    <t>Інші заходи у сфері зв'язку, телекомунікації та інформатики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</si>
  <si>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</si>
  <si>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</si>
  <si>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</si>
  <si>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</si>
  <si>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Очікуваний рівень готовності об'єкту/проєкту на кінець 2024 року, %</t>
  </si>
  <si>
    <t xml:space="preserve">Директор Департаменту фінансів, економіки та інвестицій Сумської міської ради </t>
  </si>
  <si>
    <t>Світлана ЛИПОВА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</si>
  <si>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</si>
  <si>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</si>
  <si>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Усього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</si>
  <si>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 загальну середню освіту</t>
  </si>
  <si>
    <t xml:space="preserve">                          Додаток 2</t>
  </si>
  <si>
    <t>Внесено змін                            +, -</t>
  </si>
  <si>
    <t>Обсяг капітальних вкладень бюджету міської ТГ у 2024 році з урахуванням змін, гривень</t>
  </si>
  <si>
    <t xml:space="preserve">до  наказу Сумської міської військової 
</t>
  </si>
  <si>
    <t xml:space="preserve">адміністрації </t>
  </si>
  <si>
    <t>Нове будівництво захисної споруди цивільного захисту (ПРУ) на території Сумського ЗЗСО № 26 СМР за адресою: м. Суми, вул. Охтирська, 21</t>
  </si>
  <si>
    <t>Реконструкція захисних споруд цивільного захисту неврологічного корпусу КНП  «Клінічна лікарня № 4» СМР за адресою: м. Суми, вул. Металургів, 38</t>
  </si>
  <si>
    <t>Реконструкція (санація) самотічного каналізаційного колектора Д 400-600  від вул. Харківська, 30/1 по                               вул. Прокоф'єва до КНС-6</t>
  </si>
  <si>
    <t>Нове будівництво ПРУ для Стецьківського закладу загальної середньої освіти І-ІІІ ступенів Сумської міської ради за адресою: вул. Шкільна, 5, с. Стецьківка, Сумського району, Сумської області</t>
  </si>
  <si>
    <t>Перелік об’єктів будівництва, реконструкції, реставрації за рахунок коштів бюджету розвитку бюджету Сумської міської територіальної громади у 2024 році</t>
  </si>
  <si>
    <t>2021-2024</t>
  </si>
  <si>
    <t xml:space="preserve">Реконструкція приміщення по вул. Родини Янових (Шишкіна), 12 в м. Суми 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</si>
  <si>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</si>
  <si>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</si>
  <si>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 xml:space="preserve">Нове будівництво свердловини за адресою: с. Піщане, Сумський район, Сумська область </t>
  </si>
  <si>
    <t>2017-2024</t>
  </si>
  <si>
    <t>2019-2025</t>
  </si>
  <si>
    <t>Обсяг капітальних вкладень бюджету міської ТГ у 2024 році, гривень</t>
  </si>
  <si>
    <t>Реконструкція частини будівлі насосної станції під дільницю розливу питної води на території водозабору «Пришибський»</t>
  </si>
  <si>
    <t>Реконструкція водопровідної мережі Д=400 по                       вул. Героїв Крут в  м. Суми</t>
  </si>
  <si>
    <t>Нове будівництво захисної споруди цивільного захисту (ПРУ) на території ЗДО № 27 «Світанок» СМР за адресою: м. Суми, вул. Баранівська, 23</t>
  </si>
  <si>
    <t>Нове будівництво захисної споруди цивільного захисту (ПРУ) на території  КУ Сумська СШ №25  за адресою: м. Суми, вул. Гарбузівська, 80</t>
  </si>
  <si>
    <t>Нове будівництво захисної споруди цивільного захисту (ПРУ) на території Сумської ЗОШ № 27, м. Суми за адресою: вул. Охтирська, 33</t>
  </si>
  <si>
    <t>Реконструкція цокольного приміщення з пристосуванням його для використання як найпростішого укриття в будівлі КУ  «Центр УБД» СМР за адресою: м. Суми, вул. Г.Кондратьєва, 165/71</t>
  </si>
  <si>
    <t>Нове будівництво кладовища в районі 40-ї підстанції в  м. Суми</t>
  </si>
  <si>
    <t xml:space="preserve">Реконструкція сталевих ділянок водоводу Д-500 мм від Лучанського водозабору до перехрестя вул. Чехова та  вул. 2-га Залізнична в  м. Суми. Коригування 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</si>
  <si>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вул. Київської</t>
  </si>
  <si>
    <t>Реконструкція частини підвального приміщення з облаштуванням укриття  Сумської початкової школи   № 30 «Унікум» Сумської міської ради за адресою: м. Суми, вул. Івана Сірка, 2А</t>
  </si>
  <si>
    <t>Нове будівництво ПРУ для закладу дошкільної освіти  (ясла – садок) № 37 «Веселі зайчата» Сумської міської ради за адресою: вул. Вишнева, 1, с. Стецьківка, Сумського району, Сумської області</t>
  </si>
  <si>
    <t>Нове будівництво захисної споруди цивільного захисту (ПРУ) на території  СПШ № 28 СМР за адресою:  м. Суми, вул. Данила Галицького, 22</t>
  </si>
  <si>
    <t>Нове будівництво захисної споруди цивільного захисту (ПРУ) на території  ССПШ №31 СМР за адресою: м. Суми, вул. Хворостянка, 4, 6</t>
  </si>
  <si>
    <t xml:space="preserve">Реконструкція неврологічного відділення КУ «СМКЛ № 4» по вул. Металургів, 38 </t>
  </si>
  <si>
    <t>Реставраційний ремонт підвального приміщення з облаштуванням укриття Комунальної установи Сумська класична гімназія Сумської міської ради за адресою:  м. Суми, вул. Троїцька, 5</t>
  </si>
  <si>
    <t>Реставраційний ремонт протирадіаційного укриття Комунальної установи Сумська загальноосвітня  школа  І-ІІІ ступенів  № 8 Сумської міської ради за адресою: м. Суми, вул. Троїцька, 7</t>
  </si>
  <si>
    <t>Реконструкція - термомодернізація будівлі КУ ССШ №7  ім. М. Савченка СМР  по вул. Лесі Українки, 23           в м. Суми</t>
  </si>
  <si>
    <t>від 29.03.2024  №  137 - СМР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</si>
</sst>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i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4" fontId="5" fillId="0" borderId="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left"/>
      <protection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32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horizontal="justify" vertical="center"/>
    </xf>
    <xf numFmtId="189" fontId="8" fillId="0" borderId="1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left" vertical="center"/>
    </xf>
    <xf numFmtId="3" fontId="14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distributed" wrapText="1"/>
    </xf>
    <xf numFmtId="3" fontId="5" fillId="0" borderId="0" xfId="0" applyNumberFormat="1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lef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Zeros="0" tabSelected="1" view="pageBreakPreview" zoomScale="85" zoomScaleNormal="60" zoomScaleSheetLayoutView="85" workbookViewId="0" topLeftCell="A1">
      <selection activeCell="G6" sqref="G6"/>
    </sheetView>
  </sheetViews>
  <sheetFormatPr defaultColWidth="8.57421875" defaultRowHeight="15"/>
  <cols>
    <col min="1" max="1" width="62.7109375" style="36" customWidth="1"/>
    <col min="2" max="2" width="69.8515625" style="1" customWidth="1"/>
    <col min="3" max="3" width="19.140625" style="1" customWidth="1"/>
    <col min="4" max="4" width="28.28125" style="1" customWidth="1"/>
    <col min="5" max="7" width="30.7109375" style="1" customWidth="1"/>
    <col min="8" max="8" width="25.00390625" style="1" customWidth="1"/>
    <col min="9" max="16384" width="8.57421875" style="1" customWidth="1"/>
  </cols>
  <sheetData>
    <row r="1" spans="4:8" ht="26.25">
      <c r="D1" s="45"/>
      <c r="E1" s="45"/>
      <c r="F1" s="49" t="s">
        <v>29</v>
      </c>
      <c r="G1" s="49"/>
      <c r="H1" s="49"/>
    </row>
    <row r="2" spans="4:8" ht="26.25">
      <c r="D2" s="45"/>
      <c r="E2" s="45"/>
      <c r="F2" s="50" t="s">
        <v>32</v>
      </c>
      <c r="G2" s="50"/>
      <c r="H2" s="50"/>
    </row>
    <row r="3" spans="4:8" ht="26.25">
      <c r="D3" s="46"/>
      <c r="E3" s="45"/>
      <c r="F3" s="50" t="s">
        <v>33</v>
      </c>
      <c r="G3" s="50"/>
      <c r="H3" s="50"/>
    </row>
    <row r="4" spans="2:8" ht="26.25">
      <c r="B4" s="47"/>
      <c r="D4" s="45"/>
      <c r="E4" s="45"/>
      <c r="F4" s="49" t="s">
        <v>64</v>
      </c>
      <c r="G4" s="49"/>
      <c r="H4" s="49"/>
    </row>
    <row r="5" spans="2:8" ht="20.25">
      <c r="B5" s="2"/>
      <c r="D5" s="52"/>
      <c r="E5" s="52"/>
      <c r="F5" s="52"/>
      <c r="G5" s="52"/>
      <c r="H5" s="52"/>
    </row>
    <row r="6" spans="4:8" ht="18.75">
      <c r="D6" s="3"/>
      <c r="E6" s="4"/>
      <c r="F6" s="4"/>
      <c r="G6" s="4"/>
      <c r="H6" s="5"/>
    </row>
    <row r="7" spans="1:8" ht="95.25" customHeight="1">
      <c r="A7" s="53" t="s">
        <v>38</v>
      </c>
      <c r="B7" s="53"/>
      <c r="C7" s="53"/>
      <c r="D7" s="53"/>
      <c r="E7" s="53"/>
      <c r="F7" s="53"/>
      <c r="G7" s="53"/>
      <c r="H7" s="53"/>
    </row>
    <row r="8" spans="1:8" ht="17.25">
      <c r="A8" s="37"/>
      <c r="B8" s="6"/>
      <c r="C8" s="6"/>
      <c r="D8" s="6"/>
      <c r="E8" s="6"/>
      <c r="F8" s="6"/>
      <c r="G8" s="6"/>
      <c r="H8" s="7"/>
    </row>
    <row r="9" spans="1:8" s="14" customFormat="1" ht="179.25" customHeight="1">
      <c r="A9" s="38" t="s">
        <v>0</v>
      </c>
      <c r="B9" s="13" t="s">
        <v>19</v>
      </c>
      <c r="C9" s="13" t="s">
        <v>20</v>
      </c>
      <c r="D9" s="13" t="s">
        <v>21</v>
      </c>
      <c r="E9" s="13" t="s">
        <v>46</v>
      </c>
      <c r="F9" s="13" t="s">
        <v>30</v>
      </c>
      <c r="G9" s="13" t="s">
        <v>31</v>
      </c>
      <c r="H9" s="13" t="s">
        <v>22</v>
      </c>
    </row>
    <row r="10" spans="1:8" s="44" customFormat="1" ht="14.25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</row>
    <row r="11" spans="1:8" s="23" customFormat="1" ht="54" customHeight="1">
      <c r="A11" s="20" t="s">
        <v>16</v>
      </c>
      <c r="B11" s="21"/>
      <c r="C11" s="21"/>
      <c r="D11" s="22"/>
      <c r="E11" s="22">
        <f>E12+E14</f>
        <v>20766780</v>
      </c>
      <c r="F11" s="22">
        <f>F12+F14</f>
        <v>0</v>
      </c>
      <c r="G11" s="22">
        <f>G12+G14</f>
        <v>20766780</v>
      </c>
      <c r="H11" s="22"/>
    </row>
    <row r="12" spans="1:8" s="11" customFormat="1" ht="47.25" customHeight="1">
      <c r="A12" s="8" t="s">
        <v>17</v>
      </c>
      <c r="B12" s="9"/>
      <c r="C12" s="9"/>
      <c r="D12" s="10"/>
      <c r="E12" s="10">
        <f>E13</f>
        <v>18036280</v>
      </c>
      <c r="F12" s="10">
        <f>F13</f>
        <v>0</v>
      </c>
      <c r="G12" s="10">
        <f>G13</f>
        <v>18036280</v>
      </c>
      <c r="H12" s="10"/>
    </row>
    <row r="13" spans="1:8" s="11" customFormat="1" ht="73.5" customHeight="1">
      <c r="A13" s="25"/>
      <c r="B13" s="25" t="s">
        <v>18</v>
      </c>
      <c r="C13" s="9" t="s">
        <v>13</v>
      </c>
      <c r="D13" s="26">
        <v>18136244.8</v>
      </c>
      <c r="E13" s="26">
        <v>18036280</v>
      </c>
      <c r="F13" s="26"/>
      <c r="G13" s="26">
        <f>E13+F13</f>
        <v>18036280</v>
      </c>
      <c r="H13" s="30">
        <v>99</v>
      </c>
    </row>
    <row r="14" spans="1:8" s="11" customFormat="1" ht="72.75" customHeight="1">
      <c r="A14" s="8" t="s">
        <v>25</v>
      </c>
      <c r="B14" s="25"/>
      <c r="C14" s="9"/>
      <c r="D14" s="26"/>
      <c r="E14" s="10">
        <f>E15</f>
        <v>2730500</v>
      </c>
      <c r="F14" s="10">
        <f>F15</f>
        <v>0</v>
      </c>
      <c r="G14" s="10">
        <f>G15</f>
        <v>2730500</v>
      </c>
      <c r="H14" s="30"/>
    </row>
    <row r="15" spans="1:8" s="11" customFormat="1" ht="93.75" customHeight="1">
      <c r="A15" s="25"/>
      <c r="B15" s="25" t="s">
        <v>26</v>
      </c>
      <c r="C15" s="9" t="s">
        <v>13</v>
      </c>
      <c r="D15" s="26"/>
      <c r="E15" s="26">
        <v>2730500</v>
      </c>
      <c r="F15" s="26"/>
      <c r="G15" s="26">
        <f aca="true" t="shared" si="0" ref="G15:G24">E15+F15</f>
        <v>2730500</v>
      </c>
      <c r="H15" s="30"/>
    </row>
    <row r="16" spans="1:8" s="23" customFormat="1" ht="57" customHeight="1">
      <c r="A16" s="20" t="s">
        <v>2</v>
      </c>
      <c r="B16" s="21"/>
      <c r="C16" s="21"/>
      <c r="D16" s="22"/>
      <c r="E16" s="22">
        <f>E17+E23</f>
        <v>21616100</v>
      </c>
      <c r="F16" s="22">
        <f>F17+F23</f>
        <v>4150000</v>
      </c>
      <c r="G16" s="22">
        <f>G17+G23</f>
        <v>25766100</v>
      </c>
      <c r="H16" s="21"/>
    </row>
    <row r="17" spans="1:8" s="11" customFormat="1" ht="48" customHeight="1">
      <c r="A17" s="8" t="s">
        <v>3</v>
      </c>
      <c r="B17" s="9"/>
      <c r="C17" s="9"/>
      <c r="D17" s="10"/>
      <c r="E17" s="10">
        <f>SUM(E18:E22)</f>
        <v>11616100</v>
      </c>
      <c r="F17" s="10">
        <f>SUM(F18:F22)</f>
        <v>-350000</v>
      </c>
      <c r="G17" s="10">
        <f>SUM(G18:G22)</f>
        <v>11266100</v>
      </c>
      <c r="H17" s="9"/>
    </row>
    <row r="18" spans="1:8" s="11" customFormat="1" ht="97.5" customHeight="1">
      <c r="A18" s="25"/>
      <c r="B18" s="25" t="s">
        <v>36</v>
      </c>
      <c r="C18" s="9" t="s">
        <v>12</v>
      </c>
      <c r="D18" s="26">
        <v>26096710</v>
      </c>
      <c r="E18" s="26">
        <v>5000000</v>
      </c>
      <c r="F18" s="26">
        <v>-518050</v>
      </c>
      <c r="G18" s="26">
        <f>E18+F18</f>
        <v>4481950</v>
      </c>
      <c r="H18" s="9">
        <v>50.4</v>
      </c>
    </row>
    <row r="19" spans="1:8" s="11" customFormat="1" ht="97.5" customHeight="1">
      <c r="A19" s="25"/>
      <c r="B19" s="25" t="s">
        <v>54</v>
      </c>
      <c r="C19" s="9" t="s">
        <v>13</v>
      </c>
      <c r="D19" s="26">
        <v>20637954</v>
      </c>
      <c r="E19" s="26">
        <v>5000000</v>
      </c>
      <c r="F19" s="26"/>
      <c r="G19" s="26">
        <f t="shared" si="0"/>
        <v>5000000</v>
      </c>
      <c r="H19" s="30">
        <v>100</v>
      </c>
    </row>
    <row r="20" spans="1:8" s="11" customFormat="1" ht="97.5" customHeight="1">
      <c r="A20" s="25"/>
      <c r="B20" s="25" t="s">
        <v>15</v>
      </c>
      <c r="C20" s="9" t="s">
        <v>13</v>
      </c>
      <c r="D20" s="26">
        <v>280049866</v>
      </c>
      <c r="E20" s="26">
        <v>1567100</v>
      </c>
      <c r="F20" s="26"/>
      <c r="G20" s="26">
        <f t="shared" si="0"/>
        <v>1567100</v>
      </c>
      <c r="H20" s="30">
        <v>100</v>
      </c>
    </row>
    <row r="21" spans="1:8" s="11" customFormat="1" ht="97.5" customHeight="1">
      <c r="A21" s="25"/>
      <c r="B21" s="25" t="s">
        <v>55</v>
      </c>
      <c r="C21" s="9" t="s">
        <v>8</v>
      </c>
      <c r="D21" s="26">
        <v>30385768</v>
      </c>
      <c r="E21" s="26">
        <v>49000</v>
      </c>
      <c r="F21" s="26"/>
      <c r="G21" s="26">
        <f t="shared" si="0"/>
        <v>49000</v>
      </c>
      <c r="H21" s="30">
        <v>77.3</v>
      </c>
    </row>
    <row r="22" spans="1:8" s="42" customFormat="1" ht="73.5" customHeight="1">
      <c r="A22" s="25"/>
      <c r="B22" s="25" t="s">
        <v>47</v>
      </c>
      <c r="C22" s="9" t="s">
        <v>13</v>
      </c>
      <c r="D22" s="26"/>
      <c r="E22" s="26"/>
      <c r="F22" s="26">
        <v>168050</v>
      </c>
      <c r="G22" s="26">
        <f t="shared" si="0"/>
        <v>168050</v>
      </c>
      <c r="H22" s="30"/>
    </row>
    <row r="23" spans="1:8" s="11" customFormat="1" ht="51.75" customHeight="1">
      <c r="A23" s="8" t="s">
        <v>4</v>
      </c>
      <c r="B23" s="25"/>
      <c r="C23" s="9"/>
      <c r="D23" s="10"/>
      <c r="E23" s="10">
        <f>E24+E25</f>
        <v>10000000</v>
      </c>
      <c r="F23" s="10">
        <f>F24+F25</f>
        <v>4500000</v>
      </c>
      <c r="G23" s="10">
        <f>G24+G25</f>
        <v>14500000</v>
      </c>
      <c r="H23" s="9"/>
    </row>
    <row r="24" spans="1:8" s="11" customFormat="1" ht="65.25" customHeight="1">
      <c r="A24" s="25"/>
      <c r="B24" s="25" t="s">
        <v>14</v>
      </c>
      <c r="C24" s="9" t="s">
        <v>13</v>
      </c>
      <c r="D24" s="26">
        <v>41874615</v>
      </c>
      <c r="E24" s="26">
        <v>10000000</v>
      </c>
      <c r="F24" s="26"/>
      <c r="G24" s="26">
        <f t="shared" si="0"/>
        <v>10000000</v>
      </c>
      <c r="H24" s="9">
        <v>25.6</v>
      </c>
    </row>
    <row r="25" spans="1:8" s="41" customFormat="1" ht="73.5" customHeight="1">
      <c r="A25" s="25"/>
      <c r="B25" s="25" t="s">
        <v>40</v>
      </c>
      <c r="C25" s="9" t="s">
        <v>44</v>
      </c>
      <c r="D25" s="26">
        <v>9003978</v>
      </c>
      <c r="E25" s="26"/>
      <c r="F25" s="26">
        <v>4500000</v>
      </c>
      <c r="G25" s="26">
        <f>E25+F25</f>
        <v>4500000</v>
      </c>
      <c r="H25" s="30">
        <v>77.6</v>
      </c>
    </row>
    <row r="26" spans="1:8" s="23" customFormat="1" ht="90" customHeight="1">
      <c r="A26" s="20" t="s">
        <v>5</v>
      </c>
      <c r="B26" s="21"/>
      <c r="C26" s="21"/>
      <c r="D26" s="22"/>
      <c r="E26" s="22">
        <f>E27+E29+E32+E41+E44+E47+E50+E52</f>
        <v>37047325</v>
      </c>
      <c r="F26" s="22">
        <f>F27+F29+F32+F41+F44+F47+F50+F52</f>
        <v>1223890</v>
      </c>
      <c r="G26" s="22">
        <f>G27+G29+G32+G41+G44+G47+G50+G52</f>
        <v>38271215</v>
      </c>
      <c r="H26" s="21"/>
    </row>
    <row r="27" spans="1:8" s="11" customFormat="1" ht="133.5" customHeight="1">
      <c r="A27" s="8" t="s">
        <v>28</v>
      </c>
      <c r="B27" s="9"/>
      <c r="C27" s="9"/>
      <c r="D27" s="10"/>
      <c r="E27" s="10">
        <v>1100000</v>
      </c>
      <c r="F27" s="10">
        <f>F28</f>
        <v>0</v>
      </c>
      <c r="G27" s="10">
        <f>G28</f>
        <v>1100000</v>
      </c>
      <c r="H27" s="9"/>
    </row>
    <row r="28" spans="1:8" s="11" customFormat="1" ht="100.5" customHeight="1">
      <c r="A28" s="34"/>
      <c r="B28" s="25" t="s">
        <v>56</v>
      </c>
      <c r="C28" s="9" t="s">
        <v>13</v>
      </c>
      <c r="D28" s="26">
        <v>9724415</v>
      </c>
      <c r="E28" s="26">
        <v>1100000</v>
      </c>
      <c r="F28" s="26"/>
      <c r="G28" s="26">
        <f aca="true" t="shared" si="1" ref="G28:G40">E28+F28</f>
        <v>1100000</v>
      </c>
      <c r="H28" s="35">
        <v>100</v>
      </c>
    </row>
    <row r="29" spans="1:8" s="11" customFormat="1" ht="54" customHeight="1">
      <c r="A29" s="8" t="s">
        <v>3</v>
      </c>
      <c r="B29" s="9"/>
      <c r="C29" s="9"/>
      <c r="D29" s="10"/>
      <c r="E29" s="10">
        <f>E30+E31</f>
        <v>537260</v>
      </c>
      <c r="F29" s="10">
        <f>F30+F31</f>
        <v>400000</v>
      </c>
      <c r="G29" s="10">
        <f>G30+G31</f>
        <v>937260</v>
      </c>
      <c r="H29" s="9"/>
    </row>
    <row r="30" spans="1:8" s="11" customFormat="1" ht="48" customHeight="1">
      <c r="A30" s="25"/>
      <c r="B30" s="43" t="s">
        <v>48</v>
      </c>
      <c r="C30" s="9" t="s">
        <v>9</v>
      </c>
      <c r="D30" s="26">
        <v>5501370</v>
      </c>
      <c r="E30" s="26">
        <v>537260</v>
      </c>
      <c r="F30" s="26"/>
      <c r="G30" s="26">
        <f t="shared" si="1"/>
        <v>537260</v>
      </c>
      <c r="H30" s="9">
        <v>93.2</v>
      </c>
    </row>
    <row r="31" spans="1:8" s="42" customFormat="1" ht="72" customHeight="1">
      <c r="A31" s="25"/>
      <c r="B31" s="25" t="s">
        <v>43</v>
      </c>
      <c r="C31" s="9">
        <v>2024</v>
      </c>
      <c r="D31" s="26"/>
      <c r="E31" s="26"/>
      <c r="F31" s="26">
        <v>400000</v>
      </c>
      <c r="G31" s="26">
        <f t="shared" si="1"/>
        <v>400000</v>
      </c>
      <c r="H31" s="9"/>
    </row>
    <row r="32" spans="1:8" s="11" customFormat="1" ht="54" customHeight="1">
      <c r="A32" s="8" t="s">
        <v>6</v>
      </c>
      <c r="B32" s="9"/>
      <c r="C32" s="9"/>
      <c r="D32" s="10"/>
      <c r="E32" s="10">
        <f>SUM(E33:E40)</f>
        <v>5525574</v>
      </c>
      <c r="F32" s="10">
        <f>SUM(F33:F40)</f>
        <v>0</v>
      </c>
      <c r="G32" s="10">
        <f>SUM(G33:G40)</f>
        <v>5525574</v>
      </c>
      <c r="H32" s="9"/>
    </row>
    <row r="33" spans="1:8" s="11" customFormat="1" ht="108.75" customHeight="1">
      <c r="A33" s="8"/>
      <c r="B33" s="25" t="s">
        <v>49</v>
      </c>
      <c r="C33" s="9">
        <v>2024</v>
      </c>
      <c r="D33" s="26"/>
      <c r="E33" s="26">
        <v>660000</v>
      </c>
      <c r="F33" s="10"/>
      <c r="G33" s="26">
        <f>E33+F33</f>
        <v>660000</v>
      </c>
      <c r="H33" s="9"/>
    </row>
    <row r="34" spans="1:8" s="11" customFormat="1" ht="108.75" customHeight="1">
      <c r="A34" s="25"/>
      <c r="B34" s="25" t="s">
        <v>57</v>
      </c>
      <c r="C34" s="9" t="s">
        <v>13</v>
      </c>
      <c r="D34" s="26">
        <v>3271043</v>
      </c>
      <c r="E34" s="26">
        <v>3125574</v>
      </c>
      <c r="F34" s="26"/>
      <c r="G34" s="26">
        <f t="shared" si="1"/>
        <v>3125574</v>
      </c>
      <c r="H34" s="30">
        <v>100</v>
      </c>
    </row>
    <row r="35" spans="1:8" s="11" customFormat="1" ht="108.75" customHeight="1">
      <c r="A35" s="25"/>
      <c r="B35" s="25" t="s">
        <v>37</v>
      </c>
      <c r="C35" s="9" t="s">
        <v>13</v>
      </c>
      <c r="D35" s="26"/>
      <c r="E35" s="26">
        <v>100000</v>
      </c>
      <c r="F35" s="26"/>
      <c r="G35" s="26">
        <f t="shared" si="1"/>
        <v>100000</v>
      </c>
      <c r="H35" s="30"/>
    </row>
    <row r="36" spans="1:8" s="11" customFormat="1" ht="108.75" customHeight="1">
      <c r="A36" s="25"/>
      <c r="B36" s="25" t="s">
        <v>50</v>
      </c>
      <c r="C36" s="9">
        <v>2024</v>
      </c>
      <c r="D36" s="26"/>
      <c r="E36" s="26">
        <v>100000</v>
      </c>
      <c r="F36" s="26"/>
      <c r="G36" s="26">
        <f t="shared" si="1"/>
        <v>100000</v>
      </c>
      <c r="H36" s="30"/>
    </row>
    <row r="37" spans="1:8" s="11" customFormat="1" ht="108.75" customHeight="1">
      <c r="A37" s="25"/>
      <c r="B37" s="25" t="s">
        <v>34</v>
      </c>
      <c r="C37" s="9">
        <v>2024</v>
      </c>
      <c r="D37" s="26"/>
      <c r="E37" s="26">
        <v>670000</v>
      </c>
      <c r="F37" s="26"/>
      <c r="G37" s="26">
        <f t="shared" si="1"/>
        <v>670000</v>
      </c>
      <c r="H37" s="9"/>
    </row>
    <row r="38" spans="1:8" s="11" customFormat="1" ht="108.75" customHeight="1">
      <c r="A38" s="25"/>
      <c r="B38" s="25" t="s">
        <v>51</v>
      </c>
      <c r="C38" s="9">
        <v>2024</v>
      </c>
      <c r="D38" s="26"/>
      <c r="E38" s="26">
        <v>670000</v>
      </c>
      <c r="F38" s="26"/>
      <c r="G38" s="26">
        <f t="shared" si="1"/>
        <v>670000</v>
      </c>
      <c r="H38" s="9"/>
    </row>
    <row r="39" spans="1:8" s="11" customFormat="1" ht="108.75" customHeight="1">
      <c r="A39" s="25"/>
      <c r="B39" s="25" t="s">
        <v>58</v>
      </c>
      <c r="C39" s="9">
        <v>2024</v>
      </c>
      <c r="D39" s="26"/>
      <c r="E39" s="26">
        <v>100000</v>
      </c>
      <c r="F39" s="26"/>
      <c r="G39" s="26">
        <f t="shared" si="1"/>
        <v>100000</v>
      </c>
      <c r="H39" s="9"/>
    </row>
    <row r="40" spans="1:8" s="11" customFormat="1" ht="108.75" customHeight="1">
      <c r="A40" s="25"/>
      <c r="B40" s="25" t="s">
        <v>59</v>
      </c>
      <c r="C40" s="9">
        <v>2024</v>
      </c>
      <c r="D40" s="26"/>
      <c r="E40" s="26">
        <v>100000</v>
      </c>
      <c r="F40" s="26"/>
      <c r="G40" s="26">
        <f t="shared" si="1"/>
        <v>100000</v>
      </c>
      <c r="H40" s="9"/>
    </row>
    <row r="41" spans="1:8" s="11" customFormat="1" ht="44.25" customHeight="1">
      <c r="A41" s="8" t="s">
        <v>10</v>
      </c>
      <c r="B41" s="9"/>
      <c r="C41" s="9"/>
      <c r="D41" s="10"/>
      <c r="E41" s="10">
        <f>E43+E42</f>
        <v>9256612</v>
      </c>
      <c r="F41" s="10">
        <f>F43+F42</f>
        <v>80000</v>
      </c>
      <c r="G41" s="10">
        <f>G43+G42</f>
        <v>9336612</v>
      </c>
      <c r="H41" s="30"/>
    </row>
    <row r="42" spans="1:8" s="41" customFormat="1" ht="87.75" customHeight="1">
      <c r="A42" s="25"/>
      <c r="B42" s="25" t="s">
        <v>60</v>
      </c>
      <c r="C42" s="9" t="s">
        <v>8</v>
      </c>
      <c r="D42" s="26">
        <v>36829214</v>
      </c>
      <c r="E42" s="26"/>
      <c r="F42" s="26">
        <v>80000</v>
      </c>
      <c r="G42" s="26">
        <f>E42+F42</f>
        <v>80000</v>
      </c>
      <c r="H42" s="30">
        <v>92.1</v>
      </c>
    </row>
    <row r="43" spans="1:8" s="11" customFormat="1" ht="99" customHeight="1">
      <c r="A43" s="25"/>
      <c r="B43" s="25" t="s">
        <v>35</v>
      </c>
      <c r="C43" s="9" t="s">
        <v>13</v>
      </c>
      <c r="D43" s="26">
        <v>9517331</v>
      </c>
      <c r="E43" s="26">
        <v>9256612</v>
      </c>
      <c r="F43" s="26"/>
      <c r="G43" s="26">
        <f aca="true" t="shared" si="2" ref="G43:G53">E43+F43</f>
        <v>9256612</v>
      </c>
      <c r="H43" s="30">
        <v>100</v>
      </c>
    </row>
    <row r="44" spans="1:8" s="11" customFormat="1" ht="60.75" customHeight="1">
      <c r="A44" s="8" t="s">
        <v>4</v>
      </c>
      <c r="B44" s="9"/>
      <c r="C44" s="9"/>
      <c r="D44" s="10"/>
      <c r="E44" s="10">
        <f>E45+E46</f>
        <v>500000</v>
      </c>
      <c r="F44" s="10">
        <f>F45+F46</f>
        <v>743890</v>
      </c>
      <c r="G44" s="10">
        <f>G45+G46</f>
        <v>1243890</v>
      </c>
      <c r="H44" s="9"/>
    </row>
    <row r="45" spans="1:8" s="41" customFormat="1" ht="71.25" customHeight="1">
      <c r="A45" s="25"/>
      <c r="B45" s="25" t="s">
        <v>53</v>
      </c>
      <c r="C45" s="9" t="s">
        <v>39</v>
      </c>
      <c r="D45" s="26">
        <v>19390393</v>
      </c>
      <c r="E45" s="26">
        <v>200000</v>
      </c>
      <c r="F45" s="26">
        <v>743890</v>
      </c>
      <c r="G45" s="26">
        <f t="shared" si="2"/>
        <v>943890</v>
      </c>
      <c r="H45" s="9">
        <v>97.7</v>
      </c>
    </row>
    <row r="46" spans="1:8" s="11" customFormat="1" ht="106.5" customHeight="1">
      <c r="A46" s="25"/>
      <c r="B46" s="25" t="s">
        <v>52</v>
      </c>
      <c r="C46" s="9">
        <v>2024</v>
      </c>
      <c r="D46" s="26"/>
      <c r="E46" s="26">
        <v>300000</v>
      </c>
      <c r="F46" s="26"/>
      <c r="G46" s="26">
        <f t="shared" si="2"/>
        <v>300000</v>
      </c>
      <c r="H46" s="30"/>
    </row>
    <row r="47" spans="1:8" s="32" customFormat="1" ht="50.25" customHeight="1">
      <c r="A47" s="8" t="s">
        <v>11</v>
      </c>
      <c r="B47" s="8"/>
      <c r="C47" s="31"/>
      <c r="D47" s="10"/>
      <c r="E47" s="10">
        <f>SUM(E48:E49)</f>
        <v>7807879</v>
      </c>
      <c r="F47" s="10">
        <f>SUM(F48:F49)</f>
        <v>0</v>
      </c>
      <c r="G47" s="10">
        <f>SUM(G48:G49)</f>
        <v>7807879</v>
      </c>
      <c r="H47" s="10"/>
    </row>
    <row r="48" spans="1:8" s="32" customFormat="1" ht="109.5" customHeight="1">
      <c r="A48" s="8"/>
      <c r="B48" s="25" t="s">
        <v>61</v>
      </c>
      <c r="C48" s="9" t="s">
        <v>13</v>
      </c>
      <c r="D48" s="26">
        <v>4631507</v>
      </c>
      <c r="E48" s="26">
        <v>3265616</v>
      </c>
      <c r="F48" s="26"/>
      <c r="G48" s="26">
        <f>E48+F48</f>
        <v>3265616</v>
      </c>
      <c r="H48" s="35">
        <v>100</v>
      </c>
    </row>
    <row r="49" spans="1:8" s="32" customFormat="1" ht="98.25" customHeight="1">
      <c r="A49" s="8"/>
      <c r="B49" s="25" t="s">
        <v>62</v>
      </c>
      <c r="C49" s="9" t="s">
        <v>13</v>
      </c>
      <c r="D49" s="26">
        <v>5093804</v>
      </c>
      <c r="E49" s="26">
        <v>4542263</v>
      </c>
      <c r="F49" s="26"/>
      <c r="G49" s="26">
        <f t="shared" si="2"/>
        <v>4542263</v>
      </c>
      <c r="H49" s="30">
        <v>100</v>
      </c>
    </row>
    <row r="50" spans="1:8" s="40" customFormat="1" ht="98.25" customHeight="1">
      <c r="A50" s="8" t="s">
        <v>41</v>
      </c>
      <c r="B50" s="8"/>
      <c r="C50" s="31"/>
      <c r="D50" s="10"/>
      <c r="E50" s="10">
        <f>E51</f>
        <v>120000</v>
      </c>
      <c r="F50" s="10">
        <f>F51</f>
        <v>0</v>
      </c>
      <c r="G50" s="10">
        <f>G51</f>
        <v>120000</v>
      </c>
      <c r="H50" s="48"/>
    </row>
    <row r="51" spans="1:8" s="40" customFormat="1" ht="98.25" customHeight="1">
      <c r="A51" s="8"/>
      <c r="B51" s="25" t="s">
        <v>42</v>
      </c>
      <c r="C51" s="9" t="s">
        <v>45</v>
      </c>
      <c r="D51" s="26">
        <v>101844538</v>
      </c>
      <c r="E51" s="26">
        <v>120000</v>
      </c>
      <c r="F51" s="26">
        <v>0</v>
      </c>
      <c r="G51" s="26">
        <f t="shared" si="2"/>
        <v>120000</v>
      </c>
      <c r="H51" s="30">
        <v>92.9</v>
      </c>
    </row>
    <row r="52" spans="1:8" s="11" customFormat="1" ht="40.5" customHeight="1">
      <c r="A52" s="8" t="s">
        <v>7</v>
      </c>
      <c r="B52" s="25"/>
      <c r="C52" s="9"/>
      <c r="D52" s="10"/>
      <c r="E52" s="10">
        <f>E53</f>
        <v>12200000</v>
      </c>
      <c r="F52" s="10">
        <f>F53</f>
        <v>0</v>
      </c>
      <c r="G52" s="10">
        <f>G53</f>
        <v>12200000</v>
      </c>
      <c r="H52" s="9"/>
    </row>
    <row r="53" spans="1:8" s="11" customFormat="1" ht="80.25" customHeight="1">
      <c r="A53" s="25"/>
      <c r="B53" s="25" t="s">
        <v>63</v>
      </c>
      <c r="C53" s="33" t="s">
        <v>8</v>
      </c>
      <c r="D53" s="26">
        <v>43788746</v>
      </c>
      <c r="E53" s="26">
        <v>12200000</v>
      </c>
      <c r="F53" s="26"/>
      <c r="G53" s="26">
        <f t="shared" si="2"/>
        <v>12200000</v>
      </c>
      <c r="H53" s="30">
        <v>100</v>
      </c>
    </row>
    <row r="54" spans="1:8" s="23" customFormat="1" ht="45.75" customHeight="1">
      <c r="A54" s="20" t="s">
        <v>27</v>
      </c>
      <c r="B54" s="21" t="s">
        <v>1</v>
      </c>
      <c r="C54" s="21" t="s">
        <v>1</v>
      </c>
      <c r="D54" s="21" t="s">
        <v>1</v>
      </c>
      <c r="E54" s="22">
        <f>E11+E16+E26</f>
        <v>79430205</v>
      </c>
      <c r="F54" s="22">
        <f>F11+F16+F26</f>
        <v>5373890</v>
      </c>
      <c r="G54" s="22">
        <f>G11+G16+G26</f>
        <v>84804095</v>
      </c>
      <c r="H54" s="21" t="s">
        <v>1</v>
      </c>
    </row>
    <row r="59" spans="1:8" s="15" customFormat="1" ht="18.75">
      <c r="A59" s="54"/>
      <c r="B59" s="54"/>
      <c r="E59" s="55"/>
      <c r="F59" s="55"/>
      <c r="G59" s="55"/>
      <c r="H59" s="55"/>
    </row>
    <row r="60" spans="1:8" s="29" customFormat="1" ht="30.75" customHeight="1">
      <c r="A60" s="27" t="s">
        <v>23</v>
      </c>
      <c r="B60" s="28"/>
      <c r="C60" s="28"/>
      <c r="D60" s="28"/>
      <c r="F60" s="51" t="s">
        <v>24</v>
      </c>
      <c r="G60" s="51"/>
      <c r="H60" s="51"/>
    </row>
    <row r="61" spans="1:8" s="15" customFormat="1" ht="18.75">
      <c r="A61" s="39"/>
      <c r="E61" s="16"/>
      <c r="F61" s="16"/>
      <c r="G61" s="16"/>
      <c r="H61" s="17"/>
    </row>
    <row r="62" s="12" customFormat="1" ht="18.75">
      <c r="A62" s="18"/>
    </row>
    <row r="63" ht="20.25">
      <c r="A63" s="19"/>
    </row>
  </sheetData>
  <sheetProtection/>
  <mergeCells count="9">
    <mergeCell ref="F1:H1"/>
    <mergeCell ref="F2:H2"/>
    <mergeCell ref="F3:H3"/>
    <mergeCell ref="F4:H4"/>
    <mergeCell ref="F60:H60"/>
    <mergeCell ref="D5:H5"/>
    <mergeCell ref="A7:H7"/>
    <mergeCell ref="A59:B59"/>
    <mergeCell ref="E59:H59"/>
  </mergeCells>
  <printOptions horizontalCentered="1"/>
  <pageMargins left="0.3937007874015748" right="0.1968503937007874" top="1.1811023622047245" bottom="0.3937007874015748" header="0.7086614173228347" footer="0.31496062992125984"/>
  <pageSetup firstPageNumber="1" useFirstPageNumber="1" fitToHeight="3" horizontalDpi="600" verticalDpi="600" orientation="landscape" paperSize="9" scale="46" r:id="rId1"/>
  <headerFooter differentFirst="1" scaleWithDoc="0" alignWithMargins="0">
    <oddHeader>&amp;C&amp;"Times New Roman,обычный"&amp;12 &amp;P&amp;R&amp;"Times New Roman,обычный"Продовження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2024-03-29T07:48:06Z</dcterms:modified>
  <cp:category/>
  <cp:version/>
  <cp:contentType/>
  <cp:contentStatus/>
</cp:coreProperties>
</file>