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Шумило\ПРОГРАМА 2025-2027\"/>
    </mc:Choice>
  </mc:AlternateContent>
  <bookViews>
    <workbookView xWindow="0" yWindow="0" windowWidth="28800" windowHeight="12300" firstSheet="1" activeTab="1"/>
  </bookViews>
  <sheets>
    <sheet name="Додаток 3" sheetId="9" state="hidden" r:id="rId1"/>
    <sheet name="Додаток 2" sheetId="6" r:id="rId2"/>
    <sheet name="Додаток 5" sheetId="3" state="hidden" r:id="rId3"/>
    <sheet name="Додаток 6" sheetId="4" state="hidden" r:id="rId4"/>
    <sheet name="Лист1" sheetId="5" state="hidden" r:id="rId5"/>
  </sheets>
  <definedNames>
    <definedName name="_xlnm._FilterDatabase" localSheetId="1" hidden="1">'Додаток 2'!$A$6:$N$6</definedName>
    <definedName name="_xlnm.Print_Titles" localSheetId="1">'Додаток 2'!$3:$6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6" l="1"/>
  <c r="G9" i="6"/>
  <c r="G52" i="6" l="1"/>
  <c r="I52" i="6"/>
  <c r="J52" i="6"/>
  <c r="L52" i="6"/>
  <c r="M52" i="6"/>
  <c r="F52" i="6"/>
  <c r="H43" i="6"/>
  <c r="I43" i="6"/>
  <c r="K43" i="6"/>
  <c r="L43" i="6"/>
  <c r="N43" i="6"/>
  <c r="F43" i="6"/>
  <c r="M70" i="6" l="1"/>
  <c r="L70" i="6"/>
  <c r="J70" i="6"/>
  <c r="I70" i="6"/>
  <c r="G70" i="6"/>
  <c r="F70" i="6"/>
  <c r="G48" i="6" l="1"/>
  <c r="G47" i="6" s="1"/>
  <c r="I48" i="6"/>
  <c r="I47" i="6" s="1"/>
  <c r="J48" i="6"/>
  <c r="J47" i="6" s="1"/>
  <c r="L48" i="6"/>
  <c r="L47" i="6" s="1"/>
  <c r="M48" i="6"/>
  <c r="M47" i="6" s="1"/>
  <c r="F48" i="6"/>
  <c r="F47" i="6" s="1"/>
  <c r="H39" i="6" l="1"/>
  <c r="H38" i="6" s="1"/>
  <c r="I39" i="6"/>
  <c r="I38" i="6" s="1"/>
  <c r="K39" i="6"/>
  <c r="K38" i="6" s="1"/>
  <c r="L39" i="6"/>
  <c r="L38" i="6" s="1"/>
  <c r="N39" i="6"/>
  <c r="N38" i="6" s="1"/>
  <c r="F39" i="6"/>
  <c r="F38" i="6" s="1"/>
  <c r="H34" i="6"/>
  <c r="H30" i="6" s="1"/>
  <c r="H29" i="6" s="1"/>
  <c r="I34" i="6"/>
  <c r="I30" i="6" s="1"/>
  <c r="I29" i="6" s="1"/>
  <c r="K34" i="6"/>
  <c r="K30" i="6" s="1"/>
  <c r="K29" i="6" s="1"/>
  <c r="L34" i="6"/>
  <c r="L30" i="6" s="1"/>
  <c r="L29" i="6" s="1"/>
  <c r="N34" i="6"/>
  <c r="N30" i="6" s="1"/>
  <c r="N29" i="6" s="1"/>
  <c r="F34" i="6"/>
  <c r="F30" i="6" s="1"/>
  <c r="F29" i="6" s="1"/>
  <c r="G21" i="6"/>
  <c r="I21" i="6"/>
  <c r="J21" i="6"/>
  <c r="L21" i="6"/>
  <c r="M21" i="6"/>
  <c r="F21" i="6"/>
  <c r="G17" i="6"/>
  <c r="I17" i="6"/>
  <c r="J17" i="6"/>
  <c r="L17" i="6"/>
  <c r="M17" i="6"/>
  <c r="F17" i="6"/>
  <c r="G66" i="6"/>
  <c r="I66" i="6"/>
  <c r="J66" i="6"/>
  <c r="L66" i="6"/>
  <c r="M66" i="6"/>
  <c r="F66" i="6"/>
  <c r="L13" i="6" l="1"/>
  <c r="L12" i="6" s="1"/>
  <c r="L9" i="6" s="1"/>
  <c r="L8" i="6" s="1"/>
  <c r="J13" i="6"/>
  <c r="I13" i="6" s="1"/>
  <c r="F13" i="6"/>
  <c r="F12" i="6" s="1"/>
  <c r="G13" i="6"/>
  <c r="H9" i="6"/>
  <c r="H8" i="6" s="1"/>
  <c r="I12" i="6"/>
  <c r="I9" i="6" s="1"/>
  <c r="I8" i="6" s="1"/>
  <c r="M13" i="6"/>
  <c r="M12" i="6" s="1"/>
  <c r="M9" i="6" s="1"/>
  <c r="M8" i="6" s="1"/>
  <c r="K9" i="6"/>
  <c r="K8" i="6" s="1"/>
  <c r="J12" i="6"/>
  <c r="J9" i="6" s="1"/>
  <c r="J8" i="6" s="1"/>
  <c r="N9" i="6"/>
  <c r="N8" i="6" s="1"/>
  <c r="G12" i="6"/>
  <c r="G8" i="6" s="1"/>
  <c r="G228" i="9"/>
  <c r="G183" i="9"/>
  <c r="G182" i="9" s="1"/>
  <c r="F183" i="9"/>
  <c r="E183" i="9"/>
  <c r="E182" i="9" s="1"/>
  <c r="F182" i="9"/>
  <c r="F160" i="9"/>
  <c r="F9" i="9" s="1"/>
  <c r="E160" i="9"/>
  <c r="E9" i="9" s="1"/>
  <c r="G159" i="9"/>
  <c r="G158" i="9" s="1"/>
  <c r="F159" i="9"/>
  <c r="F158" i="9" s="1"/>
  <c r="E159" i="9"/>
  <c r="E158" i="9" s="1"/>
  <c r="G129" i="9"/>
  <c r="G125" i="9"/>
  <c r="G109" i="9"/>
  <c r="G107" i="9"/>
  <c r="G93" i="9"/>
  <c r="G92" i="9" s="1"/>
  <c r="F93" i="9"/>
  <c r="E93" i="9"/>
  <c r="E92" i="9" s="1"/>
  <c r="F92" i="9"/>
  <c r="G73" i="9"/>
  <c r="G72" i="9" s="1"/>
  <c r="F73" i="9"/>
  <c r="F72" i="9" s="1"/>
  <c r="E73" i="9"/>
  <c r="E72" i="9" s="1"/>
  <c r="G61" i="9"/>
  <c r="F61" i="9"/>
  <c r="F60" i="9"/>
  <c r="G49" i="9"/>
  <c r="F49" i="9"/>
  <c r="F48" i="9" s="1"/>
  <c r="E49" i="9"/>
  <c r="G48" i="9"/>
  <c r="E48" i="9"/>
  <c r="G28" i="9"/>
  <c r="G25" i="9"/>
  <c r="G24" i="9" s="1"/>
  <c r="F25" i="9"/>
  <c r="F24" i="9" s="1"/>
  <c r="E25" i="9"/>
  <c r="E24" i="9" s="1"/>
  <c r="F13" i="9"/>
  <c r="E13" i="9"/>
  <c r="G12" i="9"/>
  <c r="G13" i="9" s="1"/>
  <c r="G9" i="9"/>
  <c r="F8" i="6" l="1"/>
</calcChain>
</file>

<file path=xl/sharedStrings.xml><?xml version="1.0" encoding="utf-8"?>
<sst xmlns="http://schemas.openxmlformats.org/spreadsheetml/2006/main" count="926" uniqueCount="236">
  <si>
    <r>
      <t>Назва завдання та заходу</t>
    </r>
    <r>
      <rPr>
        <sz val="10"/>
        <color theme="1"/>
        <rFont val="Times New Roman"/>
        <family val="1"/>
        <charset val="204"/>
      </rPr>
      <t xml:space="preserve"> </t>
    </r>
  </si>
  <si>
    <t>КПКВК</t>
  </si>
  <si>
    <t>Джерела фінансування</t>
  </si>
  <si>
    <t>Усього</t>
  </si>
  <si>
    <t>заг. фонд</t>
  </si>
  <si>
    <t>спец. фонд</t>
  </si>
  <si>
    <t xml:space="preserve">Всього на виконання програми, у т.ч. </t>
  </si>
  <si>
    <t>Бюджет ТГ</t>
  </si>
  <si>
    <t>Державний бюджет</t>
  </si>
  <si>
    <t>Інші джерела</t>
  </si>
  <si>
    <t>(зазначити)</t>
  </si>
  <si>
    <t>** зазначається у разі поділу програми на підпрограми</t>
  </si>
  <si>
    <t>Сумський міський голова</t>
  </si>
  <si>
    <t>__________________________________________</t>
  </si>
  <si>
    <t>назва програми</t>
  </si>
  <si>
    <t>Назва індикатора, завдання, заходу, відповідального виконавця, головного розпорядника бюджетних коштів*, найменування КПКВК</t>
  </si>
  <si>
    <t>Група результативних показників</t>
  </si>
  <si>
    <t>Назва результативного показника/індикатора програми</t>
  </si>
  <si>
    <t>Одиниця виміру</t>
  </si>
  <si>
    <t>Індикатор/індикатори програми **</t>
  </si>
  <si>
    <t>Продукту</t>
  </si>
  <si>
    <t>Якості</t>
  </si>
  <si>
    <t xml:space="preserve">Завдання 1. </t>
  </si>
  <si>
    <t>Витрат</t>
  </si>
  <si>
    <t>Ефективності</t>
  </si>
  <si>
    <t xml:space="preserve">Захід 1.1. </t>
  </si>
  <si>
    <t>Захід 1.2.</t>
  </si>
  <si>
    <t>*зазначається у випадку якщо відповідальний виконавець програми не є головним розпорядником бюджетних коштів;</t>
  </si>
  <si>
    <t>Олександр ЛИСЕНКО</t>
  </si>
  <si>
    <t>Виконавець: Марина БАСАНЕЦЬ__________</t>
  </si>
  <si>
    <t xml:space="preserve">                      </t>
  </si>
  <si>
    <t>Інформація про виконання програми</t>
  </si>
  <si>
    <t>за _____________________________</t>
  </si>
  <si>
    <t>(звітний період)*</t>
  </si>
  <si>
    <t>1. _____________________________________________________________________________________________________________</t>
  </si>
  <si>
    <t>(найменування програми, дата і номер рішення про її затвердження)</t>
  </si>
  <si>
    <t>2. _____________________________________________________________________________________________________________</t>
  </si>
  <si>
    <t>(відповідальний виконавець програми)</t>
  </si>
  <si>
    <t xml:space="preserve">тис грн </t>
  </si>
  <si>
    <t xml:space="preserve">Інформація про виконання заходу/завдання </t>
  </si>
  <si>
    <t>Обсяги фінансування програми</t>
  </si>
  <si>
    <t>Затверджено у бюджеті СМТГ (зі змінами)</t>
  </si>
  <si>
    <t>Виконано</t>
  </si>
  <si>
    <t>Всього на виконання програми, в т.ч. за джерелами фінансування:</t>
  </si>
  <si>
    <t>Підпрограма 1** (зазначити назву)</t>
  </si>
  <si>
    <t>Всього по підпрограмі, в т.ч. за джерелами фінансування:</t>
  </si>
  <si>
    <t>Завдання 1 всього, в т.ч. за джерелами фінансування:</t>
  </si>
  <si>
    <t>Захід 1.1. всього, в т.ч. за джерелами фінансування:</t>
  </si>
  <si>
    <t>Захід ..., в т.ч. за джерелами фінансування:</t>
  </si>
  <si>
    <t>* у разі подання заключного звіту про виконання програми інформація надається окремо за весь період реалізації програми та окремо за останній рік реалізації програми</t>
  </si>
  <si>
    <t>Виконавець: Марина БАСАНЕЦЬ __________</t>
  </si>
  <si>
    <t>Звіт про виконання результативних показників/індикаторів програми</t>
  </si>
  <si>
    <t>(звітний період)</t>
  </si>
  <si>
    <t>Назва індикатору/завдання/заходу,</t>
  </si>
  <si>
    <t>відповідального виконавця завдання/головного розпорядника бюджетних коштів*, найменування КПКВК</t>
  </si>
  <si>
    <t>Назва результативного показника</t>
  </si>
  <si>
    <t>Значення показника</t>
  </si>
  <si>
    <t>Відсоток виконання кол. 6/кол.5</t>
  </si>
  <si>
    <t>Причини невиконання</t>
  </si>
  <si>
    <t>план</t>
  </si>
  <si>
    <t>виконано</t>
  </si>
  <si>
    <t xml:space="preserve">Індикатор/індикатори** програми </t>
  </si>
  <si>
    <t>Підпрограма 1*** (зазначити назву)</t>
  </si>
  <si>
    <t>Індикатор/індикатори підпрограми</t>
  </si>
  <si>
    <t xml:space="preserve"> </t>
  </si>
  <si>
    <r>
      <t>**визначаються відповідно до індикаторів Стратегії або інших стратегічних та програмних документів, які, зокрема, визначають цілі та пріоритети державної політики у відповідній сфері діяльності;</t>
    </r>
    <r>
      <rPr>
        <sz val="12"/>
        <color theme="1"/>
        <rFont val="Times New Roman"/>
        <family val="1"/>
        <charset val="204"/>
      </rPr>
      <t xml:space="preserve"> </t>
    </r>
  </si>
  <si>
    <t>*** зазначається у разі поділу програми на підпрограми</t>
  </si>
  <si>
    <t xml:space="preserve">                                                                                                                                                                                                                      Додаток 5
                                                                                                                                                                                до Порядку розроблення, виконання та моніторингу
                                                                                                                                                                                цільових програм Сумської міської територіальної
                                                                                                                                                                                громади
</t>
  </si>
  <si>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Додаток 6
                                                                                                             до Порядку розроблення, виконання та моніторингу
                                                                                                           цільових програм Сумської міської територіальної 
                                     громади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</si>
  <si>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Державний бюджет </t>
  </si>
  <si>
    <t>Завдання та заходи у сфері охорони атмосферного повітря</t>
  </si>
  <si>
    <t>2022 рік</t>
  </si>
  <si>
    <t>2023 рік</t>
  </si>
  <si>
    <t>2024 рік</t>
  </si>
  <si>
    <t>Завдання 1. Зниження рівня забруднення атмосферного повітря</t>
  </si>
  <si>
    <t>Завдання 3. Поліпшення екологічного стану водних об’єктів, у т.ч. відновлення та підтримання сприятливого гідрологічного режиму</t>
  </si>
  <si>
    <t>Завдання 4. Поліпшення технічного стану та благоустрою водойм</t>
  </si>
  <si>
    <t>Завдання 5. Збереження площ зелених зон та забезпечення якісного озеленення</t>
  </si>
  <si>
    <t>Завдання 6. Очищення міського середовища від негативних наслідків буреломів, вітровалів</t>
  </si>
  <si>
    <t>Завдання 8. Контроль за місцями чи об’єктами розміщення відходів для запобігання шкідливому впливу їх на навколишнє природне середовище та здоров’я людини</t>
  </si>
  <si>
    <t>Завдання 9. Відновлення порушених земель</t>
  </si>
  <si>
    <t>Завдання 10. Еколого - просвітницька діяльність</t>
  </si>
  <si>
    <t>Захід 2. Проведення у позашкільному вихованні освітніх акцій, проєктів, семінарів, лекцій та екскурсій з питань екології та охорони природи</t>
  </si>
  <si>
    <t>Захід 4. Підготовка і видання поліграфічної продукції щодо пропаганди охорони навколишнього природного середовища</t>
  </si>
  <si>
    <t>Завдання 11. Наукова діяльність</t>
  </si>
  <si>
    <t>од.</t>
  </si>
  <si>
    <t>Загальний обсяг фінасування</t>
  </si>
  <si>
    <t xml:space="preserve">Витрати на одиницю показника продукту </t>
  </si>
  <si>
    <t>грн/од.</t>
  </si>
  <si>
    <t>Кількість розроблених звітів</t>
  </si>
  <si>
    <t>Кількість проведених лабораторних вимірювань джерел викидів</t>
  </si>
  <si>
    <t>Середні витрати на одиницю показника продукту</t>
  </si>
  <si>
    <t>Відсоток виконання заходу</t>
  </si>
  <si>
    <t>%</t>
  </si>
  <si>
    <t>Кількість затампонованих свердловин</t>
  </si>
  <si>
    <t>грн/м</t>
  </si>
  <si>
    <t xml:space="preserve"> м²</t>
  </si>
  <si>
    <t>га</t>
  </si>
  <si>
    <t>Площа території, на якій проводиться санітарні заходи та благоустрій</t>
  </si>
  <si>
    <t>грн/га</t>
  </si>
  <si>
    <t>Кількість реконструйованих випусків зливових вод</t>
  </si>
  <si>
    <t>шт.</t>
  </si>
  <si>
    <t>Довжина русла, що потребує розчищення</t>
  </si>
  <si>
    <t>м</t>
  </si>
  <si>
    <t>Витрати на одиницю показника продукту</t>
  </si>
  <si>
    <t>Кількість реконструйованих об'єктів</t>
  </si>
  <si>
    <t>од</t>
  </si>
  <si>
    <t>Кількість посаджених/замінених дерев (кущів)</t>
  </si>
  <si>
    <t>грн/шт.</t>
  </si>
  <si>
    <t>Площа створених/відновлених газонів</t>
  </si>
  <si>
    <t>Обсяг ліквідованої деревини</t>
  </si>
  <si>
    <t>Кількість виготовлених знаків необхідних для встановлення</t>
  </si>
  <si>
    <t>Облаштована площа доріжок</t>
  </si>
  <si>
    <t>Загальний обсяг фінасування по заходу</t>
  </si>
  <si>
    <t xml:space="preserve">Загальний обсяг фінасування </t>
  </si>
  <si>
    <t>Встановлення камери відеоспостереження</t>
  </si>
  <si>
    <t>Встановлення вуличних світильників на сонячних батареях</t>
  </si>
  <si>
    <t>Кількість ботанічних садів, що утримуються</t>
  </si>
  <si>
    <t>Кількість видів придбаних екземплярів</t>
  </si>
  <si>
    <t>Кількість розроблених проєктів</t>
  </si>
  <si>
    <t>Кількість придбаного обладнання</t>
  </si>
  <si>
    <t>Кількість придбаних кормів</t>
  </si>
  <si>
    <t>т</t>
  </si>
  <si>
    <t>грн/т</t>
  </si>
  <si>
    <t>Кількість придбаних генераторів</t>
  </si>
  <si>
    <t>Кількість придбаного інвентарю,засобів, предметів</t>
  </si>
  <si>
    <t>Кількість встановлених комплектів обладнання</t>
  </si>
  <si>
    <t>Кількість люмінесцентних ламп,переданих спецалізованому підприємству, що має ліцензію</t>
  </si>
  <si>
    <t>Кількість пестицидів переданих на утилізацію підприємству, що має ліцензію</t>
  </si>
  <si>
    <t>Площа влаштованих карт складування</t>
  </si>
  <si>
    <t>Кількість висаджених зелених насаджень</t>
  </si>
  <si>
    <t>Кількість виданих бюлетнів</t>
  </si>
  <si>
    <t>Кількість проведених акцій</t>
  </si>
  <si>
    <t>Кількість проведених заходів</t>
  </si>
  <si>
    <t>Кількість видів поліграфічної продукції</t>
  </si>
  <si>
    <t>Кількість проведених просвітницьких ініціатив</t>
  </si>
  <si>
    <t>Кількість улаштованих сонячних електростанцій</t>
  </si>
  <si>
    <t>Кількість заходів супроводу</t>
  </si>
  <si>
    <t>Кількість розроблених СЕО</t>
  </si>
  <si>
    <t xml:space="preserve">
Загальний обсяг фінасування</t>
  </si>
  <si>
    <t>Природоохоронні заходи за  рахунок цільових фондів (КТПКВКМБ-8340)</t>
  </si>
  <si>
    <t>Природоохоронні заходи за рахунок цільових фондів (КТПКВКМБ-8340)</t>
  </si>
  <si>
    <t>Завдання 7. Належне утримання і розвиток обєктів природно - заповідного фонду</t>
  </si>
  <si>
    <t>17 661 604</t>
  </si>
  <si>
    <t>грн</t>
  </si>
  <si>
    <t>Виконавець ГРБК</t>
  </si>
  <si>
    <t xml:space="preserve">Назва завдання та заходу </t>
  </si>
  <si>
    <t>Завдання 2. Зниження рівня забруднення водних ресурсів</t>
  </si>
  <si>
    <r>
      <t xml:space="preserve">Захід 1. Проведення санітарних заходів та благоустрою у прибережних смугах річок Псел, Сумка, Стрілка, ін. водних об’єктів, очищення русел річок
</t>
    </r>
    <r>
      <rPr>
        <b/>
        <i/>
        <u/>
        <sz val="9"/>
        <color theme="1"/>
        <rFont val="Times New Roman"/>
        <family val="1"/>
        <charset val="204"/>
      </rPr>
      <t>Відповідальний  виконавець</t>
    </r>
    <r>
      <rPr>
        <sz val="9"/>
        <color theme="1"/>
        <rFont val="Times New Roman"/>
        <family val="1"/>
        <charset val="204"/>
      </rPr>
      <t xml:space="preserve">: Департамент інфраструктури   міста   Сумської   міської  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 заходи   за   рахунок   цільових фондів (КТПКВКМБ - 8340)</t>
    </r>
    <r>
      <rPr>
        <sz val="9"/>
        <color theme="1"/>
        <rFont val="Times New Roman"/>
        <family val="1"/>
        <charset val="204"/>
      </rPr>
      <t xml:space="preserve">
</t>
    </r>
  </si>
  <si>
    <r>
      <t>грн/м</t>
    </r>
    <r>
      <rPr>
        <sz val="9"/>
        <color theme="1"/>
        <rFont val="Calibri"/>
        <family val="2"/>
        <charset val="204"/>
      </rPr>
      <t>²</t>
    </r>
  </si>
  <si>
    <r>
      <t xml:space="preserve">Захід 1. Поліпшення технічного стану та благоустрою водойм (розчищення озер, малих річок, каналів та інших водойм): Капітальний ремонт об’єктів благоустрою – розчищення річки Сумки між Воскресенським та Шевченківським мостами
</t>
    </r>
    <r>
      <rPr>
        <b/>
        <i/>
        <u/>
        <sz val="9"/>
        <color theme="1"/>
        <rFont val="Times New Roman"/>
        <family val="1"/>
        <charset val="204"/>
      </rPr>
      <t>Відповідальний  виконавець:</t>
    </r>
    <r>
      <rPr>
        <sz val="9"/>
        <color theme="1"/>
        <rFont val="Times New Roman"/>
        <family val="1"/>
        <charset val="204"/>
      </rPr>
      <t xml:space="preserve">  Департамент інфраструктури   міста   Сумської   міської   ради
</t>
    </r>
    <r>
      <rPr>
        <b/>
        <i/>
        <u/>
        <sz val="9"/>
        <color theme="1"/>
        <rFont val="Times New Roman"/>
        <family val="1"/>
        <charset val="204"/>
      </rPr>
      <t>Організація  благоустрою населених пунктів (КТПКВКМБ-6030)
Природоохоронні   заходи   за   рахунок   цільових фондів (КТПКВКМБ-8340)</t>
    </r>
  </si>
  <si>
    <r>
      <t xml:space="preserve">Захід 2. Реконструкція підпірної гідроспоруди під Шевченківським мостом 
</t>
    </r>
    <r>
      <rPr>
        <b/>
        <i/>
        <u/>
        <sz val="9"/>
        <color theme="1"/>
        <rFont val="Times New Roman"/>
        <family val="1"/>
        <charset val="204"/>
      </rPr>
      <t>Відповідальний  виконавець:</t>
    </r>
    <r>
      <rPr>
        <sz val="9"/>
        <color theme="1"/>
        <rFont val="Times New Roman"/>
        <family val="1"/>
        <charset val="204"/>
      </rPr>
      <t xml:space="preserve">  Департамент інфраструктури   міста   Сумської   міської   ради
</t>
    </r>
    <r>
      <rPr>
        <b/>
        <i/>
        <u/>
        <sz val="9"/>
        <color theme="1"/>
        <rFont val="Times New Roman"/>
        <family val="1"/>
        <charset val="204"/>
      </rPr>
      <t>Будівництво інших об’єктів комунальної власності (КТПКВКМБ-7330)
Природоохоронні заходи за   рахунок   цільових фондів (КТПКВКМБ-8340)</t>
    </r>
  </si>
  <si>
    <r>
      <t xml:space="preserve">Захід 1. Садіння нових дерев і кущів, заміна засохлих та пошкоджених дерев і кущів уздовж основних магістралей та доріг, у парках, скверах, у межах прибережних смуг річок і водойм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</t>
    </r>
    <r>
      <rPr>
        <sz val="9"/>
        <color theme="1"/>
        <rFont val="Times New Roman"/>
        <family val="1"/>
        <charset val="204"/>
      </rPr>
      <t xml:space="preserve">:   Департамент інфраструктури   міста   Сумської   міської   ради
</t>
    </r>
    <r>
      <rPr>
        <b/>
        <i/>
        <u/>
        <sz val="9"/>
        <color theme="1"/>
        <rFont val="Times New Roman"/>
        <family val="1"/>
        <charset val="204"/>
      </rPr>
      <t xml:space="preserve">
Природоохоронні заходи за рахунок цільових
фондів (КТПКВКМБ-8340)</t>
    </r>
  </si>
  <si>
    <r>
      <t xml:space="preserve">Захід 2. Створення та відновлення газонів у парках та скверах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</t>
    </r>
    <r>
      <rPr>
        <sz val="9"/>
        <color theme="1"/>
        <rFont val="Times New Roman"/>
        <family val="1"/>
        <charset val="204"/>
      </rPr>
      <t xml:space="preserve">: Департамент інфраструктури  міста  Сумської  міської 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заходи  за  рахунок  цільових 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</si>
  <si>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r>
      <t>м</t>
    </r>
    <r>
      <rPr>
        <sz val="9"/>
        <color theme="1"/>
        <rFont val="Calibri"/>
        <family val="2"/>
        <charset val="204"/>
      </rPr>
      <t>²</t>
    </r>
  </si>
  <si>
    <r>
      <t>м</t>
    </r>
    <r>
      <rPr>
        <sz val="9"/>
        <color theme="1"/>
        <rFont val="Calibri"/>
        <family val="2"/>
        <charset val="204"/>
      </rPr>
      <t>³</t>
    </r>
  </si>
  <si>
    <r>
      <t>грн/м</t>
    </r>
    <r>
      <rPr>
        <sz val="9"/>
        <color theme="1"/>
        <rFont val="Calibri"/>
        <family val="2"/>
        <charset val="204"/>
      </rPr>
      <t>³</t>
    </r>
  </si>
  <si>
    <r>
      <t xml:space="preserve">Захід 2.  Санітарне утримання та догляд за насадженнями парку - пам’ятки садово-паркового мистецтва місцевого значення «Басівський»
</t>
    </r>
    <r>
      <rPr>
        <b/>
        <i/>
        <u/>
        <sz val="9"/>
        <color theme="1"/>
        <rFont val="Times New Roman"/>
        <family val="1"/>
        <charset val="204"/>
      </rPr>
      <t>Відповідальний  виконавець</t>
    </r>
    <r>
      <rPr>
        <sz val="9"/>
        <color theme="1"/>
        <rFont val="Times New Roman"/>
        <family val="1"/>
        <charset val="204"/>
      </rPr>
      <t xml:space="preserve">:  Департамент  інфраструктури міста Сумської міської ради
</t>
    </r>
    <r>
      <rPr>
        <b/>
        <i/>
        <u/>
        <sz val="9"/>
        <color theme="1"/>
        <rFont val="Times New Roman"/>
        <family val="1"/>
        <charset val="204"/>
      </rPr>
      <t xml:space="preserve">
Природоохоронні заходи за рахунок цільових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</si>
  <si>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r>
      <t xml:space="preserve">Захід 3. Виготовлення та встановлення охоронних  знаків для об’єктів природно-заповідного фонду Сумської міської територіальної громади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 виконавець: </t>
    </r>
    <r>
      <rPr>
        <sz val="9"/>
        <color theme="1"/>
        <rFont val="Times New Roman"/>
        <family val="1"/>
        <charset val="204"/>
      </rPr>
      <t xml:space="preserve"> Департамент  інфраструктури міста Сумської міської ради 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рахунок цільових фондів (КТПКВКМБ-8340)</t>
    </r>
  </si>
  <si>
    <r>
      <t xml:space="preserve">
Захід 4. Облаштування території (доріжок, огорожі тощо)
ботанічного саду місцевого значення «Юннатівський»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 виконавець: </t>
    </r>
    <r>
      <rPr>
        <sz val="9"/>
        <color theme="1"/>
        <rFont val="Times New Roman"/>
        <family val="1"/>
        <charset val="204"/>
      </rPr>
      <t xml:space="preserve"> Управління освіти   і   науки   Сумської   міської   ради, центр  еколого-натуралістичної  творчості учнівської молоді Сумської міської ради
</t>
    </r>
    <r>
      <rPr>
        <b/>
        <i/>
        <u/>
        <sz val="9"/>
        <color theme="1"/>
        <rFont val="Times New Roman"/>
        <family val="1"/>
        <charset val="204"/>
      </rPr>
      <t xml:space="preserve">
Природоохоронні  заходи за рахунок цільових  фондів
(КТПКВКМБ-8340)</t>
    </r>
    <r>
      <rPr>
        <sz val="9"/>
        <color theme="1"/>
        <rFont val="Times New Roman"/>
        <family val="1"/>
        <charset val="204"/>
      </rPr>
      <t xml:space="preserve">
</t>
    </r>
  </si>
  <si>
    <r>
      <t xml:space="preserve">Захід 6. Поповнення експозицій рідкісних та зникаючих рослин і тварин у ботанічному саду місцевого значення «Юннатівський»
</t>
    </r>
    <r>
      <rPr>
        <b/>
        <i/>
        <u/>
        <sz val="9"/>
        <color theme="1"/>
        <rFont val="Times New Roman"/>
        <family val="1"/>
        <charset val="204"/>
      </rPr>
      <t>Відповідальний  виконавець:</t>
    </r>
    <r>
      <rPr>
        <sz val="9"/>
        <color theme="1"/>
        <rFont val="Times New Roman"/>
        <family val="1"/>
        <charset val="204"/>
      </rPr>
      <t xml:space="preserve"> Управління освіти і науки Сумської міської ради, центр еколого-натуралістичної творчості учнівської молоді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рахунок цільових фондів (КТПКВКМБ-8340)</t>
    </r>
  </si>
  <si>
    <r>
      <t xml:space="preserve">Захід 7. Придбання спеціального обладнання для створення лабораторії та проведення  науково-дослідницьких робіт на території  ботанічного саду місцевого значення «Юннатівський»
</t>
    </r>
    <r>
      <rPr>
        <b/>
        <i/>
        <u/>
        <sz val="9"/>
        <color theme="1"/>
        <rFont val="Times New Roman"/>
        <family val="1"/>
        <charset val="204"/>
      </rPr>
      <t xml:space="preserve">
Відповідальний виконавець: </t>
    </r>
    <r>
      <rPr>
        <sz val="9"/>
        <color theme="1"/>
        <rFont val="Times New Roman"/>
        <family val="1"/>
        <charset val="204"/>
      </rPr>
      <t xml:space="preserve">Управління освіти і науки Сумської міської ради, центр еколого-натуралістичної творчості учнівської молоді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   рахунок цільових фондів (КТПКВКМБ-8340)</t>
    </r>
  </si>
  <si>
    <r>
      <t xml:space="preserve">Захід 8. Розроблення проєктів створення територій і об’єктів природно-заповідного фонду та організації їх територій у межах Сумської міської територіальної громади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</t>
    </r>
    <r>
      <rPr>
        <sz val="9"/>
        <color theme="1"/>
        <rFont val="Times New Roman"/>
        <family val="1"/>
        <charset val="204"/>
      </rPr>
      <t xml:space="preserve">Департамент фінансів, економіки  та  інвестицій   Сумської міської ради
</t>
    </r>
    <r>
      <rPr>
        <b/>
        <i/>
        <u/>
        <sz val="9"/>
        <color theme="1"/>
        <rFont val="Times New Roman"/>
        <family val="1"/>
        <charset val="204"/>
      </rPr>
      <t xml:space="preserve">
Природоохоронні заходи за рахунок цільових фондів
(КТПКВКМБ-8340)</t>
    </r>
  </si>
  <si>
    <r>
      <t xml:space="preserve">Захід 9. Діяльність щодо збереження видів тварин і рослин, занесених до Червоної книги України, поліпшення середовища їх перебування чи зростання, створення належних умов для розмноження у природних умовах, розведення та розселення у ботанічному саду місцевого значення «Юннатівський»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  </t>
    </r>
    <r>
      <rPr>
        <sz val="9"/>
        <color theme="1"/>
        <rFont val="Times New Roman"/>
        <family val="1"/>
        <charset val="204"/>
      </rPr>
      <t xml:space="preserve">Управління освіти  і  науки Сумської  міської  ради, центр еколого-натуралістичної творчості учнівської молоді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рахунок цільових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</si>
  <si>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r>
      <t xml:space="preserve">Захід 10. Обладнання системи освітлення на території ботанічного саду місцевого значення «Юннатівський»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 </t>
    </r>
    <r>
      <rPr>
        <sz val="9"/>
        <color theme="1"/>
        <rFont val="Times New Roman"/>
        <family val="1"/>
        <charset val="204"/>
      </rPr>
      <t xml:space="preserve">Управління  освіти і науки Сумської міської ради, центр еколого-натуралістичної
творчості учнівської молоді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рахунок  цільових  фондів (КТПКВКМБ-8340)</t>
    </r>
  </si>
  <si>
    <r>
      <t xml:space="preserve">Захід 2. Забезпечення екологічно безпечного збирання, перевезення, зберігання, оброблення, утилізації непридатних та заборонених до використання хімічних засобів захисту рослин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 виконавець: </t>
    </r>
    <r>
      <rPr>
        <sz val="9"/>
        <color theme="1"/>
        <rFont val="Times New Roman"/>
        <family val="1"/>
        <charset val="204"/>
      </rPr>
      <t xml:space="preserve"> Департамент  інфраструктури міста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заходи  за    рахунок цільових  фондів (КТПКВКМБ-8340)
Утилізація відходів (КТПКВКМБ-8312)</t>
    </r>
    <r>
      <rPr>
        <sz val="9"/>
        <color theme="1"/>
        <rFont val="Times New Roman"/>
        <family val="1"/>
        <charset val="204"/>
      </rPr>
      <t xml:space="preserve">
</t>
    </r>
  </si>
  <si>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</t>
    </r>
    <r>
      <rPr>
        <sz val="9"/>
        <color theme="1"/>
        <rFont val="Times New Roman"/>
        <family val="1"/>
        <charset val="204"/>
      </rPr>
      <t>Управління освіти і науки Сумської  міської ради, центр еколого-натуралістичної творчості учнівської молоді Сумської міської ради</t>
    </r>
  </si>
  <si>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</t>
    </r>
    <r>
      <rPr>
        <sz val="9"/>
        <color theme="1"/>
        <rFont val="Times New Roman"/>
        <family val="1"/>
        <charset val="204"/>
      </rPr>
      <t>Департамент фінансів, економіки та інвестицій Сумської міської ради</t>
    </r>
  </si>
  <si>
    <r>
      <rPr>
        <b/>
        <i/>
        <u/>
        <sz val="9"/>
        <color theme="1"/>
        <rFont val="Times New Roman"/>
        <family val="1"/>
        <charset val="204"/>
      </rPr>
      <t>Відповідальний виконавець</t>
    </r>
    <r>
      <rPr>
        <sz val="9"/>
        <color theme="1"/>
        <rFont val="Times New Roman"/>
        <family val="1"/>
        <charset val="204"/>
      </rPr>
      <t xml:space="preserve">: Управління освіти і науки Сумської міської ради </t>
    </r>
  </si>
  <si>
    <r>
      <rPr>
        <b/>
        <i/>
        <u/>
        <sz val="9"/>
        <color theme="1"/>
        <rFont val="Times New Roman"/>
        <family val="1"/>
        <charset val="204"/>
      </rPr>
      <t>Відповідальний  виконавець:</t>
    </r>
    <r>
      <rPr>
        <sz val="9"/>
        <color theme="1"/>
        <rFont val="Times New Roman"/>
        <family val="1"/>
        <charset val="204"/>
      </rPr>
      <t xml:space="preserve"> Департамент  фінансів, економіки та інвестицій Сумської міської ради   </t>
    </r>
  </si>
  <si>
    <r>
      <t xml:space="preserve">
Захід 1. Забезпечення проведення стратегічної екологічної оцінки документів державного планування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</t>
    </r>
    <r>
      <rPr>
        <sz val="9"/>
        <color theme="1"/>
        <rFont val="Times New Roman"/>
        <family val="1"/>
        <charset val="204"/>
      </rPr>
      <t xml:space="preserve">:      Департамент  фінансів, економіки  та  інвестицій   Сумської  міської 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заходи  за    рахунок  цільових 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</si>
  <si>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t>Планові ‌значення‌ ‌показників‌ ‌за‌ ‌роками‌ ‌виконання</t>
  </si>
  <si>
    <r>
      <t xml:space="preserve">
Захід 2. Проведення інструментальних лабораторних вимірювань, необхідних для здійснення контролю за дотриманням норм ГДВ забруднюючих речовин від стаціонарних джерел забруднення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</t>
    </r>
    <r>
      <rPr>
        <sz val="9"/>
        <color theme="1"/>
        <rFont val="Times New Roman"/>
        <family val="1"/>
        <charset val="204"/>
      </rPr>
      <t xml:space="preserve">Департамент інфраструктури міста Сумської міської ради, управління освіти і науки Сумської міської ради, відділ культури Сумської міської ради.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рахунок цільових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</si>
  <si>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t xml:space="preserve">Результативні показники/індикатори </t>
  </si>
  <si>
    <r>
      <t xml:space="preserve">Захід 2. Проведення санітарних заходів та благоустрою у прибережній смузі оз. Чеха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 виконавець: </t>
    </r>
    <r>
      <rPr>
        <sz val="9"/>
        <color theme="1"/>
        <rFont val="Times New Roman"/>
        <family val="1"/>
        <charset val="204"/>
      </rPr>
      <t xml:space="preserve"> Департамент інфраструктури   міста   Сумської   міської  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 заходи   за   рахунок   цільових фондів (КТПКВКМБ - 8340)</t>
    </r>
  </si>
  <si>
    <r>
      <t xml:space="preserve">Захід 4. Ліквідаційний тампонаж
</t>
    </r>
    <r>
      <rPr>
        <b/>
        <i/>
        <u/>
        <sz val="9"/>
        <color theme="1"/>
        <rFont val="Times New Roman"/>
        <family val="1"/>
        <charset val="204"/>
      </rPr>
      <t>Відповідальний  виконавець</t>
    </r>
    <r>
      <rPr>
        <sz val="9"/>
        <color theme="1"/>
        <rFont val="Times New Roman"/>
        <family val="1"/>
        <charset val="204"/>
      </rPr>
      <t xml:space="preserve">:   Департамент інфраструктури   міста   Сумської   міської   ради
</t>
    </r>
    <r>
      <rPr>
        <b/>
        <i/>
        <u/>
        <sz val="9"/>
        <color theme="1"/>
        <rFont val="Times New Roman"/>
        <family val="1"/>
        <charset val="204"/>
      </rPr>
      <t>Будівництво    об’єктів    житлово-комунального господарства
 (КТПКВКМБ-7310) 
Природоохоронні  заходи  за  рахунок  цільових
фондів (КТПКВКМБ-8340)</t>
    </r>
    <r>
      <rPr>
        <sz val="9"/>
        <color theme="1"/>
        <rFont val="Times New Roman"/>
        <family val="1"/>
        <charset val="204"/>
      </rPr>
      <t xml:space="preserve">
 </t>
    </r>
  </si>
  <si>
    <r>
      <t>Кількість об</t>
    </r>
    <r>
      <rPr>
        <sz val="9"/>
        <color theme="1"/>
        <rFont val="Rockwell"/>
        <family val="1"/>
      </rPr>
      <t>'</t>
    </r>
    <r>
      <rPr>
        <sz val="9"/>
        <color theme="1"/>
        <rFont val="Times New Roman"/>
        <family val="1"/>
        <charset val="204"/>
      </rPr>
      <t>єктів будівництва</t>
    </r>
  </si>
  <si>
    <t xml:space="preserve">Кількість здійснених платежів </t>
  </si>
  <si>
    <r>
      <t xml:space="preserve">Захід 7. Сплата членських внесків Асоціація професіоналів довкілля «PAEW»/ Professional Association of Environmentalists of the World (PAEW)
</t>
    </r>
    <r>
      <rPr>
        <b/>
        <i/>
        <u/>
        <sz val="9"/>
        <color theme="1"/>
        <rFont val="Times New Roman"/>
        <family val="1"/>
        <charset val="204"/>
      </rPr>
      <t xml:space="preserve">
Відповідальний виконавець:</t>
    </r>
    <r>
      <rPr>
        <sz val="9"/>
        <color theme="1"/>
        <rFont val="Times New Roman"/>
        <family val="1"/>
        <charset val="204"/>
      </rPr>
      <t xml:space="preserve">      Департамент  фінансів, економіки  та  інвестицій   Сумської  міської 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заходи  за    рахунок  цільових  фондів (КТПКВКМБ-8340)</t>
    </r>
  </si>
  <si>
    <t>Кількість заходів з охорони навколишнього середовища</t>
  </si>
  <si>
    <t>Кількість заходів</t>
  </si>
  <si>
    <t>Кількість пам'яток природи, за якими здійснюється догляд</t>
  </si>
  <si>
    <t>Кількість об'єктів, що утримується</t>
  </si>
  <si>
    <r>
      <t xml:space="preserve">Захід 1. Видання інформаційно-освітнього екологічного бюлетеня Сумської міської ради «Екологічний орієнтир»
</t>
    </r>
    <r>
      <rPr>
        <sz val="9"/>
        <color theme="1"/>
        <rFont val="Times New Roman"/>
        <family val="1"/>
        <charset val="204"/>
      </rPr>
      <t xml:space="preserve">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</t>
    </r>
    <r>
      <rPr>
        <sz val="9"/>
        <color theme="1"/>
        <rFont val="Times New Roman"/>
        <family val="1"/>
        <charset val="204"/>
      </rPr>
      <t xml:space="preserve">     Департамент фінансів, економіки  та  інвестицій  Сумської  міської 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 за    рахунок  цільових фондів (КТПКВКМБ-8340)</t>
    </r>
  </si>
  <si>
    <r>
      <t xml:space="preserve">Захід 1. Будівництво / реконструкція напірних / самопливних каналізаційних колекторів 
</t>
    </r>
    <r>
      <rPr>
        <b/>
        <i/>
        <u/>
        <sz val="9"/>
        <rFont val="Times New Roman"/>
        <family val="1"/>
        <charset val="204"/>
      </rPr>
      <t xml:space="preserve">Відповідальний виконавець: </t>
    </r>
    <r>
      <rPr>
        <sz val="9"/>
        <rFont val="Times New Roman"/>
        <family val="1"/>
        <charset val="204"/>
      </rPr>
      <t xml:space="preserve">Департамент інфраструктури міста Сумської міської ради
</t>
    </r>
    <r>
      <rPr>
        <b/>
        <i/>
        <u/>
        <sz val="9"/>
        <rFont val="Times New Roman"/>
        <family val="1"/>
        <charset val="204"/>
      </rPr>
      <t>Будівництво    об’єктів    житлово-комунального господарства (КТПКВКМБ-7310)
Співфінансування  інвестиційних  проєктів,  що реалізуються   за   рахунок   коштів   державного фонду регіонального розвитку
(КТПКВКМБ-7361)
Виконання   інвестиційних   проєктів   в рамках здійснення        заходів        щодо соціально- економічного     розвитку     окремих     територій (КТПКВКМБ-7363)
Природоохоронні  заходи  за  рахунок  цільових фондів (КТПКВКМБ-8340)
Реалізація проектів (о'бєктів, заходів) за рахунок коштів фонду ліквідації наслідків зброїної агресії
(КТПКВКМБ-7383)</t>
    </r>
    <r>
      <rPr>
        <sz val="9"/>
        <rFont val="Times New Roman"/>
        <family val="1"/>
        <charset val="204"/>
      </rPr>
      <t xml:space="preserve">
</t>
    </r>
  </si>
  <si>
    <r>
      <t xml:space="preserve">Захід 3. Нове будівництво полігону для складування твердих побутових відходів на території Верхньосироватської сільської ради Сумського району Сумської області
</t>
    </r>
    <r>
      <rPr>
        <sz val="9"/>
        <color theme="1"/>
        <rFont val="Times New Roman"/>
        <family val="1"/>
        <charset val="204"/>
      </rPr>
      <t xml:space="preserve">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виконавець:</t>
    </r>
    <r>
      <rPr>
        <sz val="9"/>
        <color theme="1"/>
        <rFont val="Times New Roman"/>
        <family val="1"/>
        <charset val="204"/>
      </rPr>
      <t xml:space="preserve"> Управління капітального будівництва  та  дорожнього  господарства  Сумської  міської ради
</t>
    </r>
    <r>
      <rPr>
        <b/>
        <i/>
        <u/>
        <sz val="9"/>
        <color theme="1"/>
        <rFont val="Times New Roman"/>
        <family val="1"/>
        <charset val="204"/>
      </rPr>
      <t xml:space="preserve">
Будівництво інших об’єктів комунальної власності (КТПКВКМБ-7330)
Cпівфінансування  інвестиційних  проектів,  що  реалізуються за рахунок    коштів  державного фонду    регіонального розвитку (КТПКВКМБ-7361)
</t>
    </r>
  </si>
  <si>
    <r>
      <t xml:space="preserve">Захід 1. Створення захисних насаджень на ерозійно небезпечних землях на території Сумської міської територіальної громади (в районі вул. Тополянська та в Стецьківському старостинському окрузі)
</t>
    </r>
    <r>
      <rPr>
        <b/>
        <i/>
        <u/>
        <sz val="9"/>
        <color theme="1"/>
        <rFont val="Times New Roman"/>
        <family val="1"/>
        <charset val="204"/>
      </rPr>
      <t xml:space="preserve">
Відповідальний  виконавець: </t>
    </r>
    <r>
      <rPr>
        <sz val="9"/>
        <color theme="1"/>
        <rFont val="Times New Roman"/>
        <family val="1"/>
        <charset val="204"/>
      </rPr>
      <t xml:space="preserve"> Департамент  інфраструктури міста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   рахунок цільових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</si>
  <si>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t>Кількість   збудованих /
реконструйованих напірних / самопливних колекторів</t>
  </si>
  <si>
    <t>Кількість модернізованих /
реконструйованих систем водовідведення</t>
  </si>
  <si>
    <t>Відсоток виконання заходів у поточному році</t>
  </si>
  <si>
    <t xml:space="preserve">Відсоток виконання заходів </t>
  </si>
  <si>
    <t>Відсоток виконання заходів</t>
  </si>
  <si>
    <r>
      <t xml:space="preserve">Захід 1. Розробка проєктів інвентаризації джерел викидів забруднюючих речовин в атмосферне повітря     закладів галузі «Освіта», культурно-освітніх закладів та установ Сумської міської територіальної громади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</t>
    </r>
    <r>
      <rPr>
        <sz val="9"/>
        <color theme="1"/>
        <rFont val="Times New Roman"/>
        <family val="1"/>
        <charset val="204"/>
      </rPr>
      <t xml:space="preserve">Управління освіти і науки Сумської міської ради, відділ культури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рахунок цілоьових фондів ( КТПКВКМБ-8340)</t>
    </r>
    <r>
      <rPr>
        <sz val="9"/>
        <color theme="1"/>
        <rFont val="Times New Roman"/>
        <family val="1"/>
        <charset val="204"/>
      </rPr>
      <t xml:space="preserve">
</t>
    </r>
  </si>
  <si>
    <t xml:space="preserve">
Витрат</t>
  </si>
  <si>
    <r>
      <t xml:space="preserve">
Захід 6. Супровід грантового проєкту «Підвищення обізнаності населення Сумської міської територіальної громади про можливості відновлювальної енергетики»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</t>
    </r>
    <r>
      <rPr>
        <sz val="9"/>
        <color theme="1"/>
        <rFont val="Times New Roman"/>
        <family val="1"/>
        <charset val="204"/>
      </rPr>
      <t xml:space="preserve">    Департамент  фінансів, економіки та інвестицій   Сумської міської 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заходи  за    рахунок  цільових 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</si>
  <si>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r>
      <t xml:space="preserve">Захід 2. Модернізація та реконструкція системи водовідведення у м. Суми (реконструкція міських каналізаційних очисних споруд комунального підприємства «Міськводоканал» Сумської міської ради потужністю 60 000 м3/добу з виділенням першої черги будівництва потужністю 30 000 м3/добу у м. Суми вул. Гамалія, буд. 40
</t>
    </r>
    <r>
      <rPr>
        <b/>
        <i/>
        <u/>
        <sz val="9"/>
        <rFont val="Times New Roman"/>
        <family val="1"/>
        <charset val="204"/>
      </rPr>
      <t xml:space="preserve">Відповідальний виконавець: </t>
    </r>
    <r>
      <rPr>
        <sz val="9"/>
        <rFont val="Times New Roman"/>
        <family val="1"/>
        <charset val="204"/>
      </rPr>
      <t xml:space="preserve">Департамент інфраструктури міста Сумської міської ради
</t>
    </r>
    <r>
      <rPr>
        <b/>
        <i/>
        <u/>
        <sz val="9"/>
        <rFont val="Times New Roman"/>
        <family val="1"/>
        <charset val="204"/>
      </rPr>
      <t>Будівництво об’єктів житлово-комунального господарства (КТПКВКМБ-7310)</t>
    </r>
    <r>
      <rPr>
        <sz val="9"/>
        <rFont val="Times New Roman"/>
        <family val="1"/>
        <charset val="204"/>
      </rPr>
      <t xml:space="preserve">
</t>
    </r>
  </si>
  <si>
    <t>Програми охорони навколишнього природного середовища Сумської міської територіальної громади на 2022 - 2024 роки 
(зі змінами)</t>
  </si>
  <si>
    <r>
      <t xml:space="preserve">Захід 5. Реконструкція системи відведення міських зливових стоків у поверхневі водні об’єкти   
</t>
    </r>
    <r>
      <rPr>
        <b/>
        <i/>
        <sz val="9"/>
        <color theme="1"/>
        <rFont val="Times New Roman"/>
        <family val="1"/>
        <charset val="204"/>
      </rPr>
      <t>Відповідальний  виконавець:</t>
    </r>
    <r>
      <rPr>
        <sz val="9"/>
        <color theme="1"/>
        <rFont val="Times New Roman"/>
        <family val="1"/>
        <charset val="204"/>
      </rPr>
      <t xml:space="preserve">  Департамент інфраструктури   міста   Сумської   міської   ради                                                                                                                                               </t>
    </r>
    <r>
      <rPr>
        <b/>
        <i/>
        <u/>
        <sz val="9"/>
        <color theme="1"/>
        <rFont val="Times New Roman"/>
        <family val="1"/>
        <charset val="204"/>
      </rPr>
      <t xml:space="preserve">Будівництво    об’єктів    житлово-комунального господарства  (КТПКВКМБ-7310) 
Природоохоронні  заходи  за  рахунок  цільових фондів (КТПКВКМБ-8340)   </t>
    </r>
    <r>
      <rPr>
        <b/>
        <sz val="9"/>
        <color theme="1"/>
        <rFont val="Times New Roman"/>
        <family val="1"/>
        <charset val="204"/>
      </rPr>
      <t xml:space="preserve">   </t>
    </r>
    <r>
      <rPr>
        <sz val="9"/>
        <color theme="1"/>
        <rFont val="Times New Roman"/>
        <family val="1"/>
        <charset val="204"/>
      </rPr>
      <t xml:space="preserve">      </t>
    </r>
  </si>
  <si>
    <r>
      <t xml:space="preserve">Захід 5. Реалізація грантового проєкту «Підвищення обізнаності населення Сумської міської територіальної громади про можливості відновлювальної енергетики»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виконавець:</t>
    </r>
    <r>
      <rPr>
        <sz val="9"/>
        <color theme="1"/>
        <rFont val="Times New Roman"/>
        <family val="1"/>
        <charset val="204"/>
      </rPr>
      <t xml:space="preserve"> Управління освіти і науки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рахунок цільових фондів (КТПКВКМБ-8340)
Реалізація програм допомоги і грантів Європейського Союзу, урядів   іноземних   держав,     міжнародних   організацій, донорських установ (КТПКВКМБ-7700)</t>
    </r>
  </si>
  <si>
    <r>
      <t xml:space="preserve">Захід 5. Утримання ботанічного саду місцевого значення «Юннатівський»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виконавець:</t>
    </r>
    <r>
      <rPr>
        <sz val="9"/>
        <color theme="1"/>
        <rFont val="Times New Roman"/>
        <family val="1"/>
        <charset val="204"/>
      </rPr>
      <t xml:space="preserve">   Управління освіти і науки Сумської міської ради, центр  еколого-натуралістичної творчості учнівської молоді Сумської міської ради
</t>
    </r>
    <r>
      <rPr>
        <b/>
        <i/>
        <u/>
        <sz val="9"/>
        <color theme="1"/>
        <rFont val="Times New Roman"/>
        <family val="1"/>
        <charset val="204"/>
      </rPr>
      <t xml:space="preserve">
Природоохоронні заходи за рахунок  цільових фондів
(КТПКВКМБ-8340)</t>
    </r>
  </si>
  <si>
    <r>
      <t xml:space="preserve">Захід 11. Доукомплектування системи відеоспостереження на території ботанічного саду місцевого значення «Юннатівський»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виконавець:</t>
    </r>
    <r>
      <rPr>
        <sz val="9"/>
        <color theme="1"/>
        <rFont val="Times New Roman"/>
        <family val="1"/>
        <charset val="204"/>
      </rPr>
      <t xml:space="preserve">  Управління  освіти і науки Сумської міської ради, центр еколого-натуралістичної
творчості учнівської молоді Сумської міської ради
</t>
    </r>
    <r>
      <rPr>
        <b/>
        <u/>
        <sz val="9"/>
        <color theme="1"/>
        <rFont val="Times New Roman"/>
        <family val="1"/>
        <charset val="204"/>
      </rPr>
      <t>Природоохоронні заходи за рахунок  цільових  фондів (КТПКВКМБ-8340)</t>
    </r>
    <r>
      <rPr>
        <sz val="9"/>
        <color theme="1"/>
        <rFont val="Times New Roman"/>
        <family val="1"/>
        <charset val="204"/>
      </rPr>
      <t xml:space="preserve">
</t>
    </r>
    <r>
      <rPr>
        <b/>
        <i/>
        <u/>
        <sz val="10"/>
        <color theme="1"/>
        <rFont val="Times New Roman"/>
        <family val="1"/>
        <charset val="204"/>
      </rPr>
      <t/>
    </r>
  </si>
  <si>
    <r>
      <t xml:space="preserve">Захід 3. Проведення для містян та гостей міста Суми заходів екологічного і природоохоронного напрямку
</t>
    </r>
    <r>
      <rPr>
        <b/>
        <i/>
        <u/>
        <sz val="9"/>
        <rFont val="Times New Roman"/>
        <family val="1"/>
        <charset val="204"/>
      </rPr>
      <t xml:space="preserve">Відповідальний виконавець: </t>
    </r>
    <r>
      <rPr>
        <sz val="9"/>
        <rFont val="Times New Roman"/>
        <family val="1"/>
        <charset val="204"/>
      </rPr>
      <t xml:space="preserve">  Виконком Сумської  міської ради, КУ «Агенція промоції «Суми» Сумської міської ради
</t>
    </r>
    <r>
      <rPr>
        <b/>
        <i/>
        <u/>
        <sz val="9"/>
        <rFont val="Times New Roman"/>
        <family val="1"/>
        <charset val="204"/>
      </rPr>
      <t>Природоохоронні заходи  за    рахунок  цільових фондів (КТПКВКМБ-8340)</t>
    </r>
    <r>
      <rPr>
        <sz val="9"/>
        <rFont val="Times New Roman"/>
        <family val="1"/>
        <charset val="204"/>
      </rPr>
      <t xml:space="preserve">
</t>
    </r>
  </si>
  <si>
    <t>Директор Департаменту, фінансів, економіки та інвестицій Сумської міської ради                                                        Світлана ЛИПОВА</t>
  </si>
  <si>
    <r>
      <t xml:space="preserve">Захід 3. Нове будівництво модульної зливної станції біля очисних споруд за адресою: м. Суми вул. Гамалія, буд. 40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</t>
    </r>
    <r>
      <rPr>
        <sz val="9"/>
        <color theme="1"/>
        <rFont val="Times New Roman"/>
        <family val="1"/>
        <charset val="204"/>
      </rPr>
      <t xml:space="preserve">: Департамент
інфраструктури міста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Будівництво    об’єктів    житлово-комунального господарства 
 (КТПКВКМБ - 7310)
Cпівфінансування  інвестиційних  проектів,  що реалізуються   за   рахунок   коштів   державного фонду регіонального   розвитку (КТПКВКМБ-7361)
Природоохоронні  заходи  за  рахунок  цільових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</si>
  <si>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r>
      <t xml:space="preserve">Захід 1. Санітарне утримання, догляд за пам’ятками природи «Липові насадження», «Дуби» на вулицях Олександра Аніщенка, Герасима Кондратьєва, Петропавлівська, Сергія Табали 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виконавець:</t>
    </r>
    <r>
      <rPr>
        <sz val="9"/>
        <color theme="1"/>
        <rFont val="Times New Roman"/>
        <family val="1"/>
        <charset val="204"/>
      </rPr>
      <t xml:space="preserve">  Департамент інфраструктури міста Сумської міської ради, КП «Паркінг»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рахунок цільових фондів (КТПКВКМБ-8340)</t>
    </r>
  </si>
  <si>
    <r>
      <t xml:space="preserve">Захід 1. Ліквідація наслідків буреломів, вітровалів на території Сумської міської територіальної громади
</t>
    </r>
    <r>
      <rPr>
        <b/>
        <i/>
        <u/>
        <sz val="9"/>
        <color theme="1"/>
        <rFont val="Times New Roman"/>
        <family val="1"/>
        <charset val="204"/>
      </rPr>
      <t>Відповідальний  виконавець:</t>
    </r>
    <r>
      <rPr>
        <sz val="9"/>
        <color theme="1"/>
        <rFont val="Times New Roman"/>
        <family val="1"/>
        <charset val="204"/>
      </rPr>
      <t xml:space="preserve">
Департамент інфраструктури  міста  Сумської  міської 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заходи  за  рахунок  цільових  фондів (КТПКВКМБ-8340)</t>
    </r>
  </si>
  <si>
    <r>
      <t xml:space="preserve">Захід 1. Забезпечення передачі відходів, що містять ртуть, сполуки ртуті (у тому числі відпрацьовані люмінесцентні лампи та прилади, що містять ртуть) в установах та закладах галузі «Освіта»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</t>
    </r>
    <r>
      <rPr>
        <sz val="9"/>
        <color theme="1"/>
        <rFont val="Times New Roman"/>
        <family val="1"/>
        <charset val="204"/>
      </rPr>
      <t xml:space="preserve">:   Управління освіти і науки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заходи  за  рахунок  цільових фондів
(КТПКВКМБ-8340)</t>
    </r>
  </si>
  <si>
    <t xml:space="preserve">                                                                                         Додаток 2
                                                                                           до Програми охорони навколишнього природного середовища 
                                                                                     Сумської міської територіальної громади на 2022-2024 роки 
</t>
  </si>
  <si>
    <t xml:space="preserve">                                                                       Перелік завдань і заходів </t>
  </si>
  <si>
    <t xml:space="preserve">2025 рік (план) </t>
  </si>
  <si>
    <t>2026 рік (план)</t>
  </si>
  <si>
    <t>2027 рік (план)</t>
  </si>
  <si>
    <t>цільової Програми управління та ефективного використання земельних ресурсів Сумської міської територіальної громади на 2025 - 2027 роки</t>
  </si>
  <si>
    <t>Завдання 1. Здійснення заходів із землеустрою на території Сумської МТГ,  усього</t>
  </si>
  <si>
    <t>Мета програми: 
Планування комплексу заходів з підвищення ефективності управління та використання земель комунальної власності, створення передумов для забезпечення стабільного надходження коштів до бюджету Сумської МТГ 
та забезпечення ефективного та раціонального використання землі Сумської МТГ</t>
  </si>
  <si>
    <t>Завдання 2. Проведення земельних торгів (аукціонів), усього</t>
  </si>
  <si>
    <t>Завдання 3.  Продаж земельних ділянок, усього</t>
  </si>
  <si>
    <t>у т.ч. по заходах</t>
  </si>
  <si>
    <t>Захід 2.1. Розробка проектно-технічної документації, інші заходи, усього</t>
  </si>
  <si>
    <t>Захід 3.1. Проведення експертної грошової оцінки земельних ділянок, що підлягають продажу, усього</t>
  </si>
  <si>
    <t>Захід 4.1. Виготовлення паспортів водних об'єктів, усього</t>
  </si>
  <si>
    <t>Завдання 4.
 Виготовлення паспортів водних об'єктів, усього</t>
  </si>
  <si>
    <t>Департамент забезпечення ресурсних платежів Сумської міської ради</t>
  </si>
  <si>
    <t>С.1</t>
  </si>
  <si>
    <t xml:space="preserve">Інші джерела </t>
  </si>
  <si>
    <t>Обсяги фінансування програми, тис.грн</t>
  </si>
  <si>
    <t>№ операти-вної цілі</t>
  </si>
  <si>
    <t>Додаток 1
до Програми</t>
  </si>
  <si>
    <r>
      <t xml:space="preserve">Захід 1.1. </t>
    </r>
    <r>
      <rPr>
        <sz val="11"/>
        <rFont val="Times New Roman"/>
        <family val="1"/>
        <charset val="204"/>
      </rPr>
      <t>Розробка технічної документації із землеустрою щодо інвентаризації земель територіальної громади, у томі числі під об’єктами нерухомого комунального майна</t>
    </r>
    <r>
      <rPr>
        <sz val="11"/>
        <color theme="1"/>
        <rFont val="Times New Roman"/>
        <family val="1"/>
        <charset val="204"/>
      </rPr>
      <t>, розробка технічної документації із землеустрою щодо поділу та об’єднання земельних ділянок, розроблення проектів землеустрою щодо відведення земельних ділянок, проведення топографо-геодезичних обстежень для виявлення порушень земельного законодавства; складання обмінного файлу у форматі XML для  реєстрації земельних ділянок у базі даних Державного земельного кадастру; здійснення інших заходів із землеустрою, усього</t>
    </r>
  </si>
  <si>
    <t xml:space="preserve">Захід 1.2. Розробка проектів землеустрою щодо встановлення (зміни) меж адміністративно-територіальних одиниць, усього </t>
  </si>
  <si>
    <t>Захід 1.3. Розробка проекту землеустрою щодо організації і встановлення меж земель водного фонду та водоохоронних зон (прибережної захисної смуги Блакитних озер)</t>
  </si>
  <si>
    <t>Захід 5.1.Викуп земельних ділянок для суспільних потреб, усього</t>
  </si>
  <si>
    <t>Завдання 6. 
Проведення позовної роботи та виконання судових рішень у випадках порушення прав територіальної громади на володіння, управління, користування та розпорядження земельними ресурсами та з питань, що виникають у сфері містобудування та архітектури на території Сумської МТГ, усього</t>
  </si>
  <si>
    <t>Захід 6.1. Сплата судового збору; виконавчого збору; витрат, пов’язаних з організацією та проведенням виконавчих дій; послуг професійної правничої допомоги адвокатів; штрафів; відшкодування шкоди та інших зобов’язань, у т. ч. стягнутих з Сумської міської ради та Сумського міського голови та пов'язаних з виконанням функцій, передбачених Положенням про Департамент забезпечення ресурсних платежів Сумської міської ради, усього</t>
  </si>
  <si>
    <t>Завдання 5.
 Викуп земельних ділянок для суспільних потреб, усього</t>
  </si>
  <si>
    <t>Директор Департаменту забезпечення ресурсних платежів Сумської міської ради                                                                                                                                                   Юрій КЛИМЕНКО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</si>
</sst>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_-* #,##0.00\ _₴_-;\-* #,##0.00\ _₴_-;_-* &quot;-&quot;??\ _₴_-;_-@_-"/>
    <numFmt numFmtId="166" formatCode="#,##0.00_ ;\-#,##0.00\ "/>
    <numFmt numFmtId="167" formatCode="#,##0.0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i/>
      <u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u/>
      <sz val="9"/>
      <color theme="1"/>
      <name val="Times New Roman"/>
      <family val="1"/>
      <charset val="204"/>
    </font>
    <font>
      <b/>
      <i/>
      <u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sz val="9"/>
      <color theme="1"/>
      <name val="Rockwell"/>
      <family val="1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5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2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5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4" fontId="4" fillId="0" borderId="1" xfId="1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shrinkToFit="1"/>
    </xf>
    <xf numFmtId="4" fontId="15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2" fontId="4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3" fontId="4" fillId="0" borderId="1" xfId="0" applyNumberFormat="1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166" fontId="4" fillId="0" borderId="1" xfId="1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0" fontId="27" fillId="0" borderId="0" xfId="0" applyFont="1" applyFill="1" applyAlignment="1">
      <alignment horizontal="center" vertical="center"/>
    </xf>
    <xf numFmtId="0" fontId="0" fillId="0" borderId="0" xfId="0"/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29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0" xfId="0" applyNumberFormat="1" applyFont="1" applyAlignment="1">
      <alignment horizontal="center" vertical="top"/>
    </xf>
    <xf numFmtId="0" fontId="9" fillId="0" borderId="1" xfId="0" applyFont="1" applyFill="1" applyBorder="1" applyAlignment="1">
      <alignment vertical="top" wrapText="1"/>
    </xf>
    <xf numFmtId="0" fontId="29" fillId="0" borderId="1" xfId="0" applyNumberFormat="1" applyFont="1" applyFill="1" applyBorder="1" applyAlignment="1">
      <alignment horizontal="center" vertical="top" wrapText="1"/>
    </xf>
    <xf numFmtId="0" fontId="29" fillId="0" borderId="6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0" fillId="0" borderId="1" xfId="0" applyFont="1" applyBorder="1"/>
    <xf numFmtId="0" fontId="9" fillId="0" borderId="6" xfId="0" applyFont="1" applyFill="1" applyBorder="1" applyAlignment="1">
      <alignment horizontal="left" vertical="center" wrapText="1"/>
    </xf>
    <xf numFmtId="0" fontId="9" fillId="0" borderId="6" xfId="0" applyNumberFormat="1" applyFont="1" applyBorder="1" applyAlignment="1">
      <alignment horizontal="left" vertical="top" wrapText="1"/>
    </xf>
    <xf numFmtId="0" fontId="9" fillId="0" borderId="1" xfId="0" applyNumberFormat="1" applyFont="1" applyBorder="1" applyAlignment="1">
      <alignment horizontal="center" vertical="top"/>
    </xf>
    <xf numFmtId="0" fontId="9" fillId="0" borderId="1" xfId="0" applyFont="1" applyBorder="1"/>
    <xf numFmtId="0" fontId="30" fillId="0" borderId="6" xfId="0" applyFont="1" applyFill="1" applyBorder="1" applyAlignment="1">
      <alignment vertical="top" wrapText="1"/>
    </xf>
    <xf numFmtId="0" fontId="29" fillId="0" borderId="6" xfId="0" applyFont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0" fontId="29" fillId="0" borderId="1" xfId="0" applyFont="1" applyBorder="1" applyAlignment="1">
      <alignment vertical="top" wrapText="1"/>
    </xf>
    <xf numFmtId="0" fontId="29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29" fillId="0" borderId="1" xfId="0" applyFont="1" applyFill="1" applyBorder="1" applyAlignment="1">
      <alignment horizontal="left" vertical="top" wrapText="1"/>
    </xf>
    <xf numFmtId="0" fontId="28" fillId="0" borderId="1" xfId="0" applyNumberFormat="1" applyFont="1" applyBorder="1" applyAlignment="1">
      <alignment horizontal="center" vertical="top"/>
    </xf>
    <xf numFmtId="0" fontId="29" fillId="0" borderId="1" xfId="0" applyFont="1" applyBorder="1" applyAlignment="1">
      <alignment horizontal="left" vertical="top" wrapText="1"/>
    </xf>
    <xf numFmtId="0" fontId="29" fillId="0" borderId="1" xfId="0" applyNumberFormat="1" applyFont="1" applyBorder="1" applyAlignment="1">
      <alignment horizontal="center" vertical="top"/>
    </xf>
    <xf numFmtId="0" fontId="29" fillId="0" borderId="1" xfId="0" applyFont="1" applyBorder="1"/>
    <xf numFmtId="167" fontId="29" fillId="0" borderId="1" xfId="1" applyNumberFormat="1" applyFont="1" applyFill="1" applyBorder="1" applyAlignment="1" applyProtection="1">
      <alignment horizontal="center" vertical="center" shrinkToFit="1"/>
      <protection locked="0"/>
    </xf>
    <xf numFmtId="167" fontId="9" fillId="0" borderId="1" xfId="1" applyNumberFormat="1" applyFont="1" applyFill="1" applyBorder="1" applyAlignment="1" applyProtection="1">
      <alignment horizontal="center" vertical="center" shrinkToFit="1"/>
      <protection locked="0"/>
    </xf>
    <xf numFmtId="167" fontId="29" fillId="0" borderId="1" xfId="1" applyNumberFormat="1" applyFont="1" applyFill="1" applyBorder="1" applyAlignment="1" applyProtection="1">
      <alignment horizontal="center" vertical="center" wrapText="1"/>
      <protection locked="0"/>
    </xf>
    <xf numFmtId="167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167" fontId="31" fillId="0" borderId="1" xfId="1" applyNumberFormat="1" applyFont="1" applyFill="1" applyBorder="1" applyAlignment="1" applyProtection="1">
      <alignment horizontal="center" vertical="center" shrinkToFit="1"/>
      <protection locked="0"/>
    </xf>
    <xf numFmtId="167" fontId="31" fillId="0" borderId="1" xfId="1" applyNumberFormat="1" applyFont="1" applyFill="1" applyBorder="1" applyAlignment="1" applyProtection="1">
      <alignment horizontal="center" vertical="center"/>
      <protection locked="0"/>
    </xf>
    <xf numFmtId="167" fontId="32" fillId="0" borderId="1" xfId="1" applyNumberFormat="1" applyFont="1" applyFill="1" applyBorder="1" applyAlignment="1" applyProtection="1">
      <alignment horizontal="center" vertical="center" shrinkToFit="1"/>
      <protection locked="0"/>
    </xf>
    <xf numFmtId="167" fontId="32" fillId="0" borderId="1" xfId="1" applyNumberFormat="1" applyFont="1" applyFill="1" applyBorder="1" applyAlignment="1" applyProtection="1">
      <alignment horizontal="center" vertical="center"/>
      <protection locked="0"/>
    </xf>
    <xf numFmtId="167" fontId="29" fillId="0" borderId="1" xfId="1" applyNumberFormat="1" applyFont="1" applyFill="1" applyBorder="1" applyAlignment="1" applyProtection="1">
      <alignment horizontal="center" vertical="top" shrinkToFit="1"/>
      <protection locked="0"/>
    </xf>
    <xf numFmtId="167" fontId="29" fillId="0" borderId="1" xfId="1" applyNumberFormat="1" applyFont="1" applyFill="1" applyBorder="1" applyAlignment="1" applyProtection="1">
      <alignment horizontal="center" vertical="center"/>
      <protection locked="0"/>
    </xf>
    <xf numFmtId="167" fontId="9" fillId="0" borderId="1" xfId="1" applyNumberFormat="1" applyFont="1" applyFill="1" applyBorder="1" applyAlignment="1" applyProtection="1">
      <alignment horizontal="center" vertical="top" shrinkToFit="1"/>
      <protection locked="0"/>
    </xf>
    <xf numFmtId="167" fontId="9" fillId="0" borderId="1" xfId="1" applyNumberFormat="1" applyFont="1" applyFill="1" applyBorder="1" applyAlignment="1" applyProtection="1">
      <alignment horizontal="center" vertical="top"/>
      <protection locked="0"/>
    </xf>
    <xf numFmtId="167" fontId="29" fillId="0" borderId="1" xfId="0" applyNumberFormat="1" applyFont="1" applyFill="1" applyBorder="1" applyAlignment="1" applyProtection="1">
      <alignment horizontal="center" vertical="top" shrinkToFit="1"/>
      <protection locked="0"/>
    </xf>
    <xf numFmtId="167" fontId="9" fillId="0" borderId="1" xfId="0" applyNumberFormat="1" applyFont="1" applyFill="1" applyBorder="1" applyAlignment="1" applyProtection="1">
      <alignment horizontal="center" vertical="top" shrinkToFit="1"/>
      <protection locked="0"/>
    </xf>
    <xf numFmtId="167" fontId="29" fillId="0" borderId="1" xfId="0" applyNumberFormat="1" applyFont="1" applyFill="1" applyBorder="1" applyAlignment="1" applyProtection="1">
      <alignment horizontal="center" vertical="top" wrapText="1"/>
      <protection locked="0"/>
    </xf>
    <xf numFmtId="167" fontId="9" fillId="0" borderId="1" xfId="0" applyNumberFormat="1" applyFont="1" applyFill="1" applyBorder="1" applyAlignment="1" applyProtection="1">
      <alignment horizontal="center" vertical="top" wrapText="1"/>
      <protection locked="0"/>
    </xf>
    <xf numFmtId="167" fontId="28" fillId="0" borderId="1" xfId="0" applyNumberFormat="1" applyFont="1" applyBorder="1" applyAlignment="1">
      <alignment horizontal="center" vertical="top"/>
    </xf>
    <xf numFmtId="167" fontId="9" fillId="0" borderId="1" xfId="0" applyNumberFormat="1" applyFont="1" applyBorder="1" applyAlignment="1">
      <alignment horizontal="center" vertical="top"/>
    </xf>
    <xf numFmtId="167" fontId="31" fillId="0" borderId="1" xfId="1" applyNumberFormat="1" applyFont="1" applyFill="1" applyBorder="1" applyAlignment="1" applyProtection="1">
      <alignment horizontal="center" vertical="top" shrinkToFit="1"/>
      <protection locked="0"/>
    </xf>
    <xf numFmtId="167" fontId="31" fillId="0" borderId="1" xfId="1" applyNumberFormat="1" applyFont="1" applyFill="1" applyBorder="1" applyAlignment="1" applyProtection="1">
      <alignment horizontal="center" vertical="top"/>
      <protection locked="0"/>
    </xf>
    <xf numFmtId="167" fontId="32" fillId="0" borderId="1" xfId="1" applyNumberFormat="1" applyFont="1" applyFill="1" applyBorder="1" applyAlignment="1" applyProtection="1">
      <alignment horizontal="center" vertical="top" shrinkToFit="1"/>
      <protection locked="0"/>
    </xf>
    <xf numFmtId="167" fontId="29" fillId="0" borderId="1" xfId="0" applyNumberFormat="1" applyFont="1" applyBorder="1" applyAlignment="1">
      <alignment horizontal="center" vertical="top"/>
    </xf>
    <xf numFmtId="167" fontId="29" fillId="0" borderId="1" xfId="0" applyNumberFormat="1" applyFont="1" applyBorder="1"/>
    <xf numFmtId="167" fontId="29" fillId="0" borderId="1" xfId="0" applyNumberFormat="1" applyFont="1" applyFill="1" applyBorder="1" applyAlignment="1">
      <alignment horizontal="center" vertical="top" wrapText="1"/>
    </xf>
    <xf numFmtId="167" fontId="33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167" fontId="35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top" wrapText="1"/>
    </xf>
    <xf numFmtId="0" fontId="38" fillId="0" borderId="1" xfId="0" applyFont="1" applyFill="1" applyBorder="1" applyAlignment="1">
      <alignment horizontal="center" wrapText="1"/>
    </xf>
    <xf numFmtId="0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horizontal="center" vertical="top" wrapText="1"/>
    </xf>
    <xf numFmtId="0" fontId="9" fillId="0" borderId="0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 wrapText="1"/>
    </xf>
    <xf numFmtId="167" fontId="29" fillId="0" borderId="0" xfId="0" applyNumberFormat="1" applyFont="1" applyFill="1" applyBorder="1" applyAlignment="1" applyProtection="1">
      <alignment horizontal="center" vertical="top" wrapText="1"/>
      <protection locked="0"/>
    </xf>
    <xf numFmtId="167" fontId="9" fillId="0" borderId="0" xfId="0" applyNumberFormat="1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5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9" fillId="0" borderId="5" xfId="0" applyNumberFormat="1" applyFont="1" applyFill="1" applyBorder="1" applyAlignment="1">
      <alignment horizontal="center" vertical="top" wrapText="1"/>
    </xf>
    <xf numFmtId="0" fontId="29" fillId="0" borderId="5" xfId="0" applyFont="1" applyFill="1" applyBorder="1" applyAlignment="1">
      <alignment horizontal="left" vertical="top" wrapText="1"/>
    </xf>
    <xf numFmtId="0" fontId="29" fillId="0" borderId="5" xfId="0" applyNumberFormat="1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center" vertical="top" wrapText="1"/>
    </xf>
    <xf numFmtId="0" fontId="30" fillId="0" borderId="4" xfId="0" applyFont="1" applyFill="1" applyBorder="1" applyAlignment="1">
      <alignment horizontal="center" vertical="top" wrapText="1"/>
    </xf>
    <xf numFmtId="0" fontId="30" fillId="0" borderId="5" xfId="0" applyFont="1" applyFill="1" applyBorder="1" applyAlignment="1">
      <alignment horizontal="center" vertical="top" wrapText="1"/>
    </xf>
    <xf numFmtId="0" fontId="9" fillId="0" borderId="3" xfId="0" applyNumberFormat="1" applyFont="1" applyFill="1" applyBorder="1" applyAlignment="1">
      <alignment horizontal="center" vertical="top" wrapText="1"/>
    </xf>
    <xf numFmtId="0" fontId="9" fillId="0" borderId="4" xfId="0" applyNumberFormat="1" applyFont="1" applyFill="1" applyBorder="1" applyAlignment="1">
      <alignment horizontal="center" vertical="top" wrapText="1"/>
    </xf>
    <xf numFmtId="0" fontId="9" fillId="0" borderId="5" xfId="0" applyNumberFormat="1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29" fillId="0" borderId="3" xfId="0" applyNumberFormat="1" applyFont="1" applyFill="1" applyBorder="1" applyAlignment="1">
      <alignment horizontal="center" vertical="top" wrapText="1"/>
    </xf>
    <xf numFmtId="0" fontId="29" fillId="0" borderId="4" xfId="0" applyNumberFormat="1" applyFont="1" applyFill="1" applyBorder="1" applyAlignment="1">
      <alignment horizontal="center" vertical="top" wrapText="1"/>
    </xf>
    <xf numFmtId="0" fontId="29" fillId="0" borderId="5" xfId="0" applyNumberFormat="1" applyFont="1" applyFill="1" applyBorder="1" applyAlignment="1">
      <alignment horizontal="center" vertical="top" wrapText="1"/>
    </xf>
    <xf numFmtId="0" fontId="29" fillId="0" borderId="3" xfId="0" applyFont="1" applyFill="1" applyBorder="1" applyAlignment="1">
      <alignment horizontal="left" vertical="top" wrapText="1"/>
    </xf>
    <xf numFmtId="0" fontId="29" fillId="0" borderId="4" xfId="0" applyFont="1" applyFill="1" applyBorder="1" applyAlignment="1">
      <alignment horizontal="left" vertical="top" wrapText="1"/>
    </xf>
    <xf numFmtId="0" fontId="29" fillId="0" borderId="5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top" wrapText="1"/>
    </xf>
    <xf numFmtId="0" fontId="29" fillId="0" borderId="3" xfId="0" applyFont="1" applyFill="1" applyBorder="1" applyAlignment="1">
      <alignment horizontal="center" vertical="top" wrapText="1"/>
    </xf>
    <xf numFmtId="0" fontId="29" fillId="0" borderId="4" xfId="0" applyFont="1" applyFill="1" applyBorder="1" applyAlignment="1">
      <alignment horizontal="center" vertical="top" wrapText="1"/>
    </xf>
    <xf numFmtId="0" fontId="29" fillId="0" borderId="5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0" fillId="4" borderId="0" xfId="0" applyFont="1" applyFill="1" applyAlignment="1">
      <alignment horizontal="left" vertical="top" wrapText="1"/>
    </xf>
    <xf numFmtId="0" fontId="26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justify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6"/>
  <sheetViews>
    <sheetView view="pageLayout" zoomScaleNormal="100" workbookViewId="0">
      <selection activeCell="J4" sqref="J4"/>
    </sheetView>
  </sheetViews>
  <sheetFormatPr defaultRowHeight="15" x14ac:dyDescent="0.25"/>
  <cols>
    <col min="1" max="1" width="33.7109375" customWidth="1"/>
    <col min="2" max="2" width="17.140625" customWidth="1"/>
    <col min="3" max="3" width="32.28515625" customWidth="1"/>
    <col min="4" max="4" width="13.42578125" customWidth="1"/>
    <col min="5" max="7" width="15.85546875" customWidth="1"/>
  </cols>
  <sheetData>
    <row r="1" spans="1:7" ht="63.75" customHeight="1" x14ac:dyDescent="0.25">
      <c r="A1" s="189" t="s">
        <v>207</v>
      </c>
      <c r="B1" s="189"/>
      <c r="C1" s="189"/>
      <c r="D1" s="189"/>
      <c r="E1" s="189"/>
      <c r="F1" s="189"/>
      <c r="G1" s="189"/>
    </row>
    <row r="2" spans="1:7" ht="16.5" x14ac:dyDescent="0.25">
      <c r="A2" s="190" t="s">
        <v>173</v>
      </c>
      <c r="B2" s="190"/>
      <c r="C2" s="190"/>
      <c r="D2" s="190"/>
      <c r="E2" s="190"/>
      <c r="F2" s="190"/>
      <c r="G2" s="190"/>
    </row>
    <row r="3" spans="1:7" x14ac:dyDescent="0.25">
      <c r="A3" s="191" t="s">
        <v>196</v>
      </c>
      <c r="B3" s="191"/>
      <c r="C3" s="191"/>
      <c r="D3" s="191"/>
      <c r="E3" s="191"/>
      <c r="F3" s="191"/>
      <c r="G3" s="191"/>
    </row>
    <row r="4" spans="1:7" ht="25.5" customHeight="1" x14ac:dyDescent="0.25">
      <c r="A4" s="192"/>
      <c r="B4" s="192"/>
      <c r="C4" s="192"/>
      <c r="D4" s="192"/>
      <c r="E4" s="192"/>
      <c r="F4" s="192"/>
      <c r="G4" s="192"/>
    </row>
    <row r="5" spans="1:7" ht="21" customHeight="1" x14ac:dyDescent="0.25">
      <c r="A5" s="181" t="s">
        <v>15</v>
      </c>
      <c r="B5" s="181" t="s">
        <v>16</v>
      </c>
      <c r="C5" s="181" t="s">
        <v>17</v>
      </c>
      <c r="D5" s="170" t="s">
        <v>18</v>
      </c>
      <c r="E5" s="170" t="s">
        <v>171</v>
      </c>
      <c r="F5" s="170"/>
      <c r="G5" s="170"/>
    </row>
    <row r="6" spans="1:7" ht="26.25" customHeight="1" x14ac:dyDescent="0.25">
      <c r="A6" s="181"/>
      <c r="B6" s="181"/>
      <c r="C6" s="181"/>
      <c r="D6" s="170"/>
      <c r="E6" s="45" t="s">
        <v>71</v>
      </c>
      <c r="F6" s="45" t="s">
        <v>72</v>
      </c>
      <c r="G6" s="45" t="s">
        <v>73</v>
      </c>
    </row>
    <row r="7" spans="1:7" x14ac:dyDescent="0.25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</row>
    <row r="8" spans="1:7" ht="24" x14ac:dyDescent="0.25">
      <c r="A8" s="172" t="s">
        <v>19</v>
      </c>
      <c r="B8" s="41" t="s">
        <v>20</v>
      </c>
      <c r="C8" s="41" t="s">
        <v>179</v>
      </c>
      <c r="D8" s="47" t="s">
        <v>85</v>
      </c>
      <c r="E8" s="47">
        <v>25</v>
      </c>
      <c r="F8" s="47">
        <v>31</v>
      </c>
      <c r="G8" s="47">
        <v>26</v>
      </c>
    </row>
    <row r="9" spans="1:7" ht="24" x14ac:dyDescent="0.25">
      <c r="A9" s="172"/>
      <c r="B9" s="41" t="s">
        <v>21</v>
      </c>
      <c r="C9" s="44" t="s">
        <v>189</v>
      </c>
      <c r="D9" s="47" t="s">
        <v>93</v>
      </c>
      <c r="E9" s="28">
        <f>SUM(E14+E26+E50+E74+E86+E94+E160+E176+E196+E200+E208)/11</f>
        <v>98.181818181818187</v>
      </c>
      <c r="F9" s="28">
        <f>SUM(F14+F26+F50+F62+F74+F86+F94+F160+F176+F184)/10</f>
        <v>94.666666666666657</v>
      </c>
      <c r="G9" s="28">
        <f>SUM(G14+G26+G50+G74+G86+G94+G160+G176+G184+G229)/10</f>
        <v>100</v>
      </c>
    </row>
    <row r="10" spans="1:7" x14ac:dyDescent="0.25">
      <c r="A10" s="170" t="s">
        <v>70</v>
      </c>
      <c r="B10" s="170"/>
      <c r="C10" s="170"/>
      <c r="D10" s="170"/>
      <c r="E10" s="170"/>
      <c r="F10" s="170"/>
      <c r="G10" s="170"/>
    </row>
    <row r="11" spans="1:7" x14ac:dyDescent="0.25">
      <c r="A11" s="174" t="s">
        <v>74</v>
      </c>
      <c r="B11" s="41" t="s">
        <v>20</v>
      </c>
      <c r="C11" s="41" t="s">
        <v>89</v>
      </c>
      <c r="D11" s="47" t="s">
        <v>85</v>
      </c>
      <c r="E11" s="36">
        <v>7</v>
      </c>
      <c r="F11" s="47">
        <v>6</v>
      </c>
      <c r="G11" s="47">
        <v>18</v>
      </c>
    </row>
    <row r="12" spans="1:7" x14ac:dyDescent="0.25">
      <c r="A12" s="188"/>
      <c r="B12" s="41" t="s">
        <v>23</v>
      </c>
      <c r="C12" s="49" t="s">
        <v>86</v>
      </c>
      <c r="D12" s="50" t="s">
        <v>144</v>
      </c>
      <c r="E12" s="51">
        <v>10500</v>
      </c>
      <c r="F12" s="51">
        <v>10000</v>
      </c>
      <c r="G12" s="51">
        <f>G15+G19</f>
        <v>22000</v>
      </c>
    </row>
    <row r="13" spans="1:7" x14ac:dyDescent="0.25">
      <c r="A13" s="188"/>
      <c r="B13" s="41" t="s">
        <v>24</v>
      </c>
      <c r="C13" s="41" t="s">
        <v>87</v>
      </c>
      <c r="D13" s="47" t="s">
        <v>88</v>
      </c>
      <c r="E13" s="26">
        <f>E12/E11</f>
        <v>1500</v>
      </c>
      <c r="F13" s="26">
        <f>F12/F11</f>
        <v>1666.6666666666667</v>
      </c>
      <c r="G13" s="28">
        <f>G12/G11</f>
        <v>1222.2222222222222</v>
      </c>
    </row>
    <row r="14" spans="1:7" x14ac:dyDescent="0.25">
      <c r="A14" s="188"/>
      <c r="B14" s="41" t="s">
        <v>21</v>
      </c>
      <c r="C14" s="44" t="s">
        <v>190</v>
      </c>
      <c r="D14" s="47" t="s">
        <v>93</v>
      </c>
      <c r="E14" s="47">
        <v>100</v>
      </c>
      <c r="F14" s="47">
        <v>100</v>
      </c>
      <c r="G14" s="47">
        <v>100</v>
      </c>
    </row>
    <row r="15" spans="1:7" ht="36.75" customHeight="1" x14ac:dyDescent="0.25">
      <c r="A15" s="171" t="s">
        <v>192</v>
      </c>
      <c r="B15" s="41" t="s">
        <v>23</v>
      </c>
      <c r="C15" s="61" t="s">
        <v>86</v>
      </c>
      <c r="D15" s="58" t="s">
        <v>144</v>
      </c>
      <c r="E15" s="54">
        <v>10500</v>
      </c>
      <c r="F15" s="58"/>
      <c r="G15" s="52">
        <v>6000</v>
      </c>
    </row>
    <row r="16" spans="1:7" ht="36.75" customHeight="1" x14ac:dyDescent="0.25">
      <c r="A16" s="171"/>
      <c r="B16" s="41" t="s">
        <v>20</v>
      </c>
      <c r="C16" s="41" t="s">
        <v>89</v>
      </c>
      <c r="D16" s="47" t="s">
        <v>85</v>
      </c>
      <c r="E16" s="34">
        <v>7</v>
      </c>
      <c r="F16" s="47"/>
      <c r="G16" s="47">
        <v>5</v>
      </c>
    </row>
    <row r="17" spans="1:7" ht="36.75" customHeight="1" x14ac:dyDescent="0.25">
      <c r="A17" s="171"/>
      <c r="B17" s="41" t="s">
        <v>24</v>
      </c>
      <c r="C17" s="41" t="s">
        <v>87</v>
      </c>
      <c r="D17" s="47" t="s">
        <v>88</v>
      </c>
      <c r="E17" s="47">
        <v>1500</v>
      </c>
      <c r="F17" s="47"/>
      <c r="G17" s="47">
        <v>1200</v>
      </c>
    </row>
    <row r="18" spans="1:7" ht="36.75" customHeight="1" x14ac:dyDescent="0.25">
      <c r="A18" s="171"/>
      <c r="B18" s="41" t="s">
        <v>21</v>
      </c>
      <c r="C18" s="44" t="s">
        <v>92</v>
      </c>
      <c r="D18" s="47" t="s">
        <v>93</v>
      </c>
      <c r="E18" s="47">
        <v>100</v>
      </c>
      <c r="F18" s="47"/>
      <c r="G18" s="47">
        <v>100</v>
      </c>
    </row>
    <row r="19" spans="1:7" ht="48.75" customHeight="1" x14ac:dyDescent="0.25">
      <c r="A19" s="172" t="s">
        <v>172</v>
      </c>
      <c r="B19" s="41" t="s">
        <v>23</v>
      </c>
      <c r="C19" s="61" t="s">
        <v>86</v>
      </c>
      <c r="D19" s="52" t="s">
        <v>144</v>
      </c>
      <c r="E19" s="53"/>
      <c r="F19" s="54">
        <v>10000</v>
      </c>
      <c r="G19" s="54">
        <v>16000</v>
      </c>
    </row>
    <row r="20" spans="1:7" ht="48.75" customHeight="1" x14ac:dyDescent="0.25">
      <c r="A20" s="172"/>
      <c r="B20" s="41" t="s">
        <v>20</v>
      </c>
      <c r="C20" s="41" t="s">
        <v>90</v>
      </c>
      <c r="D20" s="47" t="s">
        <v>85</v>
      </c>
      <c r="E20" s="47"/>
      <c r="F20" s="47">
        <v>6</v>
      </c>
      <c r="G20" s="47">
        <v>13</v>
      </c>
    </row>
    <row r="21" spans="1:7" ht="48.75" customHeight="1" x14ac:dyDescent="0.25">
      <c r="A21" s="172"/>
      <c r="B21" s="41" t="s">
        <v>24</v>
      </c>
      <c r="C21" s="41" t="s">
        <v>87</v>
      </c>
      <c r="D21" s="47" t="s">
        <v>88</v>
      </c>
      <c r="E21" s="47"/>
      <c r="F21" s="47">
        <v>1666.6</v>
      </c>
      <c r="G21" s="37">
        <v>1230.8</v>
      </c>
    </row>
    <row r="22" spans="1:7" ht="48.75" customHeight="1" x14ac:dyDescent="0.25">
      <c r="A22" s="172"/>
      <c r="B22" s="41" t="s">
        <v>21</v>
      </c>
      <c r="C22" s="41" t="s">
        <v>89</v>
      </c>
      <c r="D22" s="47" t="s">
        <v>85</v>
      </c>
      <c r="E22" s="47"/>
      <c r="F22" s="47">
        <v>6</v>
      </c>
      <c r="G22" s="47">
        <v>13</v>
      </c>
    </row>
    <row r="23" spans="1:7" x14ac:dyDescent="0.25">
      <c r="A23" s="174" t="s">
        <v>147</v>
      </c>
      <c r="B23" s="41" t="s">
        <v>20</v>
      </c>
      <c r="C23" s="41" t="s">
        <v>180</v>
      </c>
      <c r="D23" s="47" t="s">
        <v>85</v>
      </c>
      <c r="E23" s="47">
        <v>2</v>
      </c>
      <c r="F23" s="47">
        <v>3</v>
      </c>
      <c r="G23" s="47">
        <v>3</v>
      </c>
    </row>
    <row r="24" spans="1:7" x14ac:dyDescent="0.25">
      <c r="A24" s="188"/>
      <c r="B24" s="41" t="s">
        <v>24</v>
      </c>
      <c r="C24" s="41" t="s">
        <v>87</v>
      </c>
      <c r="D24" s="47" t="s">
        <v>88</v>
      </c>
      <c r="E24" s="35">
        <f>E25/E23</f>
        <v>21500000</v>
      </c>
      <c r="F24" s="35">
        <f>F25/F23</f>
        <v>92762333.333333328</v>
      </c>
      <c r="G24" s="35">
        <f>G25/G23</f>
        <v>606207333.33333337</v>
      </c>
    </row>
    <row r="25" spans="1:7" x14ac:dyDescent="0.25">
      <c r="A25" s="188"/>
      <c r="B25" s="41" t="s">
        <v>23</v>
      </c>
      <c r="C25" s="49" t="s">
        <v>86</v>
      </c>
      <c r="D25" s="50" t="s">
        <v>144</v>
      </c>
      <c r="E25" s="51">
        <f>E29+E33+E37+E41+E45</f>
        <v>43000000</v>
      </c>
      <c r="F25" s="55">
        <f>F29+F33+F37+F41+F45</f>
        <v>278287000</v>
      </c>
      <c r="G25" s="55">
        <f>G29+G33+G37+G41+G45</f>
        <v>1818622000</v>
      </c>
    </row>
    <row r="26" spans="1:7" x14ac:dyDescent="0.25">
      <c r="A26" s="188"/>
      <c r="B26" s="41" t="s">
        <v>21</v>
      </c>
      <c r="C26" s="44" t="s">
        <v>191</v>
      </c>
      <c r="D26" s="47" t="s">
        <v>93</v>
      </c>
      <c r="E26" s="47">
        <v>100</v>
      </c>
      <c r="F26" s="47">
        <v>100</v>
      </c>
      <c r="G26" s="47">
        <v>100</v>
      </c>
    </row>
    <row r="27" spans="1:7" ht="36" x14ac:dyDescent="0.25">
      <c r="A27" s="184" t="s">
        <v>184</v>
      </c>
      <c r="B27" s="44" t="s">
        <v>20</v>
      </c>
      <c r="C27" s="44" t="s">
        <v>187</v>
      </c>
      <c r="D27" s="23" t="s">
        <v>85</v>
      </c>
      <c r="E27" s="23">
        <v>7</v>
      </c>
      <c r="F27" s="23">
        <v>11</v>
      </c>
      <c r="G27" s="23">
        <v>7</v>
      </c>
    </row>
    <row r="28" spans="1:7" ht="24" x14ac:dyDescent="0.25">
      <c r="A28" s="185"/>
      <c r="B28" s="44" t="s">
        <v>24</v>
      </c>
      <c r="C28" s="44" t="s">
        <v>91</v>
      </c>
      <c r="D28" s="23" t="s">
        <v>88</v>
      </c>
      <c r="E28" s="24">
        <v>5714285.7000000002</v>
      </c>
      <c r="F28" s="25">
        <v>23849455</v>
      </c>
      <c r="G28" s="25">
        <f>G29/G27</f>
        <v>10000000</v>
      </c>
    </row>
    <row r="29" spans="1:7" ht="53.25" customHeight="1" x14ac:dyDescent="0.25">
      <c r="A29" s="185"/>
      <c r="B29" s="44" t="s">
        <v>23</v>
      </c>
      <c r="C29" s="64" t="s">
        <v>86</v>
      </c>
      <c r="D29" s="65" t="s">
        <v>144</v>
      </c>
      <c r="E29" s="67">
        <v>40000000</v>
      </c>
      <c r="F29" s="67">
        <v>262344000</v>
      </c>
      <c r="G29" s="59">
        <v>70000000</v>
      </c>
    </row>
    <row r="30" spans="1:7" ht="186" customHeight="1" x14ac:dyDescent="0.25">
      <c r="A30" s="185"/>
      <c r="B30" s="44" t="s">
        <v>21</v>
      </c>
      <c r="C30" s="44" t="s">
        <v>92</v>
      </c>
      <c r="D30" s="23" t="s">
        <v>93</v>
      </c>
      <c r="E30" s="23">
        <v>100</v>
      </c>
      <c r="F30" s="23">
        <v>100</v>
      </c>
      <c r="G30" s="23">
        <v>100</v>
      </c>
    </row>
    <row r="31" spans="1:7" ht="63.75" customHeight="1" x14ac:dyDescent="0.25">
      <c r="A31" s="176" t="s">
        <v>195</v>
      </c>
      <c r="B31" s="44" t="s">
        <v>20</v>
      </c>
      <c r="C31" s="44" t="s">
        <v>188</v>
      </c>
      <c r="D31" s="23" t="s">
        <v>106</v>
      </c>
      <c r="E31" s="23"/>
      <c r="F31" s="23"/>
      <c r="G31" s="23">
        <v>1</v>
      </c>
    </row>
    <row r="32" spans="1:7" ht="63.75" customHeight="1" x14ac:dyDescent="0.25">
      <c r="A32" s="177"/>
      <c r="B32" s="44" t="s">
        <v>24</v>
      </c>
      <c r="C32" s="44" t="s">
        <v>91</v>
      </c>
      <c r="D32" s="23" t="s">
        <v>88</v>
      </c>
      <c r="E32" s="23"/>
      <c r="F32" s="38"/>
      <c r="G32" s="38">
        <v>791622000</v>
      </c>
    </row>
    <row r="33" spans="1:7" ht="29.25" customHeight="1" x14ac:dyDescent="0.25">
      <c r="A33" s="177"/>
      <c r="B33" s="32" t="s">
        <v>23</v>
      </c>
      <c r="C33" s="64" t="s">
        <v>86</v>
      </c>
      <c r="D33" s="65" t="s">
        <v>144</v>
      </c>
      <c r="E33" s="66"/>
      <c r="F33" s="59"/>
      <c r="G33" s="59">
        <v>791622000</v>
      </c>
    </row>
    <row r="34" spans="1:7" ht="24.75" customHeight="1" x14ac:dyDescent="0.25">
      <c r="A34" s="177"/>
      <c r="B34" s="44" t="s">
        <v>21</v>
      </c>
      <c r="C34" s="44" t="s">
        <v>92</v>
      </c>
      <c r="D34" s="23" t="s">
        <v>93</v>
      </c>
      <c r="E34" s="23"/>
      <c r="F34" s="23"/>
      <c r="G34" s="23">
        <v>100</v>
      </c>
    </row>
    <row r="35" spans="1:7" ht="23.25" customHeight="1" x14ac:dyDescent="0.25">
      <c r="A35" s="172" t="s">
        <v>203</v>
      </c>
      <c r="B35" s="41" t="s">
        <v>20</v>
      </c>
      <c r="C35" s="41" t="s">
        <v>176</v>
      </c>
      <c r="D35" s="47" t="s">
        <v>85</v>
      </c>
      <c r="E35" s="47"/>
      <c r="F35" s="47">
        <v>1</v>
      </c>
      <c r="G35" s="47"/>
    </row>
    <row r="36" spans="1:7" ht="24" x14ac:dyDescent="0.25">
      <c r="A36" s="173"/>
      <c r="B36" s="41" t="s">
        <v>24</v>
      </c>
      <c r="C36" s="41" t="s">
        <v>91</v>
      </c>
      <c r="D36" s="23" t="s">
        <v>88</v>
      </c>
      <c r="E36" s="47"/>
      <c r="F36" s="22">
        <v>10943000</v>
      </c>
      <c r="G36" s="47"/>
    </row>
    <row r="37" spans="1:7" x14ac:dyDescent="0.25">
      <c r="A37" s="173"/>
      <c r="B37" s="41" t="s">
        <v>23</v>
      </c>
      <c r="C37" s="61" t="s">
        <v>86</v>
      </c>
      <c r="D37" s="52" t="s">
        <v>144</v>
      </c>
      <c r="E37" s="52"/>
      <c r="F37" s="54">
        <v>10943000</v>
      </c>
      <c r="G37" s="52"/>
    </row>
    <row r="38" spans="1:7" ht="105.75" customHeight="1" x14ac:dyDescent="0.25">
      <c r="A38" s="173"/>
      <c r="B38" s="41" t="s">
        <v>21</v>
      </c>
      <c r="C38" s="41" t="s">
        <v>92</v>
      </c>
      <c r="D38" s="47" t="s">
        <v>93</v>
      </c>
      <c r="E38" s="47"/>
      <c r="F38" s="47">
        <v>100</v>
      </c>
      <c r="G38" s="47"/>
    </row>
    <row r="39" spans="1:7" ht="38.25" customHeight="1" x14ac:dyDescent="0.25">
      <c r="A39" s="171" t="s">
        <v>175</v>
      </c>
      <c r="B39" s="41" t="s">
        <v>20</v>
      </c>
      <c r="C39" s="41" t="s">
        <v>94</v>
      </c>
      <c r="D39" s="47" t="s">
        <v>85</v>
      </c>
      <c r="E39" s="47">
        <v>1</v>
      </c>
      <c r="F39" s="47">
        <v>9</v>
      </c>
      <c r="G39" s="23">
        <v>2</v>
      </c>
    </row>
    <row r="40" spans="1:7" ht="81" customHeight="1" x14ac:dyDescent="0.25">
      <c r="A40" s="183"/>
      <c r="B40" s="41" t="s">
        <v>24</v>
      </c>
      <c r="C40" s="41" t="s">
        <v>91</v>
      </c>
      <c r="D40" s="47" t="s">
        <v>144</v>
      </c>
      <c r="E40" s="22">
        <v>1000000</v>
      </c>
      <c r="F40" s="22">
        <v>333333.33</v>
      </c>
      <c r="G40" s="25">
        <v>1000000</v>
      </c>
    </row>
    <row r="41" spans="1:7" ht="22.5" customHeight="1" x14ac:dyDescent="0.25">
      <c r="A41" s="183"/>
      <c r="B41" s="41" t="s">
        <v>23</v>
      </c>
      <c r="C41" s="61" t="s">
        <v>86</v>
      </c>
      <c r="D41" s="52" t="s">
        <v>144</v>
      </c>
      <c r="E41" s="54">
        <v>1000000</v>
      </c>
      <c r="F41" s="54">
        <v>3000000</v>
      </c>
      <c r="G41" s="59">
        <v>2000000</v>
      </c>
    </row>
    <row r="42" spans="1:7" ht="15" customHeight="1" x14ac:dyDescent="0.25">
      <c r="A42" s="183"/>
      <c r="B42" s="41" t="s">
        <v>21</v>
      </c>
      <c r="C42" s="41" t="s">
        <v>92</v>
      </c>
      <c r="D42" s="47" t="s">
        <v>93</v>
      </c>
      <c r="E42" s="47">
        <v>100</v>
      </c>
      <c r="F42" s="47">
        <v>100</v>
      </c>
      <c r="G42" s="47">
        <v>100</v>
      </c>
    </row>
    <row r="43" spans="1:7" ht="21.75" customHeight="1" x14ac:dyDescent="0.25">
      <c r="A43" s="172" t="s">
        <v>197</v>
      </c>
      <c r="B43" s="41" t="s">
        <v>20</v>
      </c>
      <c r="C43" s="41" t="s">
        <v>100</v>
      </c>
      <c r="D43" s="47" t="s">
        <v>101</v>
      </c>
      <c r="E43" s="47">
        <v>1</v>
      </c>
      <c r="F43" s="47">
        <v>1</v>
      </c>
      <c r="G43" s="47">
        <v>1</v>
      </c>
    </row>
    <row r="44" spans="1:7" ht="28.5" customHeight="1" x14ac:dyDescent="0.25">
      <c r="A44" s="173"/>
      <c r="B44" s="41" t="s">
        <v>24</v>
      </c>
      <c r="C44" s="41" t="s">
        <v>91</v>
      </c>
      <c r="D44" s="47" t="s">
        <v>108</v>
      </c>
      <c r="E44" s="22">
        <v>2000000</v>
      </c>
      <c r="F44" s="22">
        <v>2000000</v>
      </c>
      <c r="G44" s="22">
        <v>955000000</v>
      </c>
    </row>
    <row r="45" spans="1:7" ht="21" customHeight="1" x14ac:dyDescent="0.25">
      <c r="A45" s="173"/>
      <c r="B45" s="41" t="s">
        <v>23</v>
      </c>
      <c r="C45" s="61" t="s">
        <v>86</v>
      </c>
      <c r="D45" s="52" t="s">
        <v>144</v>
      </c>
      <c r="E45" s="54">
        <v>2000000</v>
      </c>
      <c r="F45" s="54">
        <v>2000000</v>
      </c>
      <c r="G45" s="54">
        <v>955000000</v>
      </c>
    </row>
    <row r="46" spans="1:7" ht="121.5" customHeight="1" x14ac:dyDescent="0.25">
      <c r="A46" s="173"/>
      <c r="B46" s="41" t="s">
        <v>21</v>
      </c>
      <c r="C46" s="41" t="s">
        <v>92</v>
      </c>
      <c r="D46" s="47" t="s">
        <v>93</v>
      </c>
      <c r="E46" s="47">
        <v>100</v>
      </c>
      <c r="F46" s="47">
        <v>100</v>
      </c>
      <c r="G46" s="47">
        <v>100</v>
      </c>
    </row>
    <row r="47" spans="1:7" x14ac:dyDescent="0.25">
      <c r="A47" s="186" t="s">
        <v>75</v>
      </c>
      <c r="B47" s="41" t="s">
        <v>20</v>
      </c>
      <c r="C47" s="41" t="s">
        <v>180</v>
      </c>
      <c r="D47" s="47" t="s">
        <v>85</v>
      </c>
      <c r="E47" s="47">
        <v>3</v>
      </c>
      <c r="F47" s="47">
        <v>3</v>
      </c>
      <c r="G47" s="47">
        <v>2</v>
      </c>
    </row>
    <row r="48" spans="1:7" x14ac:dyDescent="0.25">
      <c r="A48" s="187"/>
      <c r="B48" s="41" t="s">
        <v>24</v>
      </c>
      <c r="C48" s="41" t="s">
        <v>87</v>
      </c>
      <c r="D48" s="47" t="s">
        <v>88</v>
      </c>
      <c r="E48" s="35">
        <f>E49/E47</f>
        <v>429166.66666666669</v>
      </c>
      <c r="F48" s="35">
        <f>F49/F47</f>
        <v>500000</v>
      </c>
      <c r="G48" s="35">
        <f>G49/G47</f>
        <v>450000</v>
      </c>
    </row>
    <row r="49" spans="1:7" x14ac:dyDescent="0.25">
      <c r="A49" s="187"/>
      <c r="B49" s="41" t="s">
        <v>23</v>
      </c>
      <c r="C49" s="49" t="s">
        <v>86</v>
      </c>
      <c r="D49" s="50" t="s">
        <v>144</v>
      </c>
      <c r="E49" s="51">
        <f>E53+E57</f>
        <v>1287500</v>
      </c>
      <c r="F49" s="51">
        <f>F53+F57</f>
        <v>1500000</v>
      </c>
      <c r="G49" s="51">
        <f>G53+G57</f>
        <v>900000</v>
      </c>
    </row>
    <row r="50" spans="1:7" x14ac:dyDescent="0.25">
      <c r="A50" s="187"/>
      <c r="B50" s="41" t="s">
        <v>21</v>
      </c>
      <c r="C50" s="44" t="s">
        <v>191</v>
      </c>
      <c r="D50" s="47" t="s">
        <v>93</v>
      </c>
      <c r="E50" s="47">
        <v>100</v>
      </c>
      <c r="F50" s="47">
        <v>100</v>
      </c>
      <c r="G50" s="47">
        <v>100</v>
      </c>
    </row>
    <row r="51" spans="1:7" ht="36.75" customHeight="1" x14ac:dyDescent="0.25">
      <c r="A51" s="171" t="s">
        <v>148</v>
      </c>
      <c r="B51" s="41" t="s">
        <v>20</v>
      </c>
      <c r="C51" s="41" t="s">
        <v>98</v>
      </c>
      <c r="D51" s="47" t="s">
        <v>96</v>
      </c>
      <c r="E51" s="47">
        <v>4666</v>
      </c>
      <c r="F51" s="47">
        <v>4444</v>
      </c>
      <c r="G51" s="47">
        <v>4091</v>
      </c>
    </row>
    <row r="52" spans="1:7" ht="36.75" customHeight="1" x14ac:dyDescent="0.25">
      <c r="A52" s="183"/>
      <c r="B52" s="41" t="s">
        <v>24</v>
      </c>
      <c r="C52" s="41" t="s">
        <v>91</v>
      </c>
      <c r="D52" s="47" t="s">
        <v>149</v>
      </c>
      <c r="E52" s="28">
        <v>150</v>
      </c>
      <c r="F52" s="28">
        <v>180</v>
      </c>
      <c r="G52" s="28">
        <v>220</v>
      </c>
    </row>
    <row r="53" spans="1:7" ht="36.75" customHeight="1" x14ac:dyDescent="0.25">
      <c r="A53" s="183"/>
      <c r="B53" s="41" t="s">
        <v>23</v>
      </c>
      <c r="C53" s="61" t="s">
        <v>86</v>
      </c>
      <c r="D53" s="52" t="s">
        <v>144</v>
      </c>
      <c r="E53" s="54">
        <v>700000</v>
      </c>
      <c r="F53" s="54">
        <v>800000</v>
      </c>
      <c r="G53" s="54">
        <v>900000</v>
      </c>
    </row>
    <row r="54" spans="1:7" ht="36.75" customHeight="1" x14ac:dyDescent="0.25">
      <c r="A54" s="183"/>
      <c r="B54" s="41" t="s">
        <v>21</v>
      </c>
      <c r="C54" s="41" t="s">
        <v>92</v>
      </c>
      <c r="D54" s="47" t="s">
        <v>93</v>
      </c>
      <c r="E54" s="47">
        <v>100</v>
      </c>
      <c r="F54" s="47">
        <v>100</v>
      </c>
      <c r="G54" s="47">
        <v>100</v>
      </c>
    </row>
    <row r="55" spans="1:7" ht="31.5" customHeight="1" x14ac:dyDescent="0.25">
      <c r="A55" s="172" t="s">
        <v>174</v>
      </c>
      <c r="B55" s="41" t="s">
        <v>20</v>
      </c>
      <c r="C55" s="41" t="s">
        <v>98</v>
      </c>
      <c r="D55" s="47" t="s">
        <v>97</v>
      </c>
      <c r="E55" s="39">
        <v>32.660299999999999</v>
      </c>
      <c r="F55" s="39">
        <v>32.660299999999999</v>
      </c>
      <c r="G55" s="39"/>
    </row>
    <row r="56" spans="1:7" ht="31.5" customHeight="1" x14ac:dyDescent="0.25">
      <c r="A56" s="173"/>
      <c r="B56" s="41" t="s">
        <v>24</v>
      </c>
      <c r="C56" s="41" t="s">
        <v>91</v>
      </c>
      <c r="D56" s="47" t="s">
        <v>99</v>
      </c>
      <c r="E56" s="21">
        <v>17998.2</v>
      </c>
      <c r="F56" s="21">
        <v>21432.7</v>
      </c>
      <c r="G56" s="21"/>
    </row>
    <row r="57" spans="1:7" ht="31.5" customHeight="1" x14ac:dyDescent="0.25">
      <c r="A57" s="173"/>
      <c r="B57" s="41" t="s">
        <v>23</v>
      </c>
      <c r="C57" s="61" t="s">
        <v>86</v>
      </c>
      <c r="D57" s="52" t="s">
        <v>144</v>
      </c>
      <c r="E57" s="54">
        <v>587500</v>
      </c>
      <c r="F57" s="54">
        <v>700000</v>
      </c>
      <c r="G57" s="54"/>
    </row>
    <row r="58" spans="1:7" ht="31.5" customHeight="1" x14ac:dyDescent="0.25">
      <c r="A58" s="173"/>
      <c r="B58" s="41" t="s">
        <v>21</v>
      </c>
      <c r="C58" s="41" t="s">
        <v>92</v>
      </c>
      <c r="D58" s="47" t="s">
        <v>93</v>
      </c>
      <c r="E58" s="47">
        <v>100</v>
      </c>
      <c r="F58" s="47">
        <v>100</v>
      </c>
      <c r="G58" s="47"/>
    </row>
    <row r="59" spans="1:7" x14ac:dyDescent="0.25">
      <c r="A59" s="174" t="s">
        <v>76</v>
      </c>
      <c r="B59" s="41" t="s">
        <v>20</v>
      </c>
      <c r="C59" s="41" t="s">
        <v>180</v>
      </c>
      <c r="D59" s="47" t="s">
        <v>85</v>
      </c>
      <c r="E59" s="47"/>
      <c r="F59" s="47">
        <v>2</v>
      </c>
      <c r="G59" s="47"/>
    </row>
    <row r="60" spans="1:7" x14ac:dyDescent="0.25">
      <c r="A60" s="175"/>
      <c r="B60" s="41" t="s">
        <v>24</v>
      </c>
      <c r="C60" s="41" t="s">
        <v>87</v>
      </c>
      <c r="D60" s="47" t="s">
        <v>88</v>
      </c>
      <c r="E60" s="47"/>
      <c r="F60" s="22">
        <f>F61/F59</f>
        <v>8000000</v>
      </c>
      <c r="G60" s="47"/>
    </row>
    <row r="61" spans="1:7" x14ac:dyDescent="0.25">
      <c r="A61" s="175"/>
      <c r="B61" s="41" t="s">
        <v>23</v>
      </c>
      <c r="C61" s="49" t="s">
        <v>86</v>
      </c>
      <c r="D61" s="50" t="s">
        <v>144</v>
      </c>
      <c r="E61" s="48"/>
      <c r="F61" s="51">
        <f>F65+F69</f>
        <v>16000000</v>
      </c>
      <c r="G61" s="48">
        <f>G65+G69</f>
        <v>0</v>
      </c>
    </row>
    <row r="62" spans="1:7" x14ac:dyDescent="0.25">
      <c r="A62" s="175"/>
      <c r="B62" s="41" t="s">
        <v>21</v>
      </c>
      <c r="C62" s="44" t="s">
        <v>191</v>
      </c>
      <c r="D62" s="47" t="s">
        <v>93</v>
      </c>
      <c r="E62" s="47"/>
      <c r="F62" s="47">
        <v>100</v>
      </c>
      <c r="G62" s="47"/>
    </row>
    <row r="63" spans="1:7" s="69" customFormat="1" ht="48.75" customHeight="1" x14ac:dyDescent="0.25">
      <c r="A63" s="171" t="s">
        <v>150</v>
      </c>
      <c r="B63" s="42" t="s">
        <v>20</v>
      </c>
      <c r="C63" s="42" t="s">
        <v>102</v>
      </c>
      <c r="D63" s="68" t="s">
        <v>103</v>
      </c>
      <c r="E63" s="68"/>
      <c r="F63" s="68">
        <v>343</v>
      </c>
      <c r="G63" s="68"/>
    </row>
    <row r="64" spans="1:7" s="69" customFormat="1" ht="48.75" customHeight="1" x14ac:dyDescent="0.25">
      <c r="A64" s="183"/>
      <c r="B64" s="42" t="s">
        <v>24</v>
      </c>
      <c r="C64" s="42" t="s">
        <v>104</v>
      </c>
      <c r="D64" s="68" t="s">
        <v>95</v>
      </c>
      <c r="E64" s="68"/>
      <c r="F64" s="70">
        <v>32069.9</v>
      </c>
      <c r="G64" s="68"/>
    </row>
    <row r="65" spans="1:7" s="69" customFormat="1" ht="48.75" customHeight="1" x14ac:dyDescent="0.25">
      <c r="A65" s="183"/>
      <c r="B65" s="42" t="s">
        <v>23</v>
      </c>
      <c r="C65" s="60" t="s">
        <v>86</v>
      </c>
      <c r="D65" s="71" t="s">
        <v>144</v>
      </c>
      <c r="E65" s="71"/>
      <c r="F65" s="72">
        <v>11000000</v>
      </c>
      <c r="G65" s="73"/>
    </row>
    <row r="66" spans="1:7" s="69" customFormat="1" ht="48.75" customHeight="1" x14ac:dyDescent="0.25">
      <c r="A66" s="183"/>
      <c r="B66" s="42" t="s">
        <v>21</v>
      </c>
      <c r="C66" s="42" t="s">
        <v>92</v>
      </c>
      <c r="D66" s="68" t="s">
        <v>93</v>
      </c>
      <c r="E66" s="68"/>
      <c r="F66" s="68">
        <v>100</v>
      </c>
      <c r="G66" s="68"/>
    </row>
    <row r="67" spans="1:7" ht="40.5" customHeight="1" x14ac:dyDescent="0.25">
      <c r="A67" s="172" t="s">
        <v>151</v>
      </c>
      <c r="B67" s="41" t="s">
        <v>20</v>
      </c>
      <c r="C67" s="41" t="s">
        <v>105</v>
      </c>
      <c r="D67" s="47" t="s">
        <v>106</v>
      </c>
      <c r="E67" s="47"/>
      <c r="F67" s="47">
        <v>1</v>
      </c>
      <c r="G67" s="47"/>
    </row>
    <row r="68" spans="1:7" ht="40.5" customHeight="1" x14ac:dyDescent="0.25">
      <c r="A68" s="173"/>
      <c r="B68" s="41" t="s">
        <v>24</v>
      </c>
      <c r="C68" s="41" t="s">
        <v>104</v>
      </c>
      <c r="D68" s="47" t="s">
        <v>88</v>
      </c>
      <c r="E68" s="47"/>
      <c r="F68" s="22">
        <v>5000000</v>
      </c>
      <c r="G68" s="47"/>
    </row>
    <row r="69" spans="1:7" ht="40.5" customHeight="1" x14ac:dyDescent="0.25">
      <c r="A69" s="173"/>
      <c r="B69" s="41" t="s">
        <v>23</v>
      </c>
      <c r="C69" s="61" t="s">
        <v>86</v>
      </c>
      <c r="D69" s="52" t="s">
        <v>144</v>
      </c>
      <c r="E69" s="52"/>
      <c r="F69" s="54">
        <v>5000000</v>
      </c>
      <c r="G69" s="58"/>
    </row>
    <row r="70" spans="1:7" ht="40.5" customHeight="1" x14ac:dyDescent="0.25">
      <c r="A70" s="173"/>
      <c r="B70" s="41" t="s">
        <v>21</v>
      </c>
      <c r="C70" s="41" t="s">
        <v>92</v>
      </c>
      <c r="D70" s="47" t="s">
        <v>93</v>
      </c>
      <c r="E70" s="47"/>
      <c r="F70" s="47">
        <v>100</v>
      </c>
      <c r="G70" s="47"/>
    </row>
    <row r="71" spans="1:7" x14ac:dyDescent="0.25">
      <c r="A71" s="174" t="s">
        <v>77</v>
      </c>
      <c r="B71" s="41" t="s">
        <v>20</v>
      </c>
      <c r="C71" s="41" t="s">
        <v>180</v>
      </c>
      <c r="D71" s="47" t="s">
        <v>85</v>
      </c>
      <c r="E71" s="47">
        <v>2</v>
      </c>
      <c r="F71" s="47">
        <v>2</v>
      </c>
      <c r="G71" s="47">
        <v>2</v>
      </c>
    </row>
    <row r="72" spans="1:7" x14ac:dyDescent="0.25">
      <c r="A72" s="175"/>
      <c r="B72" s="41" t="s">
        <v>24</v>
      </c>
      <c r="C72" s="41" t="s">
        <v>87</v>
      </c>
      <c r="D72" s="47" t="s">
        <v>88</v>
      </c>
      <c r="E72" s="35">
        <f>E73/E71</f>
        <v>575000</v>
      </c>
      <c r="F72" s="35">
        <f>F73/F71</f>
        <v>1000000</v>
      </c>
      <c r="G72" s="35">
        <f>G73/G71</f>
        <v>1150000</v>
      </c>
    </row>
    <row r="73" spans="1:7" x14ac:dyDescent="0.25">
      <c r="A73" s="175"/>
      <c r="B73" s="41" t="s">
        <v>23</v>
      </c>
      <c r="C73" s="49" t="s">
        <v>86</v>
      </c>
      <c r="D73" s="50" t="s">
        <v>144</v>
      </c>
      <c r="E73" s="51">
        <f>E77+E81</f>
        <v>1150000</v>
      </c>
      <c r="F73" s="51">
        <f>F77+F81</f>
        <v>2000000</v>
      </c>
      <c r="G73" s="51">
        <f>G77+G81</f>
        <v>2300000</v>
      </c>
    </row>
    <row r="74" spans="1:7" x14ac:dyDescent="0.25">
      <c r="A74" s="175"/>
      <c r="B74" s="41" t="s">
        <v>21</v>
      </c>
      <c r="C74" s="44" t="s">
        <v>191</v>
      </c>
      <c r="D74" s="47" t="s">
        <v>93</v>
      </c>
      <c r="E74" s="47">
        <v>100</v>
      </c>
      <c r="F74" s="47">
        <v>100</v>
      </c>
      <c r="G74" s="47">
        <v>100</v>
      </c>
    </row>
    <row r="75" spans="1:7" ht="52.5" customHeight="1" x14ac:dyDescent="0.25">
      <c r="A75" s="171" t="s">
        <v>152</v>
      </c>
      <c r="B75" s="41" t="s">
        <v>20</v>
      </c>
      <c r="C75" s="41" t="s">
        <v>107</v>
      </c>
      <c r="D75" s="47" t="s">
        <v>101</v>
      </c>
      <c r="E75" s="47">
        <v>200</v>
      </c>
      <c r="F75" s="47">
        <v>300</v>
      </c>
      <c r="G75" s="47">
        <v>340</v>
      </c>
    </row>
    <row r="76" spans="1:7" ht="52.5" customHeight="1" x14ac:dyDescent="0.25">
      <c r="A76" s="183"/>
      <c r="B76" s="41" t="s">
        <v>24</v>
      </c>
      <c r="C76" s="41" t="s">
        <v>104</v>
      </c>
      <c r="D76" s="47" t="s">
        <v>108</v>
      </c>
      <c r="E76" s="22">
        <v>5000</v>
      </c>
      <c r="F76" s="22">
        <v>5000</v>
      </c>
      <c r="G76" s="22">
        <v>5000</v>
      </c>
    </row>
    <row r="77" spans="1:7" ht="52.5" customHeight="1" x14ac:dyDescent="0.25">
      <c r="A77" s="183"/>
      <c r="B77" s="41" t="s">
        <v>23</v>
      </c>
      <c r="C77" s="61" t="s">
        <v>86</v>
      </c>
      <c r="D77" s="52" t="s">
        <v>144</v>
      </c>
      <c r="E77" s="54">
        <v>1000000</v>
      </c>
      <c r="F77" s="54">
        <v>1500000</v>
      </c>
      <c r="G77" s="54">
        <v>1700000</v>
      </c>
    </row>
    <row r="78" spans="1:7" ht="52.5" customHeight="1" x14ac:dyDescent="0.25">
      <c r="A78" s="183"/>
      <c r="B78" s="41" t="s">
        <v>21</v>
      </c>
      <c r="C78" s="41" t="s">
        <v>92</v>
      </c>
      <c r="D78" s="47" t="s">
        <v>93</v>
      </c>
      <c r="E78" s="47">
        <v>100</v>
      </c>
      <c r="F78" s="47">
        <v>100</v>
      </c>
      <c r="G78" s="47">
        <v>100</v>
      </c>
    </row>
    <row r="79" spans="1:7" ht="35.25" customHeight="1" x14ac:dyDescent="0.25">
      <c r="A79" s="171" t="s">
        <v>153</v>
      </c>
      <c r="B79" s="41" t="s">
        <v>20</v>
      </c>
      <c r="C79" s="41" t="s">
        <v>109</v>
      </c>
      <c r="D79" s="47" t="s">
        <v>154</v>
      </c>
      <c r="E79" s="47">
        <v>429</v>
      </c>
      <c r="F79" s="47">
        <v>1429</v>
      </c>
      <c r="G79" s="47">
        <v>1714</v>
      </c>
    </row>
    <row r="80" spans="1:7" ht="35.25" customHeight="1" x14ac:dyDescent="0.25">
      <c r="A80" s="183"/>
      <c r="B80" s="41" t="s">
        <v>24</v>
      </c>
      <c r="C80" s="41" t="s">
        <v>104</v>
      </c>
      <c r="D80" s="47" t="s">
        <v>149</v>
      </c>
      <c r="E80" s="28">
        <v>350</v>
      </c>
      <c r="F80" s="28">
        <v>350</v>
      </c>
      <c r="G80" s="28">
        <v>350</v>
      </c>
    </row>
    <row r="81" spans="1:7" ht="35.25" customHeight="1" x14ac:dyDescent="0.25">
      <c r="A81" s="183"/>
      <c r="B81" s="41" t="s">
        <v>23</v>
      </c>
      <c r="C81" s="61" t="s">
        <v>86</v>
      </c>
      <c r="D81" s="52" t="s">
        <v>144</v>
      </c>
      <c r="E81" s="54">
        <v>150000</v>
      </c>
      <c r="F81" s="54">
        <v>500000</v>
      </c>
      <c r="G81" s="54">
        <v>600000</v>
      </c>
    </row>
    <row r="82" spans="1:7" ht="35.25" customHeight="1" x14ac:dyDescent="0.25">
      <c r="A82" s="183"/>
      <c r="B82" s="41" t="s">
        <v>21</v>
      </c>
      <c r="C82" s="41" t="s">
        <v>92</v>
      </c>
      <c r="D82" s="47" t="s">
        <v>93</v>
      </c>
      <c r="E82" s="47">
        <v>100</v>
      </c>
      <c r="F82" s="47">
        <v>100</v>
      </c>
      <c r="G82" s="47">
        <v>100</v>
      </c>
    </row>
    <row r="83" spans="1:7" ht="26.25" customHeight="1" x14ac:dyDescent="0.25">
      <c r="A83" s="174" t="s">
        <v>78</v>
      </c>
      <c r="B83" s="41" t="s">
        <v>20</v>
      </c>
      <c r="C83" s="41" t="s">
        <v>110</v>
      </c>
      <c r="D83" s="47" t="s">
        <v>155</v>
      </c>
      <c r="E83" s="47">
        <v>67</v>
      </c>
      <c r="F83" s="47">
        <v>67</v>
      </c>
      <c r="G83" s="47">
        <v>67</v>
      </c>
    </row>
    <row r="84" spans="1:7" x14ac:dyDescent="0.25">
      <c r="A84" s="175"/>
      <c r="B84" s="41" t="s">
        <v>24</v>
      </c>
      <c r="C84" s="41" t="s">
        <v>104</v>
      </c>
      <c r="D84" s="47" t="s">
        <v>156</v>
      </c>
      <c r="E84" s="22">
        <v>1500</v>
      </c>
      <c r="F84" s="22">
        <v>1500</v>
      </c>
      <c r="G84" s="22">
        <v>1500</v>
      </c>
    </row>
    <row r="85" spans="1:7" x14ac:dyDescent="0.25">
      <c r="A85" s="175"/>
      <c r="B85" s="41" t="s">
        <v>23</v>
      </c>
      <c r="C85" s="49" t="s">
        <v>86</v>
      </c>
      <c r="D85" s="50" t="s">
        <v>144</v>
      </c>
      <c r="E85" s="51">
        <v>100000</v>
      </c>
      <c r="F85" s="51">
        <v>100000</v>
      </c>
      <c r="G85" s="51">
        <v>100000</v>
      </c>
    </row>
    <row r="86" spans="1:7" x14ac:dyDescent="0.25">
      <c r="A86" s="175"/>
      <c r="B86" s="41" t="s">
        <v>21</v>
      </c>
      <c r="C86" s="41" t="s">
        <v>92</v>
      </c>
      <c r="D86" s="47" t="s">
        <v>93</v>
      </c>
      <c r="E86" s="47">
        <v>100</v>
      </c>
      <c r="F86" s="47">
        <v>100</v>
      </c>
      <c r="G86" s="47">
        <v>100</v>
      </c>
    </row>
    <row r="87" spans="1:7" ht="35.25" customHeight="1" x14ac:dyDescent="0.25">
      <c r="A87" s="171" t="s">
        <v>205</v>
      </c>
      <c r="B87" s="41" t="s">
        <v>20</v>
      </c>
      <c r="C87" s="41" t="s">
        <v>110</v>
      </c>
      <c r="D87" s="47" t="s">
        <v>155</v>
      </c>
      <c r="E87" s="47">
        <v>67</v>
      </c>
      <c r="F87" s="47">
        <v>67</v>
      </c>
      <c r="G87" s="47">
        <v>67</v>
      </c>
    </row>
    <row r="88" spans="1:7" ht="35.25" customHeight="1" x14ac:dyDescent="0.25">
      <c r="A88" s="183"/>
      <c r="B88" s="41" t="s">
        <v>24</v>
      </c>
      <c r="C88" s="41" t="s">
        <v>104</v>
      </c>
      <c r="D88" s="47" t="s">
        <v>156</v>
      </c>
      <c r="E88" s="22">
        <v>1500</v>
      </c>
      <c r="F88" s="22">
        <v>1500</v>
      </c>
      <c r="G88" s="22">
        <v>1500</v>
      </c>
    </row>
    <row r="89" spans="1:7" ht="35.25" customHeight="1" x14ac:dyDescent="0.25">
      <c r="A89" s="183"/>
      <c r="B89" s="41" t="s">
        <v>23</v>
      </c>
      <c r="C89" s="61" t="s">
        <v>86</v>
      </c>
      <c r="D89" s="52" t="s">
        <v>144</v>
      </c>
      <c r="E89" s="54">
        <v>100000</v>
      </c>
      <c r="F89" s="54">
        <v>100000</v>
      </c>
      <c r="G89" s="54">
        <v>100000</v>
      </c>
    </row>
    <row r="90" spans="1:7" ht="35.25" customHeight="1" x14ac:dyDescent="0.25">
      <c r="A90" s="183"/>
      <c r="B90" s="41" t="s">
        <v>21</v>
      </c>
      <c r="C90" s="41" t="s">
        <v>92</v>
      </c>
      <c r="D90" s="47" t="s">
        <v>93</v>
      </c>
      <c r="E90" s="47">
        <v>100</v>
      </c>
      <c r="F90" s="47">
        <v>100</v>
      </c>
      <c r="G90" s="47">
        <v>100</v>
      </c>
    </row>
    <row r="91" spans="1:7" x14ac:dyDescent="0.25">
      <c r="A91" s="174" t="s">
        <v>142</v>
      </c>
      <c r="B91" s="41" t="s">
        <v>20</v>
      </c>
      <c r="C91" s="41" t="s">
        <v>180</v>
      </c>
      <c r="D91" s="47" t="s">
        <v>85</v>
      </c>
      <c r="E91" s="47">
        <v>10</v>
      </c>
      <c r="F91" s="47">
        <v>9</v>
      </c>
      <c r="G91" s="47">
        <v>8</v>
      </c>
    </row>
    <row r="92" spans="1:7" x14ac:dyDescent="0.25">
      <c r="A92" s="175"/>
      <c r="B92" s="41" t="s">
        <v>24</v>
      </c>
      <c r="C92" s="41" t="s">
        <v>87</v>
      </c>
      <c r="D92" s="47" t="s">
        <v>88</v>
      </c>
      <c r="E92" s="35">
        <f>E93/E91</f>
        <v>135480</v>
      </c>
      <c r="F92" s="35">
        <f>F93/F91</f>
        <v>140333.33333333334</v>
      </c>
      <c r="G92" s="35">
        <f>G93/G91</f>
        <v>179375</v>
      </c>
    </row>
    <row r="93" spans="1:7" x14ac:dyDescent="0.25">
      <c r="A93" s="175"/>
      <c r="B93" s="41" t="s">
        <v>23</v>
      </c>
      <c r="C93" s="49" t="s">
        <v>86</v>
      </c>
      <c r="D93" s="50" t="s">
        <v>144</v>
      </c>
      <c r="E93" s="51">
        <f>E97+E101+E105+E107+E122+E126+E130+E134+E136+E151+E155</f>
        <v>1354800</v>
      </c>
      <c r="F93" s="51">
        <f>F97+F101+F105+F107+F122+F126+F130+F134+F136+F151+F155</f>
        <v>1263000</v>
      </c>
      <c r="G93" s="51">
        <f>G97+G101+G105+G107+G122+G126+G130+G134+G136+G151+G155</f>
        <v>1435000</v>
      </c>
    </row>
    <row r="94" spans="1:7" x14ac:dyDescent="0.25">
      <c r="A94" s="175"/>
      <c r="B94" s="41" t="s">
        <v>21</v>
      </c>
      <c r="C94" s="44" t="s">
        <v>191</v>
      </c>
      <c r="D94" s="47" t="s">
        <v>93</v>
      </c>
      <c r="E94" s="47">
        <v>100</v>
      </c>
      <c r="F94" s="47">
        <v>100</v>
      </c>
      <c r="G94" s="47">
        <v>100</v>
      </c>
    </row>
    <row r="95" spans="1:7" ht="37.5" customHeight="1" x14ac:dyDescent="0.25">
      <c r="A95" s="171" t="s">
        <v>204</v>
      </c>
      <c r="B95" s="41" t="s">
        <v>20</v>
      </c>
      <c r="C95" s="41" t="s">
        <v>181</v>
      </c>
      <c r="D95" s="47" t="s">
        <v>106</v>
      </c>
      <c r="E95" s="47">
        <v>5</v>
      </c>
      <c r="F95" s="47">
        <v>5</v>
      </c>
      <c r="G95" s="47">
        <v>5</v>
      </c>
    </row>
    <row r="96" spans="1:7" ht="37.5" customHeight="1" x14ac:dyDescent="0.25">
      <c r="A96" s="183"/>
      <c r="B96" s="41" t="s">
        <v>24</v>
      </c>
      <c r="C96" s="41" t="s">
        <v>104</v>
      </c>
      <c r="D96" s="22" t="s">
        <v>88</v>
      </c>
      <c r="E96" s="22">
        <v>36000</v>
      </c>
      <c r="F96" s="22">
        <v>44000</v>
      </c>
      <c r="G96" s="22">
        <v>50000</v>
      </c>
    </row>
    <row r="97" spans="1:7" ht="37.5" customHeight="1" x14ac:dyDescent="0.25">
      <c r="A97" s="183"/>
      <c r="B97" s="41" t="s">
        <v>23</v>
      </c>
      <c r="C97" s="61" t="s">
        <v>86</v>
      </c>
      <c r="D97" s="52" t="s">
        <v>144</v>
      </c>
      <c r="E97" s="54">
        <v>180000</v>
      </c>
      <c r="F97" s="54">
        <v>220000</v>
      </c>
      <c r="G97" s="54">
        <v>250000</v>
      </c>
    </row>
    <row r="98" spans="1:7" ht="37.5" customHeight="1" x14ac:dyDescent="0.25">
      <c r="A98" s="183"/>
      <c r="B98" s="41" t="s">
        <v>21</v>
      </c>
      <c r="C98" s="41" t="s">
        <v>92</v>
      </c>
      <c r="D98" s="47" t="s">
        <v>93</v>
      </c>
      <c r="E98" s="47">
        <v>100</v>
      </c>
      <c r="F98" s="47">
        <v>100</v>
      </c>
      <c r="G98" s="47">
        <v>100</v>
      </c>
    </row>
    <row r="99" spans="1:7" ht="33.75" customHeight="1" x14ac:dyDescent="0.25">
      <c r="A99" s="171" t="s">
        <v>157</v>
      </c>
      <c r="B99" s="41" t="s">
        <v>20</v>
      </c>
      <c r="C99" s="41" t="s">
        <v>182</v>
      </c>
      <c r="D99" s="47" t="s">
        <v>106</v>
      </c>
      <c r="E99" s="47">
        <v>1</v>
      </c>
      <c r="F99" s="47">
        <v>1</v>
      </c>
      <c r="G99" s="47">
        <v>1</v>
      </c>
    </row>
    <row r="100" spans="1:7" ht="33.75" customHeight="1" x14ac:dyDescent="0.25">
      <c r="A100" s="183"/>
      <c r="B100" s="41" t="s">
        <v>24</v>
      </c>
      <c r="C100" s="41" t="s">
        <v>104</v>
      </c>
      <c r="D100" s="47" t="s">
        <v>88</v>
      </c>
      <c r="E100" s="21">
        <v>300000</v>
      </c>
      <c r="F100" s="21">
        <v>320000</v>
      </c>
      <c r="G100" s="21">
        <v>340000</v>
      </c>
    </row>
    <row r="101" spans="1:7" ht="33.75" customHeight="1" x14ac:dyDescent="0.25">
      <c r="A101" s="183"/>
      <c r="B101" s="41" t="s">
        <v>23</v>
      </c>
      <c r="C101" s="61" t="s">
        <v>86</v>
      </c>
      <c r="D101" s="52" t="s">
        <v>144</v>
      </c>
      <c r="E101" s="54">
        <v>300000</v>
      </c>
      <c r="F101" s="54">
        <v>320000</v>
      </c>
      <c r="G101" s="54">
        <v>340000</v>
      </c>
    </row>
    <row r="102" spans="1:7" ht="33.75" customHeight="1" x14ac:dyDescent="0.25">
      <c r="A102" s="183"/>
      <c r="B102" s="41" t="s">
        <v>21</v>
      </c>
      <c r="C102" s="41" t="s">
        <v>92</v>
      </c>
      <c r="D102" s="47" t="s">
        <v>93</v>
      </c>
      <c r="E102" s="47">
        <v>100</v>
      </c>
      <c r="F102" s="47">
        <v>100</v>
      </c>
      <c r="G102" s="47">
        <v>100</v>
      </c>
    </row>
    <row r="103" spans="1:7" ht="39.75" customHeight="1" x14ac:dyDescent="0.25">
      <c r="A103" s="172" t="s">
        <v>158</v>
      </c>
      <c r="B103" s="41" t="s">
        <v>20</v>
      </c>
      <c r="C103" s="41" t="s">
        <v>111</v>
      </c>
      <c r="D103" s="47" t="s">
        <v>106</v>
      </c>
      <c r="E103" s="47">
        <v>3</v>
      </c>
      <c r="F103" s="47">
        <v>3</v>
      </c>
      <c r="G103" s="47">
        <v>3</v>
      </c>
    </row>
    <row r="104" spans="1:7" ht="39.75" customHeight="1" x14ac:dyDescent="0.25">
      <c r="A104" s="173"/>
      <c r="B104" s="41" t="s">
        <v>24</v>
      </c>
      <c r="C104" s="41" t="s">
        <v>104</v>
      </c>
      <c r="D104" s="47" t="s">
        <v>88</v>
      </c>
      <c r="E104" s="21">
        <v>7000</v>
      </c>
      <c r="F104" s="21">
        <v>7666.7</v>
      </c>
      <c r="G104" s="21">
        <v>8333.2999999999993</v>
      </c>
    </row>
    <row r="105" spans="1:7" ht="39.75" customHeight="1" x14ac:dyDescent="0.25">
      <c r="A105" s="173"/>
      <c r="B105" s="41" t="s">
        <v>23</v>
      </c>
      <c r="C105" s="61" t="s">
        <v>86</v>
      </c>
      <c r="D105" s="52" t="s">
        <v>144</v>
      </c>
      <c r="E105" s="54">
        <v>21000</v>
      </c>
      <c r="F105" s="54">
        <v>23000</v>
      </c>
      <c r="G105" s="54">
        <v>25000</v>
      </c>
    </row>
    <row r="106" spans="1:7" ht="39.75" customHeight="1" x14ac:dyDescent="0.25">
      <c r="A106" s="173"/>
      <c r="B106" s="41" t="s">
        <v>21</v>
      </c>
      <c r="C106" s="41" t="s">
        <v>92</v>
      </c>
      <c r="D106" s="47" t="s">
        <v>93</v>
      </c>
      <c r="E106" s="47">
        <v>100</v>
      </c>
      <c r="F106" s="47">
        <v>100</v>
      </c>
      <c r="G106" s="47">
        <v>100</v>
      </c>
    </row>
    <row r="107" spans="1:7" ht="23.25" customHeight="1" x14ac:dyDescent="0.25">
      <c r="A107" s="171" t="s">
        <v>159</v>
      </c>
      <c r="B107" s="43" t="s">
        <v>23</v>
      </c>
      <c r="C107" s="61" t="s">
        <v>113</v>
      </c>
      <c r="D107" s="52" t="s">
        <v>144</v>
      </c>
      <c r="E107" s="52"/>
      <c r="F107" s="54">
        <v>230000</v>
      </c>
      <c r="G107" s="54">
        <f>G110</f>
        <v>300000</v>
      </c>
    </row>
    <row r="108" spans="1:7" ht="23.25" customHeight="1" x14ac:dyDescent="0.25">
      <c r="A108" s="171"/>
      <c r="B108" s="41" t="s">
        <v>20</v>
      </c>
      <c r="C108" s="29" t="s">
        <v>112</v>
      </c>
      <c r="D108" s="47" t="s">
        <v>154</v>
      </c>
      <c r="E108" s="47"/>
      <c r="F108" s="47">
        <v>130</v>
      </c>
      <c r="G108" s="47">
        <v>130</v>
      </c>
    </row>
    <row r="109" spans="1:7" ht="23.25" customHeight="1" x14ac:dyDescent="0.25">
      <c r="A109" s="171"/>
      <c r="B109" s="41" t="s">
        <v>24</v>
      </c>
      <c r="C109" s="41" t="s">
        <v>104</v>
      </c>
      <c r="D109" s="47" t="s">
        <v>149</v>
      </c>
      <c r="E109" s="47"/>
      <c r="F109" s="39">
        <v>1384.6</v>
      </c>
      <c r="G109" s="28">
        <f>G110/G108</f>
        <v>2307.6923076923076</v>
      </c>
    </row>
    <row r="110" spans="1:7" ht="23.25" customHeight="1" x14ac:dyDescent="0.25">
      <c r="A110" s="171"/>
      <c r="B110" s="41" t="s">
        <v>23</v>
      </c>
      <c r="C110" s="61" t="s">
        <v>114</v>
      </c>
      <c r="D110" s="52" t="s">
        <v>144</v>
      </c>
      <c r="E110" s="52"/>
      <c r="F110" s="54">
        <v>180000</v>
      </c>
      <c r="G110" s="54">
        <v>300000</v>
      </c>
    </row>
    <row r="111" spans="1:7" ht="23.25" customHeight="1" x14ac:dyDescent="0.25">
      <c r="A111" s="171"/>
      <c r="B111" s="41" t="s">
        <v>21</v>
      </c>
      <c r="C111" s="41" t="s">
        <v>92</v>
      </c>
      <c r="D111" s="47" t="s">
        <v>93</v>
      </c>
      <c r="E111" s="47"/>
      <c r="F111" s="47">
        <v>100</v>
      </c>
      <c r="G111" s="47">
        <v>100</v>
      </c>
    </row>
    <row r="112" spans="1:7" ht="23.25" customHeight="1" x14ac:dyDescent="0.25">
      <c r="A112" s="171"/>
      <c r="B112" s="41" t="s">
        <v>20</v>
      </c>
      <c r="C112" s="29" t="s">
        <v>115</v>
      </c>
      <c r="D112" s="47" t="s">
        <v>101</v>
      </c>
      <c r="E112" s="47"/>
      <c r="F112" s="47">
        <v>1</v>
      </c>
      <c r="G112" s="47"/>
    </row>
    <row r="113" spans="1:7" ht="23.25" customHeight="1" x14ac:dyDescent="0.25">
      <c r="A113" s="171"/>
      <c r="B113" s="41" t="s">
        <v>24</v>
      </c>
      <c r="C113" s="41" t="s">
        <v>104</v>
      </c>
      <c r="D113" s="47" t="s">
        <v>101</v>
      </c>
      <c r="E113" s="47"/>
      <c r="F113" s="22">
        <v>20000</v>
      </c>
      <c r="G113" s="47"/>
    </row>
    <row r="114" spans="1:7" ht="23.25" customHeight="1" x14ac:dyDescent="0.25">
      <c r="A114" s="171"/>
      <c r="B114" s="41" t="s">
        <v>23</v>
      </c>
      <c r="C114" s="61" t="s">
        <v>114</v>
      </c>
      <c r="D114" s="52" t="s">
        <v>108</v>
      </c>
      <c r="E114" s="52"/>
      <c r="F114" s="54">
        <v>20000</v>
      </c>
      <c r="G114" s="58"/>
    </row>
    <row r="115" spans="1:7" ht="23.25" customHeight="1" x14ac:dyDescent="0.25">
      <c r="A115" s="171"/>
      <c r="B115" s="41" t="s">
        <v>21</v>
      </c>
      <c r="C115" s="41" t="s">
        <v>92</v>
      </c>
      <c r="D115" s="47" t="s">
        <v>93</v>
      </c>
      <c r="E115" s="47"/>
      <c r="F115" s="47">
        <v>100</v>
      </c>
      <c r="G115" s="47"/>
    </row>
    <row r="116" spans="1:7" ht="23.25" customHeight="1" x14ac:dyDescent="0.25">
      <c r="A116" s="171"/>
      <c r="B116" s="41" t="s">
        <v>20</v>
      </c>
      <c r="C116" s="29" t="s">
        <v>116</v>
      </c>
      <c r="D116" s="47" t="s">
        <v>101</v>
      </c>
      <c r="E116" s="47"/>
      <c r="F116" s="47">
        <v>10</v>
      </c>
      <c r="G116" s="47"/>
    </row>
    <row r="117" spans="1:7" ht="23.25" customHeight="1" x14ac:dyDescent="0.25">
      <c r="A117" s="171"/>
      <c r="B117" s="41" t="s">
        <v>24</v>
      </c>
      <c r="C117" s="41" t="s">
        <v>104</v>
      </c>
      <c r="D117" s="47" t="s">
        <v>108</v>
      </c>
      <c r="E117" s="47"/>
      <c r="F117" s="22">
        <v>3000</v>
      </c>
      <c r="G117" s="47"/>
    </row>
    <row r="118" spans="1:7" ht="23.25" customHeight="1" x14ac:dyDescent="0.25">
      <c r="A118" s="171"/>
      <c r="B118" s="41" t="s">
        <v>23</v>
      </c>
      <c r="C118" s="61" t="s">
        <v>114</v>
      </c>
      <c r="D118" s="56" t="s">
        <v>144</v>
      </c>
      <c r="E118" s="53"/>
      <c r="F118" s="57">
        <v>30000</v>
      </c>
      <c r="G118" s="63"/>
    </row>
    <row r="119" spans="1:7" ht="23.25" customHeight="1" x14ac:dyDescent="0.25">
      <c r="A119" s="171"/>
      <c r="B119" s="41" t="s">
        <v>21</v>
      </c>
      <c r="C119" s="41" t="s">
        <v>92</v>
      </c>
      <c r="D119" s="47" t="s">
        <v>93</v>
      </c>
      <c r="E119" s="47"/>
      <c r="F119" s="47">
        <v>100</v>
      </c>
      <c r="G119" s="47"/>
    </row>
    <row r="120" spans="1:7" ht="49.5" customHeight="1" x14ac:dyDescent="0.25">
      <c r="A120" s="171" t="s">
        <v>199</v>
      </c>
      <c r="B120" s="41" t="s">
        <v>20</v>
      </c>
      <c r="C120" s="41" t="s">
        <v>117</v>
      </c>
      <c r="D120" s="47" t="s">
        <v>101</v>
      </c>
      <c r="E120" s="47">
        <v>1</v>
      </c>
      <c r="F120" s="47">
        <v>1</v>
      </c>
      <c r="G120" s="47">
        <v>1</v>
      </c>
    </row>
    <row r="121" spans="1:7" ht="49.5" customHeight="1" x14ac:dyDescent="0.25">
      <c r="A121" s="183"/>
      <c r="B121" s="41" t="s">
        <v>24</v>
      </c>
      <c r="C121" s="41" t="s">
        <v>104</v>
      </c>
      <c r="D121" s="47" t="s">
        <v>108</v>
      </c>
      <c r="E121" s="22">
        <v>130000</v>
      </c>
      <c r="F121" s="22">
        <v>150000</v>
      </c>
      <c r="G121" s="22">
        <v>150000</v>
      </c>
    </row>
    <row r="122" spans="1:7" ht="49.5" customHeight="1" x14ac:dyDescent="0.25">
      <c r="A122" s="183"/>
      <c r="B122" s="41" t="s">
        <v>23</v>
      </c>
      <c r="C122" s="61" t="s">
        <v>86</v>
      </c>
      <c r="D122" s="52" t="s">
        <v>144</v>
      </c>
      <c r="E122" s="54">
        <v>130000</v>
      </c>
      <c r="F122" s="54">
        <v>150000</v>
      </c>
      <c r="G122" s="54">
        <v>150000</v>
      </c>
    </row>
    <row r="123" spans="1:7" ht="49.5" customHeight="1" x14ac:dyDescent="0.25">
      <c r="A123" s="183"/>
      <c r="B123" s="41" t="s">
        <v>21</v>
      </c>
      <c r="C123" s="41" t="s">
        <v>92</v>
      </c>
      <c r="D123" s="47" t="s">
        <v>93</v>
      </c>
      <c r="E123" s="47">
        <v>100</v>
      </c>
      <c r="F123" s="47">
        <v>100</v>
      </c>
      <c r="G123" s="47">
        <v>100</v>
      </c>
    </row>
    <row r="124" spans="1:7" ht="46.5" customHeight="1" x14ac:dyDescent="0.25">
      <c r="A124" s="171" t="s">
        <v>160</v>
      </c>
      <c r="B124" s="41" t="s">
        <v>20</v>
      </c>
      <c r="C124" s="41" t="s">
        <v>118</v>
      </c>
      <c r="D124" s="47" t="s">
        <v>101</v>
      </c>
      <c r="E124" s="47">
        <v>3</v>
      </c>
      <c r="F124" s="47">
        <v>5</v>
      </c>
      <c r="G124" s="47">
        <v>10</v>
      </c>
    </row>
    <row r="125" spans="1:7" ht="46.5" customHeight="1" x14ac:dyDescent="0.25">
      <c r="A125" s="183"/>
      <c r="B125" s="41" t="s">
        <v>24</v>
      </c>
      <c r="C125" s="41" t="s">
        <v>104</v>
      </c>
      <c r="D125" s="47" t="s">
        <v>108</v>
      </c>
      <c r="E125" s="22">
        <v>20000</v>
      </c>
      <c r="F125" s="22">
        <v>13000</v>
      </c>
      <c r="G125" s="22">
        <f>G126/G124</f>
        <v>7000</v>
      </c>
    </row>
    <row r="126" spans="1:7" ht="46.5" customHeight="1" x14ac:dyDescent="0.25">
      <c r="A126" s="183"/>
      <c r="B126" s="41" t="s">
        <v>23</v>
      </c>
      <c r="C126" s="61" t="s">
        <v>86</v>
      </c>
      <c r="D126" s="52" t="s">
        <v>144</v>
      </c>
      <c r="E126" s="54">
        <v>60000</v>
      </c>
      <c r="F126" s="54">
        <v>65000</v>
      </c>
      <c r="G126" s="54">
        <v>70000</v>
      </c>
    </row>
    <row r="127" spans="1:7" ht="46.5" customHeight="1" x14ac:dyDescent="0.25">
      <c r="A127" s="183"/>
      <c r="B127" s="41" t="s">
        <v>21</v>
      </c>
      <c r="C127" s="41" t="s">
        <v>92</v>
      </c>
      <c r="D127" s="47" t="s">
        <v>93</v>
      </c>
      <c r="E127" s="47">
        <v>100</v>
      </c>
      <c r="F127" s="47">
        <v>100</v>
      </c>
      <c r="G127" s="47">
        <v>100</v>
      </c>
    </row>
    <row r="128" spans="1:7" ht="45" customHeight="1" x14ac:dyDescent="0.25">
      <c r="A128" s="172" t="s">
        <v>161</v>
      </c>
      <c r="B128" s="41" t="s">
        <v>20</v>
      </c>
      <c r="C128" s="41" t="s">
        <v>120</v>
      </c>
      <c r="D128" s="47" t="s">
        <v>101</v>
      </c>
      <c r="E128" s="47">
        <v>1</v>
      </c>
      <c r="F128" s="47">
        <v>2</v>
      </c>
      <c r="G128" s="47">
        <v>9</v>
      </c>
    </row>
    <row r="129" spans="1:7" ht="45" customHeight="1" x14ac:dyDescent="0.25">
      <c r="A129" s="173"/>
      <c r="B129" s="41" t="s">
        <v>24</v>
      </c>
      <c r="C129" s="41" t="s">
        <v>104</v>
      </c>
      <c r="D129" s="47" t="s">
        <v>108</v>
      </c>
      <c r="E129" s="22">
        <v>133800</v>
      </c>
      <c r="F129" s="22">
        <v>25000</v>
      </c>
      <c r="G129" s="22">
        <f>G130/G128</f>
        <v>22222.222222222223</v>
      </c>
    </row>
    <row r="130" spans="1:7" ht="45" customHeight="1" x14ac:dyDescent="0.25">
      <c r="A130" s="173"/>
      <c r="B130" s="41" t="s">
        <v>23</v>
      </c>
      <c r="C130" s="61" t="s">
        <v>86</v>
      </c>
      <c r="D130" s="52" t="s">
        <v>144</v>
      </c>
      <c r="E130" s="54">
        <v>133800</v>
      </c>
      <c r="F130" s="57">
        <v>50000</v>
      </c>
      <c r="G130" s="57">
        <v>200000</v>
      </c>
    </row>
    <row r="131" spans="1:7" ht="45" customHeight="1" x14ac:dyDescent="0.25">
      <c r="A131" s="173"/>
      <c r="B131" s="41" t="s">
        <v>21</v>
      </c>
      <c r="C131" s="41" t="s">
        <v>92</v>
      </c>
      <c r="D131" s="47" t="s">
        <v>93</v>
      </c>
      <c r="E131" s="47">
        <v>100</v>
      </c>
      <c r="F131" s="47">
        <v>100</v>
      </c>
      <c r="G131" s="47">
        <v>100</v>
      </c>
    </row>
    <row r="132" spans="1:7" ht="46.5" customHeight="1" x14ac:dyDescent="0.25">
      <c r="A132" s="172" t="s">
        <v>162</v>
      </c>
      <c r="B132" s="41" t="s">
        <v>20</v>
      </c>
      <c r="C132" s="41" t="s">
        <v>119</v>
      </c>
      <c r="D132" s="47" t="s">
        <v>101</v>
      </c>
      <c r="E132" s="47">
        <v>2</v>
      </c>
      <c r="F132" s="47">
        <v>2</v>
      </c>
      <c r="G132" s="47"/>
    </row>
    <row r="133" spans="1:7" ht="46.5" customHeight="1" x14ac:dyDescent="0.25">
      <c r="A133" s="173"/>
      <c r="B133" s="41" t="s">
        <v>24</v>
      </c>
      <c r="C133" s="41" t="s">
        <v>104</v>
      </c>
      <c r="D133" s="47" t="s">
        <v>108</v>
      </c>
      <c r="E133" s="22">
        <v>25000</v>
      </c>
      <c r="F133" s="22">
        <v>25000</v>
      </c>
      <c r="G133" s="22"/>
    </row>
    <row r="134" spans="1:7" ht="46.5" customHeight="1" x14ac:dyDescent="0.25">
      <c r="A134" s="173"/>
      <c r="B134" s="41" t="s">
        <v>23</v>
      </c>
      <c r="C134" s="61" t="s">
        <v>86</v>
      </c>
      <c r="D134" s="52" t="s">
        <v>144</v>
      </c>
      <c r="E134" s="57">
        <v>50000</v>
      </c>
      <c r="F134" s="57">
        <v>50000</v>
      </c>
      <c r="G134" s="57"/>
    </row>
    <row r="135" spans="1:7" ht="46.5" customHeight="1" x14ac:dyDescent="0.25">
      <c r="A135" s="173"/>
      <c r="B135" s="41" t="s">
        <v>21</v>
      </c>
      <c r="C135" s="41" t="s">
        <v>92</v>
      </c>
      <c r="D135" s="47" t="s">
        <v>93</v>
      </c>
      <c r="E135" s="47">
        <v>100</v>
      </c>
      <c r="F135" s="47">
        <v>100</v>
      </c>
      <c r="G135" s="47"/>
    </row>
    <row r="136" spans="1:7" ht="24" x14ac:dyDescent="0.25">
      <c r="A136" s="171" t="s">
        <v>163</v>
      </c>
      <c r="B136" s="43" t="s">
        <v>23</v>
      </c>
      <c r="C136" s="61" t="s">
        <v>113</v>
      </c>
      <c r="D136" s="52" t="s">
        <v>144</v>
      </c>
      <c r="E136" s="54">
        <v>280000</v>
      </c>
      <c r="F136" s="54">
        <v>155000</v>
      </c>
      <c r="G136" s="54">
        <v>100000</v>
      </c>
    </row>
    <row r="137" spans="1:7" x14ac:dyDescent="0.25">
      <c r="A137" s="171"/>
      <c r="B137" s="41" t="s">
        <v>20</v>
      </c>
      <c r="C137" s="29" t="s">
        <v>121</v>
      </c>
      <c r="D137" s="47" t="s">
        <v>122</v>
      </c>
      <c r="E137" s="47">
        <v>10</v>
      </c>
      <c r="F137" s="47">
        <v>2.71</v>
      </c>
      <c r="G137" s="47">
        <v>3.41</v>
      </c>
    </row>
    <row r="138" spans="1:7" x14ac:dyDescent="0.25">
      <c r="A138" s="171"/>
      <c r="B138" s="41" t="s">
        <v>24</v>
      </c>
      <c r="C138" s="41" t="s">
        <v>104</v>
      </c>
      <c r="D138" s="47" t="s">
        <v>123</v>
      </c>
      <c r="E138" s="22">
        <v>6000</v>
      </c>
      <c r="F138" s="21">
        <v>9815.5</v>
      </c>
      <c r="G138" s="22">
        <v>13489.74</v>
      </c>
    </row>
    <row r="139" spans="1:7" x14ac:dyDescent="0.25">
      <c r="A139" s="171"/>
      <c r="B139" s="41" t="s">
        <v>23</v>
      </c>
      <c r="C139" s="61" t="s">
        <v>86</v>
      </c>
      <c r="D139" s="52" t="s">
        <v>144</v>
      </c>
      <c r="E139" s="54">
        <v>60000</v>
      </c>
      <c r="F139" s="54">
        <v>26600</v>
      </c>
      <c r="G139" s="54">
        <v>46000</v>
      </c>
    </row>
    <row r="140" spans="1:7" x14ac:dyDescent="0.25">
      <c r="A140" s="171"/>
      <c r="B140" s="41" t="s">
        <v>21</v>
      </c>
      <c r="C140" s="41" t="s">
        <v>92</v>
      </c>
      <c r="D140" s="47" t="s">
        <v>93</v>
      </c>
      <c r="E140" s="47">
        <v>100</v>
      </c>
      <c r="F140" s="47">
        <v>100</v>
      </c>
      <c r="G140" s="47">
        <v>46</v>
      </c>
    </row>
    <row r="141" spans="1:7" x14ac:dyDescent="0.25">
      <c r="A141" s="171"/>
      <c r="B141" s="41" t="s">
        <v>20</v>
      </c>
      <c r="C141" s="29" t="s">
        <v>124</v>
      </c>
      <c r="D141" s="47" t="s">
        <v>101</v>
      </c>
      <c r="E141" s="47">
        <v>2</v>
      </c>
      <c r="F141" s="47">
        <v>1</v>
      </c>
      <c r="G141" s="47"/>
    </row>
    <row r="142" spans="1:7" x14ac:dyDescent="0.25">
      <c r="A142" s="171"/>
      <c r="B142" s="41" t="s">
        <v>24</v>
      </c>
      <c r="C142" s="41" t="s">
        <v>104</v>
      </c>
      <c r="D142" s="47" t="s">
        <v>108</v>
      </c>
      <c r="E142" s="22">
        <v>110000</v>
      </c>
      <c r="F142" s="22">
        <v>90000</v>
      </c>
      <c r="G142" s="47"/>
    </row>
    <row r="143" spans="1:7" x14ac:dyDescent="0.25">
      <c r="A143" s="171"/>
      <c r="B143" s="41" t="s">
        <v>23</v>
      </c>
      <c r="C143" s="61" t="s">
        <v>86</v>
      </c>
      <c r="D143" s="58" t="s">
        <v>144</v>
      </c>
      <c r="E143" s="54">
        <v>220000</v>
      </c>
      <c r="F143" s="54">
        <v>90000</v>
      </c>
      <c r="G143" s="58"/>
    </row>
    <row r="144" spans="1:7" x14ac:dyDescent="0.25">
      <c r="A144" s="171"/>
      <c r="B144" s="41" t="s">
        <v>21</v>
      </c>
      <c r="C144" s="41" t="s">
        <v>92</v>
      </c>
      <c r="D144" s="47" t="s">
        <v>93</v>
      </c>
      <c r="E144" s="47">
        <v>100</v>
      </c>
      <c r="F144" s="47">
        <v>100</v>
      </c>
      <c r="G144" s="47"/>
    </row>
    <row r="145" spans="1:7" ht="24" x14ac:dyDescent="0.25">
      <c r="A145" s="171"/>
      <c r="B145" s="41" t="s">
        <v>20</v>
      </c>
      <c r="C145" s="29" t="s">
        <v>125</v>
      </c>
      <c r="D145" s="47" t="s">
        <v>101</v>
      </c>
      <c r="E145" s="47"/>
      <c r="F145" s="47">
        <v>84</v>
      </c>
      <c r="G145" s="21">
        <v>77</v>
      </c>
    </row>
    <row r="146" spans="1:7" x14ac:dyDescent="0.25">
      <c r="A146" s="171"/>
      <c r="B146" s="41" t="s">
        <v>24</v>
      </c>
      <c r="C146" s="41" t="s">
        <v>104</v>
      </c>
      <c r="D146" s="47" t="s">
        <v>108</v>
      </c>
      <c r="E146" s="47"/>
      <c r="F146" s="39">
        <v>457.14</v>
      </c>
      <c r="G146" s="47">
        <v>701.3</v>
      </c>
    </row>
    <row r="147" spans="1:7" x14ac:dyDescent="0.25">
      <c r="A147" s="171"/>
      <c r="B147" s="41" t="s">
        <v>23</v>
      </c>
      <c r="C147" s="61" t="s">
        <v>86</v>
      </c>
      <c r="D147" s="58" t="s">
        <v>144</v>
      </c>
      <c r="E147" s="58"/>
      <c r="F147" s="54">
        <v>38400</v>
      </c>
      <c r="G147" s="62">
        <v>54000</v>
      </c>
    </row>
    <row r="148" spans="1:7" x14ac:dyDescent="0.25">
      <c r="A148" s="171"/>
      <c r="B148" s="41" t="s">
        <v>21</v>
      </c>
      <c r="C148" s="41" t="s">
        <v>92</v>
      </c>
      <c r="D148" s="47" t="s">
        <v>93</v>
      </c>
      <c r="E148" s="47"/>
      <c r="F148" s="47">
        <v>100</v>
      </c>
      <c r="G148" s="47">
        <v>54</v>
      </c>
    </row>
    <row r="149" spans="1:7" s="69" customFormat="1" ht="42.75" customHeight="1" x14ac:dyDescent="0.25">
      <c r="A149" s="171" t="s">
        <v>164</v>
      </c>
      <c r="B149" s="42" t="s">
        <v>20</v>
      </c>
      <c r="C149" s="42" t="s">
        <v>126</v>
      </c>
      <c r="D149" s="68" t="s">
        <v>106</v>
      </c>
      <c r="E149" s="68">
        <v>1</v>
      </c>
      <c r="F149" s="68"/>
      <c r="G149" s="68"/>
    </row>
    <row r="150" spans="1:7" s="69" customFormat="1" ht="42.75" customHeight="1" x14ac:dyDescent="0.25">
      <c r="A150" s="183"/>
      <c r="B150" s="42" t="s">
        <v>24</v>
      </c>
      <c r="C150" s="42" t="s">
        <v>104</v>
      </c>
      <c r="D150" s="68" t="s">
        <v>144</v>
      </c>
      <c r="E150" s="74">
        <v>150000</v>
      </c>
      <c r="F150" s="68"/>
      <c r="G150" s="68"/>
    </row>
    <row r="151" spans="1:7" s="69" customFormat="1" ht="42.75" customHeight="1" x14ac:dyDescent="0.25">
      <c r="A151" s="183"/>
      <c r="B151" s="46" t="s">
        <v>23</v>
      </c>
      <c r="C151" s="60" t="s">
        <v>86</v>
      </c>
      <c r="D151" s="71" t="s">
        <v>144</v>
      </c>
      <c r="E151" s="72">
        <v>150000</v>
      </c>
      <c r="F151" s="71"/>
      <c r="G151" s="71"/>
    </row>
    <row r="152" spans="1:7" s="69" customFormat="1" ht="35.25" customHeight="1" x14ac:dyDescent="0.25">
      <c r="A152" s="183"/>
      <c r="B152" s="42" t="s">
        <v>21</v>
      </c>
      <c r="C152" s="42" t="s">
        <v>92</v>
      </c>
      <c r="D152" s="68" t="s">
        <v>93</v>
      </c>
      <c r="E152" s="68">
        <v>100</v>
      </c>
      <c r="F152" s="68"/>
      <c r="G152" s="68"/>
    </row>
    <row r="153" spans="1:7" ht="35.25" customHeight="1" x14ac:dyDescent="0.25">
      <c r="A153" s="171" t="s">
        <v>200</v>
      </c>
      <c r="B153" s="41" t="s">
        <v>20</v>
      </c>
      <c r="C153" s="41" t="s">
        <v>126</v>
      </c>
      <c r="D153" s="47" t="s">
        <v>106</v>
      </c>
      <c r="E153" s="47">
        <v>1</v>
      </c>
      <c r="F153" s="47"/>
      <c r="G153" s="47"/>
    </row>
    <row r="154" spans="1:7" ht="43.5" customHeight="1" x14ac:dyDescent="0.25">
      <c r="A154" s="183"/>
      <c r="B154" s="41" t="s">
        <v>24</v>
      </c>
      <c r="C154" s="41" t="s">
        <v>104</v>
      </c>
      <c r="D154" s="47" t="s">
        <v>88</v>
      </c>
      <c r="E154" s="22">
        <v>50000</v>
      </c>
      <c r="F154" s="47"/>
      <c r="G154" s="47"/>
    </row>
    <row r="155" spans="1:7" ht="28.5" customHeight="1" x14ac:dyDescent="0.25">
      <c r="A155" s="183"/>
      <c r="B155" s="43" t="s">
        <v>23</v>
      </c>
      <c r="C155" s="61" t="s">
        <v>86</v>
      </c>
      <c r="D155" s="52" t="s">
        <v>144</v>
      </c>
      <c r="E155" s="54">
        <v>50000</v>
      </c>
      <c r="F155" s="52"/>
      <c r="G155" s="52"/>
    </row>
    <row r="156" spans="1:7" ht="33" customHeight="1" x14ac:dyDescent="0.25">
      <c r="A156" s="183"/>
      <c r="B156" s="41" t="s">
        <v>21</v>
      </c>
      <c r="C156" s="41" t="s">
        <v>92</v>
      </c>
      <c r="D156" s="47" t="s">
        <v>93</v>
      </c>
      <c r="E156" s="47">
        <v>100</v>
      </c>
      <c r="F156" s="47"/>
      <c r="G156" s="47"/>
    </row>
    <row r="157" spans="1:7" ht="36" customHeight="1" x14ac:dyDescent="0.25">
      <c r="A157" s="174" t="s">
        <v>79</v>
      </c>
      <c r="B157" s="41" t="s">
        <v>20</v>
      </c>
      <c r="C157" s="41" t="s">
        <v>180</v>
      </c>
      <c r="D157" s="47" t="s">
        <v>85</v>
      </c>
      <c r="E157" s="47">
        <v>2</v>
      </c>
      <c r="F157" s="47">
        <v>3</v>
      </c>
      <c r="G157" s="47">
        <v>1</v>
      </c>
    </row>
    <row r="158" spans="1:7" ht="36" customHeight="1" x14ac:dyDescent="0.25">
      <c r="A158" s="175"/>
      <c r="B158" s="41" t="s">
        <v>24</v>
      </c>
      <c r="C158" s="41" t="s">
        <v>87</v>
      </c>
      <c r="D158" s="47" t="s">
        <v>88</v>
      </c>
      <c r="E158" s="35">
        <f>E159/E157</f>
        <v>20275000</v>
      </c>
      <c r="F158" s="35">
        <f>F159/F157</f>
        <v>6180000</v>
      </c>
      <c r="G158" s="35">
        <f>G159/G157</f>
        <v>45000</v>
      </c>
    </row>
    <row r="159" spans="1:7" ht="36" customHeight="1" x14ac:dyDescent="0.25">
      <c r="A159" s="175"/>
      <c r="B159" s="41" t="s">
        <v>23</v>
      </c>
      <c r="C159" s="49" t="s">
        <v>86</v>
      </c>
      <c r="D159" s="50" t="s">
        <v>144</v>
      </c>
      <c r="E159" s="51">
        <f>E167+E171+E163</f>
        <v>40550000</v>
      </c>
      <c r="F159" s="51">
        <f>F167+F171+F163</f>
        <v>18540000</v>
      </c>
      <c r="G159" s="51">
        <f>G167+G171+G163</f>
        <v>45000</v>
      </c>
    </row>
    <row r="160" spans="1:7" ht="36" customHeight="1" x14ac:dyDescent="0.25">
      <c r="A160" s="175"/>
      <c r="B160" s="41" t="s">
        <v>21</v>
      </c>
      <c r="C160" s="44" t="s">
        <v>189</v>
      </c>
      <c r="D160" s="47" t="s">
        <v>93</v>
      </c>
      <c r="E160" s="47">
        <f>AVERAGE(E168,E172)</f>
        <v>80</v>
      </c>
      <c r="F160" s="28">
        <f>AVERAGE(F164,F168,F172)</f>
        <v>46.666666666666664</v>
      </c>
      <c r="G160" s="47">
        <v>100</v>
      </c>
    </row>
    <row r="161" spans="1:7" ht="36" customHeight="1" x14ac:dyDescent="0.25">
      <c r="A161" s="171" t="s">
        <v>206</v>
      </c>
      <c r="B161" s="41" t="s">
        <v>20</v>
      </c>
      <c r="C161" s="41" t="s">
        <v>127</v>
      </c>
      <c r="D161" s="47" t="s">
        <v>101</v>
      </c>
      <c r="E161" s="47"/>
      <c r="F161" s="21">
        <v>3333</v>
      </c>
      <c r="G161" s="23">
        <v>3000</v>
      </c>
    </row>
    <row r="162" spans="1:7" ht="36" customHeight="1" x14ac:dyDescent="0.25">
      <c r="A162" s="183"/>
      <c r="B162" s="41" t="s">
        <v>24</v>
      </c>
      <c r="C162" s="41" t="s">
        <v>104</v>
      </c>
      <c r="D162" s="47" t="s">
        <v>108</v>
      </c>
      <c r="E162" s="47"/>
      <c r="F162" s="47">
        <v>12</v>
      </c>
      <c r="G162" s="23">
        <v>15</v>
      </c>
    </row>
    <row r="163" spans="1:7" ht="36" customHeight="1" x14ac:dyDescent="0.25">
      <c r="A163" s="183"/>
      <c r="B163" s="41" t="s">
        <v>23</v>
      </c>
      <c r="C163" s="61" t="s">
        <v>86</v>
      </c>
      <c r="D163" s="52" t="s">
        <v>144</v>
      </c>
      <c r="E163" s="52"/>
      <c r="F163" s="54">
        <v>40000</v>
      </c>
      <c r="G163" s="59">
        <v>45000</v>
      </c>
    </row>
    <row r="164" spans="1:7" ht="36" customHeight="1" x14ac:dyDescent="0.25">
      <c r="A164" s="183"/>
      <c r="B164" s="41" t="s">
        <v>21</v>
      </c>
      <c r="C164" s="41" t="s">
        <v>92</v>
      </c>
      <c r="D164" s="47" t="s">
        <v>93</v>
      </c>
      <c r="E164" s="47"/>
      <c r="F164" s="47">
        <v>100</v>
      </c>
      <c r="G164" s="23">
        <v>100</v>
      </c>
    </row>
    <row r="165" spans="1:7" ht="39.75" customHeight="1" x14ac:dyDescent="0.25">
      <c r="A165" s="172" t="s">
        <v>165</v>
      </c>
      <c r="B165" s="41" t="s">
        <v>20</v>
      </c>
      <c r="C165" s="41" t="s">
        <v>128</v>
      </c>
      <c r="D165" s="47" t="s">
        <v>122</v>
      </c>
      <c r="E165" s="47">
        <v>40.9</v>
      </c>
      <c r="F165" s="47">
        <v>16.350000000000001</v>
      </c>
      <c r="G165" s="47"/>
    </row>
    <row r="166" spans="1:7" ht="39.75" customHeight="1" x14ac:dyDescent="0.25">
      <c r="A166" s="173"/>
      <c r="B166" s="41" t="s">
        <v>24</v>
      </c>
      <c r="C166" s="41" t="s">
        <v>104</v>
      </c>
      <c r="D166" s="47" t="s">
        <v>123</v>
      </c>
      <c r="E166" s="21">
        <v>91687</v>
      </c>
      <c r="F166" s="21">
        <v>91692.65</v>
      </c>
      <c r="G166" s="47"/>
    </row>
    <row r="167" spans="1:7" ht="39.75" customHeight="1" x14ac:dyDescent="0.25">
      <c r="A167" s="173"/>
      <c r="B167" s="41" t="s">
        <v>23</v>
      </c>
      <c r="C167" s="61" t="s">
        <v>86</v>
      </c>
      <c r="D167" s="52" t="s">
        <v>144</v>
      </c>
      <c r="E167" s="54">
        <v>3750000</v>
      </c>
      <c r="F167" s="54">
        <v>1500000</v>
      </c>
      <c r="G167" s="52"/>
    </row>
    <row r="168" spans="1:7" ht="39.75" customHeight="1" x14ac:dyDescent="0.25">
      <c r="A168" s="173"/>
      <c r="B168" s="41" t="s">
        <v>21</v>
      </c>
      <c r="C168" s="41" t="s">
        <v>92</v>
      </c>
      <c r="D168" s="47" t="s">
        <v>93</v>
      </c>
      <c r="E168" s="47">
        <v>71</v>
      </c>
      <c r="F168" s="47">
        <v>29</v>
      </c>
      <c r="G168" s="47"/>
    </row>
    <row r="169" spans="1:7" s="69" customFormat="1" ht="51" customHeight="1" x14ac:dyDescent="0.25">
      <c r="A169" s="171" t="s">
        <v>185</v>
      </c>
      <c r="B169" s="42" t="s">
        <v>20</v>
      </c>
      <c r="C169" s="42" t="s">
        <v>129</v>
      </c>
      <c r="D169" s="68" t="s">
        <v>97</v>
      </c>
      <c r="E169" s="68">
        <v>2.2534999999999998</v>
      </c>
      <c r="F169" s="68">
        <v>0.28310000000000002</v>
      </c>
      <c r="G169" s="68"/>
    </row>
    <row r="170" spans="1:7" s="69" customFormat="1" ht="51" customHeight="1" x14ac:dyDescent="0.25">
      <c r="A170" s="183"/>
      <c r="B170" s="42" t="s">
        <v>24</v>
      </c>
      <c r="C170" s="42" t="s">
        <v>104</v>
      </c>
      <c r="D170" s="68" t="s">
        <v>99</v>
      </c>
      <c r="E170" s="70">
        <v>16330153.1</v>
      </c>
      <c r="F170" s="75" t="s">
        <v>143</v>
      </c>
      <c r="G170" s="68"/>
    </row>
    <row r="171" spans="1:7" s="69" customFormat="1" ht="51" customHeight="1" x14ac:dyDescent="0.25">
      <c r="A171" s="183"/>
      <c r="B171" s="42" t="s">
        <v>23</v>
      </c>
      <c r="C171" s="60" t="s">
        <v>86</v>
      </c>
      <c r="D171" s="71" t="s">
        <v>144</v>
      </c>
      <c r="E171" s="72">
        <v>36800000</v>
      </c>
      <c r="F171" s="72">
        <v>17000000</v>
      </c>
      <c r="G171" s="71"/>
    </row>
    <row r="172" spans="1:7" s="69" customFormat="1" ht="45" customHeight="1" x14ac:dyDescent="0.25">
      <c r="A172" s="183"/>
      <c r="B172" s="42" t="s">
        <v>21</v>
      </c>
      <c r="C172" s="42" t="s">
        <v>92</v>
      </c>
      <c r="D172" s="68" t="s">
        <v>93</v>
      </c>
      <c r="E172" s="68">
        <v>89</v>
      </c>
      <c r="F172" s="68">
        <v>11</v>
      </c>
      <c r="G172" s="68"/>
    </row>
    <row r="173" spans="1:7" x14ac:dyDescent="0.25">
      <c r="A173" s="174" t="s">
        <v>80</v>
      </c>
      <c r="B173" s="41" t="s">
        <v>20</v>
      </c>
      <c r="C173" s="41" t="s">
        <v>130</v>
      </c>
      <c r="D173" s="47" t="s">
        <v>106</v>
      </c>
      <c r="E173" s="47">
        <v>60</v>
      </c>
      <c r="F173" s="47">
        <v>100</v>
      </c>
      <c r="G173" s="47">
        <v>100</v>
      </c>
    </row>
    <row r="174" spans="1:7" x14ac:dyDescent="0.25">
      <c r="A174" s="175"/>
      <c r="B174" s="41" t="s">
        <v>24</v>
      </c>
      <c r="C174" s="41" t="s">
        <v>104</v>
      </c>
      <c r="D174" s="47" t="s">
        <v>88</v>
      </c>
      <c r="E174" s="28">
        <v>5000</v>
      </c>
      <c r="F174" s="28">
        <v>5000</v>
      </c>
      <c r="G174" s="28">
        <v>5000</v>
      </c>
    </row>
    <row r="175" spans="1:7" x14ac:dyDescent="0.25">
      <c r="A175" s="175"/>
      <c r="B175" s="43" t="s">
        <v>23</v>
      </c>
      <c r="C175" s="49" t="s">
        <v>86</v>
      </c>
      <c r="D175" s="50" t="s">
        <v>144</v>
      </c>
      <c r="E175" s="51">
        <v>300000</v>
      </c>
      <c r="F175" s="51">
        <v>500000</v>
      </c>
      <c r="G175" s="51">
        <v>500000</v>
      </c>
    </row>
    <row r="176" spans="1:7" x14ac:dyDescent="0.25">
      <c r="A176" s="175"/>
      <c r="B176" s="41" t="s">
        <v>21</v>
      </c>
      <c r="C176" s="41" t="s">
        <v>92</v>
      </c>
      <c r="D176" s="47" t="s">
        <v>93</v>
      </c>
      <c r="E176" s="47">
        <v>100</v>
      </c>
      <c r="F176" s="47">
        <v>100</v>
      </c>
      <c r="G176" s="47">
        <v>100</v>
      </c>
    </row>
    <row r="177" spans="1:7" ht="45" customHeight="1" x14ac:dyDescent="0.25">
      <c r="A177" s="172" t="s">
        <v>186</v>
      </c>
      <c r="B177" s="41" t="s">
        <v>20</v>
      </c>
      <c r="C177" s="41" t="s">
        <v>130</v>
      </c>
      <c r="D177" s="47" t="s">
        <v>106</v>
      </c>
      <c r="E177" s="47">
        <v>60</v>
      </c>
      <c r="F177" s="47">
        <v>100</v>
      </c>
      <c r="G177" s="47">
        <v>100</v>
      </c>
    </row>
    <row r="178" spans="1:7" ht="45" customHeight="1" x14ac:dyDescent="0.25">
      <c r="A178" s="173"/>
      <c r="B178" s="41" t="s">
        <v>24</v>
      </c>
      <c r="C178" s="41" t="s">
        <v>104</v>
      </c>
      <c r="D178" s="47" t="s">
        <v>88</v>
      </c>
      <c r="E178" s="28">
        <v>5000</v>
      </c>
      <c r="F178" s="28">
        <v>5000</v>
      </c>
      <c r="G178" s="28">
        <v>5000</v>
      </c>
    </row>
    <row r="179" spans="1:7" ht="45" customHeight="1" x14ac:dyDescent="0.25">
      <c r="A179" s="173"/>
      <c r="B179" s="41" t="s">
        <v>23</v>
      </c>
      <c r="C179" s="61" t="s">
        <v>86</v>
      </c>
      <c r="D179" s="52" t="s">
        <v>144</v>
      </c>
      <c r="E179" s="54">
        <v>300000</v>
      </c>
      <c r="F179" s="54">
        <v>500000</v>
      </c>
      <c r="G179" s="54">
        <v>500000</v>
      </c>
    </row>
    <row r="180" spans="1:7" ht="24.75" customHeight="1" x14ac:dyDescent="0.25">
      <c r="A180" s="173"/>
      <c r="B180" s="41" t="s">
        <v>21</v>
      </c>
      <c r="C180" s="41" t="s">
        <v>92</v>
      </c>
      <c r="D180" s="47" t="s">
        <v>93</v>
      </c>
      <c r="E180" s="47">
        <v>100</v>
      </c>
      <c r="F180" s="47">
        <v>100</v>
      </c>
      <c r="G180" s="47">
        <v>100</v>
      </c>
    </row>
    <row r="181" spans="1:7" x14ac:dyDescent="0.25">
      <c r="A181" s="174" t="s">
        <v>81</v>
      </c>
      <c r="B181" s="41" t="s">
        <v>20</v>
      </c>
      <c r="C181" s="41" t="s">
        <v>180</v>
      </c>
      <c r="D181" s="47" t="s">
        <v>85</v>
      </c>
      <c r="E181" s="47">
        <v>3</v>
      </c>
      <c r="F181" s="47">
        <v>6</v>
      </c>
      <c r="G181" s="47">
        <v>5</v>
      </c>
    </row>
    <row r="182" spans="1:7" x14ac:dyDescent="0.25">
      <c r="A182" s="175"/>
      <c r="B182" s="41" t="s">
        <v>24</v>
      </c>
      <c r="C182" s="41" t="s">
        <v>87</v>
      </c>
      <c r="D182" s="47" t="s">
        <v>88</v>
      </c>
      <c r="E182" s="76">
        <f>E183/E181</f>
        <v>88166.666666666672</v>
      </c>
      <c r="F182" s="76">
        <f>F183/F181</f>
        <v>161333.33333333334</v>
      </c>
      <c r="G182" s="76">
        <f>G183/G181</f>
        <v>85920</v>
      </c>
    </row>
    <row r="183" spans="1:7" x14ac:dyDescent="0.25">
      <c r="A183" s="175"/>
      <c r="B183" s="41" t="s">
        <v>23</v>
      </c>
      <c r="C183" s="49" t="s">
        <v>86</v>
      </c>
      <c r="D183" s="50" t="s">
        <v>144</v>
      </c>
      <c r="E183" s="51">
        <f>E187+E193+E199+E205+E209+E220</f>
        <v>264500</v>
      </c>
      <c r="F183" s="51">
        <f>F187+F193+F199+F205+F209+F220</f>
        <v>968000</v>
      </c>
      <c r="G183" s="55">
        <f>G187+G193+G199+G205+G224</f>
        <v>429600</v>
      </c>
    </row>
    <row r="184" spans="1:7" x14ac:dyDescent="0.25">
      <c r="A184" s="175"/>
      <c r="B184" s="41" t="s">
        <v>21</v>
      </c>
      <c r="C184" s="44" t="s">
        <v>191</v>
      </c>
      <c r="D184" s="47" t="s">
        <v>93</v>
      </c>
      <c r="E184" s="47">
        <v>100</v>
      </c>
      <c r="F184" s="47">
        <v>100</v>
      </c>
      <c r="G184" s="47">
        <v>100</v>
      </c>
    </row>
    <row r="185" spans="1:7" ht="35.25" customHeight="1" x14ac:dyDescent="0.25">
      <c r="A185" s="171" t="s">
        <v>183</v>
      </c>
      <c r="B185" s="41" t="s">
        <v>20</v>
      </c>
      <c r="C185" s="41" t="s">
        <v>131</v>
      </c>
      <c r="D185" s="47" t="s">
        <v>101</v>
      </c>
      <c r="E185" s="47"/>
      <c r="F185" s="47">
        <v>1</v>
      </c>
      <c r="G185" s="47">
        <v>1</v>
      </c>
    </row>
    <row r="186" spans="1:7" ht="35.25" customHeight="1" x14ac:dyDescent="0.25">
      <c r="A186" s="183"/>
      <c r="B186" s="41" t="s">
        <v>24</v>
      </c>
      <c r="C186" s="41" t="s">
        <v>104</v>
      </c>
      <c r="D186" s="47" t="s">
        <v>108</v>
      </c>
      <c r="E186" s="47"/>
      <c r="F186" s="22">
        <v>46000</v>
      </c>
      <c r="G186" s="22">
        <v>15000</v>
      </c>
    </row>
    <row r="187" spans="1:7" ht="35.25" customHeight="1" x14ac:dyDescent="0.25">
      <c r="A187" s="183"/>
      <c r="B187" s="43" t="s">
        <v>23</v>
      </c>
      <c r="C187" s="61" t="s">
        <v>86</v>
      </c>
      <c r="D187" s="47" t="s">
        <v>144</v>
      </c>
      <c r="E187" s="58"/>
      <c r="F187" s="54">
        <v>46000</v>
      </c>
      <c r="G187" s="54">
        <v>15000</v>
      </c>
    </row>
    <row r="188" spans="1:7" ht="35.25" customHeight="1" x14ac:dyDescent="0.25">
      <c r="A188" s="183"/>
      <c r="B188" s="41" t="s">
        <v>21</v>
      </c>
      <c r="C188" s="41" t="s">
        <v>92</v>
      </c>
      <c r="D188" s="47" t="s">
        <v>93</v>
      </c>
      <c r="E188" s="47"/>
      <c r="F188" s="47">
        <v>100</v>
      </c>
      <c r="G188" s="47">
        <v>100</v>
      </c>
    </row>
    <row r="189" spans="1:7" ht="50.25" customHeight="1" x14ac:dyDescent="0.25">
      <c r="A189" s="171" t="s">
        <v>82</v>
      </c>
      <c r="B189" s="172" t="s">
        <v>20</v>
      </c>
      <c r="C189" s="172" t="s">
        <v>132</v>
      </c>
      <c r="D189" s="178" t="s">
        <v>101</v>
      </c>
      <c r="E189" s="47">
        <v>11</v>
      </c>
      <c r="F189" s="47">
        <v>11</v>
      </c>
      <c r="G189" s="47">
        <v>4</v>
      </c>
    </row>
    <row r="190" spans="1:7" ht="24" customHeight="1" x14ac:dyDescent="0.25">
      <c r="A190" s="171"/>
      <c r="B190" s="172"/>
      <c r="C190" s="172"/>
      <c r="D190" s="178"/>
      <c r="E190" s="47"/>
      <c r="F190" s="47">
        <v>1</v>
      </c>
      <c r="G190" s="47">
        <v>1</v>
      </c>
    </row>
    <row r="191" spans="1:7" ht="31.5" customHeight="1" x14ac:dyDescent="0.25">
      <c r="A191" s="171"/>
      <c r="B191" s="172" t="s">
        <v>24</v>
      </c>
      <c r="C191" s="172" t="s">
        <v>104</v>
      </c>
      <c r="D191" s="178" t="s">
        <v>108</v>
      </c>
      <c r="E191" s="47">
        <v>7272.7</v>
      </c>
      <c r="F191" s="47">
        <v>7727.3</v>
      </c>
      <c r="G191" s="47">
        <v>9750</v>
      </c>
    </row>
    <row r="192" spans="1:7" ht="29.25" customHeight="1" x14ac:dyDescent="0.25">
      <c r="A192" s="171"/>
      <c r="B192" s="172"/>
      <c r="C192" s="172"/>
      <c r="D192" s="178"/>
      <c r="E192" s="47"/>
      <c r="F192" s="22">
        <v>49000</v>
      </c>
      <c r="G192" s="22">
        <v>100000</v>
      </c>
    </row>
    <row r="193" spans="1:7" ht="32.25" customHeight="1" x14ac:dyDescent="0.25">
      <c r="A193" s="171"/>
      <c r="B193" s="181" t="s">
        <v>23</v>
      </c>
      <c r="C193" s="182" t="s">
        <v>139</v>
      </c>
      <c r="D193" s="170" t="s">
        <v>144</v>
      </c>
      <c r="E193" s="54">
        <v>80000</v>
      </c>
      <c r="F193" s="54">
        <v>134000</v>
      </c>
      <c r="G193" s="54">
        <v>139000</v>
      </c>
    </row>
    <row r="194" spans="1:7" ht="50.25" customHeight="1" x14ac:dyDescent="0.25">
      <c r="A194" s="41" t="s">
        <v>166</v>
      </c>
      <c r="B194" s="181"/>
      <c r="C194" s="182"/>
      <c r="D194" s="170"/>
      <c r="E194" s="22">
        <v>80000</v>
      </c>
      <c r="F194" s="22">
        <v>85000</v>
      </c>
      <c r="G194" s="22">
        <v>39000</v>
      </c>
    </row>
    <row r="195" spans="1:7" ht="50.25" customHeight="1" x14ac:dyDescent="0.25">
      <c r="A195" s="41" t="s">
        <v>167</v>
      </c>
      <c r="B195" s="181"/>
      <c r="C195" s="182"/>
      <c r="D195" s="170"/>
      <c r="E195" s="22"/>
      <c r="F195" s="22">
        <v>49000</v>
      </c>
      <c r="G195" s="22">
        <v>100000</v>
      </c>
    </row>
    <row r="196" spans="1:7" ht="50.25" customHeight="1" x14ac:dyDescent="0.25">
      <c r="A196" s="29" t="s">
        <v>140</v>
      </c>
      <c r="B196" s="41" t="s">
        <v>21</v>
      </c>
      <c r="C196" s="41" t="s">
        <v>92</v>
      </c>
      <c r="D196" s="47" t="s">
        <v>93</v>
      </c>
      <c r="E196" s="47">
        <v>100</v>
      </c>
      <c r="F196" s="47">
        <v>100</v>
      </c>
      <c r="G196" s="47">
        <v>100</v>
      </c>
    </row>
    <row r="197" spans="1:7" ht="41.25" customHeight="1" x14ac:dyDescent="0.25">
      <c r="A197" s="176" t="s">
        <v>201</v>
      </c>
      <c r="B197" s="41" t="s">
        <v>20</v>
      </c>
      <c r="C197" s="41" t="s">
        <v>133</v>
      </c>
      <c r="D197" s="47" t="s">
        <v>101</v>
      </c>
      <c r="E197" s="47">
        <v>2</v>
      </c>
      <c r="F197" s="47">
        <v>2</v>
      </c>
      <c r="G197" s="47">
        <v>2</v>
      </c>
    </row>
    <row r="198" spans="1:7" ht="41.25" customHeight="1" x14ac:dyDescent="0.25">
      <c r="A198" s="177"/>
      <c r="B198" s="41" t="s">
        <v>24</v>
      </c>
      <c r="C198" s="41" t="s">
        <v>104</v>
      </c>
      <c r="D198" s="47" t="s">
        <v>108</v>
      </c>
      <c r="E198" s="22">
        <v>59750</v>
      </c>
      <c r="F198" s="22">
        <v>65000</v>
      </c>
      <c r="G198" s="22">
        <v>50000</v>
      </c>
    </row>
    <row r="199" spans="1:7" ht="41.25" customHeight="1" x14ac:dyDescent="0.25">
      <c r="A199" s="177"/>
      <c r="B199" s="41" t="s">
        <v>23</v>
      </c>
      <c r="C199" s="61" t="s">
        <v>86</v>
      </c>
      <c r="D199" s="52" t="s">
        <v>144</v>
      </c>
      <c r="E199" s="54">
        <v>119500</v>
      </c>
      <c r="F199" s="54">
        <v>130000</v>
      </c>
      <c r="G199" s="54">
        <v>100000</v>
      </c>
    </row>
    <row r="200" spans="1:7" ht="19.5" customHeight="1" x14ac:dyDescent="0.25">
      <c r="A200" s="177"/>
      <c r="B200" s="41" t="s">
        <v>21</v>
      </c>
      <c r="C200" s="41" t="s">
        <v>92</v>
      </c>
      <c r="D200" s="47" t="s">
        <v>93</v>
      </c>
      <c r="E200" s="47">
        <v>100</v>
      </c>
      <c r="F200" s="47">
        <v>100</v>
      </c>
      <c r="G200" s="47">
        <v>100</v>
      </c>
    </row>
    <row r="201" spans="1:7" ht="20.25" customHeight="1" x14ac:dyDescent="0.25">
      <c r="A201" s="171" t="s">
        <v>83</v>
      </c>
      <c r="B201" s="172" t="s">
        <v>20</v>
      </c>
      <c r="C201" s="172" t="s">
        <v>134</v>
      </c>
      <c r="D201" s="178" t="s">
        <v>106</v>
      </c>
      <c r="E201" s="47">
        <v>2</v>
      </c>
      <c r="F201" s="47">
        <v>4</v>
      </c>
      <c r="G201" s="47">
        <v>3</v>
      </c>
    </row>
    <row r="202" spans="1:7" ht="10.5" customHeight="1" x14ac:dyDescent="0.25">
      <c r="A202" s="171"/>
      <c r="B202" s="172"/>
      <c r="C202" s="172"/>
      <c r="D202" s="178"/>
      <c r="E202" s="47">
        <v>4</v>
      </c>
      <c r="F202" s="47">
        <v>4</v>
      </c>
      <c r="G202" s="47">
        <v>2</v>
      </c>
    </row>
    <row r="203" spans="1:7" ht="14.25" customHeight="1" x14ac:dyDescent="0.25">
      <c r="A203" s="171"/>
      <c r="B203" s="172" t="s">
        <v>24</v>
      </c>
      <c r="C203" s="172" t="s">
        <v>104</v>
      </c>
      <c r="D203" s="178" t="s">
        <v>88</v>
      </c>
      <c r="E203" s="22">
        <v>15000</v>
      </c>
      <c r="F203" s="22">
        <v>8000</v>
      </c>
      <c r="G203" s="25">
        <v>6666.66</v>
      </c>
    </row>
    <row r="204" spans="1:7" ht="12.75" customHeight="1" x14ac:dyDescent="0.25">
      <c r="A204" s="171"/>
      <c r="B204" s="172"/>
      <c r="C204" s="172"/>
      <c r="D204" s="178"/>
      <c r="E204" s="22">
        <v>8750</v>
      </c>
      <c r="F204" s="22">
        <v>11250</v>
      </c>
      <c r="G204" s="25">
        <v>40000</v>
      </c>
    </row>
    <row r="205" spans="1:7" ht="20.25" customHeight="1" x14ac:dyDescent="0.25">
      <c r="A205" s="171"/>
      <c r="B205" s="179" t="s">
        <v>193</v>
      </c>
      <c r="C205" s="180" t="s">
        <v>139</v>
      </c>
      <c r="D205" s="170" t="s">
        <v>144</v>
      </c>
      <c r="E205" s="54">
        <v>65000</v>
      </c>
      <c r="F205" s="54">
        <v>77000</v>
      </c>
      <c r="G205" s="59">
        <v>100000</v>
      </c>
    </row>
    <row r="206" spans="1:7" ht="24" customHeight="1" x14ac:dyDescent="0.25">
      <c r="A206" s="42" t="s">
        <v>168</v>
      </c>
      <c r="B206" s="179"/>
      <c r="C206" s="180"/>
      <c r="D206" s="170"/>
      <c r="E206" s="22">
        <v>30000</v>
      </c>
      <c r="F206" s="22">
        <v>32000</v>
      </c>
      <c r="G206" s="25">
        <v>20000</v>
      </c>
    </row>
    <row r="207" spans="1:7" ht="40.5" customHeight="1" x14ac:dyDescent="0.25">
      <c r="A207" s="42" t="s">
        <v>169</v>
      </c>
      <c r="B207" s="179"/>
      <c r="C207" s="180"/>
      <c r="D207" s="170"/>
      <c r="E207" s="22">
        <v>35000</v>
      </c>
      <c r="F207" s="22">
        <v>45000</v>
      </c>
      <c r="G207" s="25">
        <v>80000</v>
      </c>
    </row>
    <row r="208" spans="1:7" ht="45.75" customHeight="1" x14ac:dyDescent="0.25">
      <c r="A208" s="77" t="s">
        <v>141</v>
      </c>
      <c r="B208" s="41" t="s">
        <v>21</v>
      </c>
      <c r="C208" s="41" t="s">
        <v>92</v>
      </c>
      <c r="D208" s="47" t="s">
        <v>93</v>
      </c>
      <c r="E208" s="47">
        <v>100</v>
      </c>
      <c r="F208" s="47">
        <v>100</v>
      </c>
      <c r="G208" s="23">
        <v>100</v>
      </c>
    </row>
    <row r="209" spans="1:7" ht="29.25" customHeight="1" x14ac:dyDescent="0.25">
      <c r="A209" s="171" t="s">
        <v>198</v>
      </c>
      <c r="B209" s="43" t="s">
        <v>23</v>
      </c>
      <c r="C209" s="61" t="s">
        <v>113</v>
      </c>
      <c r="D209" s="52" t="s">
        <v>144</v>
      </c>
      <c r="E209" s="52"/>
      <c r="F209" s="54">
        <v>523000</v>
      </c>
      <c r="G209" s="58"/>
    </row>
    <row r="210" spans="1:7" ht="29.25" customHeight="1" x14ac:dyDescent="0.25">
      <c r="A210" s="171"/>
      <c r="B210" s="41" t="s">
        <v>20</v>
      </c>
      <c r="C210" s="29" t="s">
        <v>135</v>
      </c>
      <c r="D210" s="47" t="s">
        <v>101</v>
      </c>
      <c r="E210" s="47"/>
      <c r="F210" s="47">
        <v>3</v>
      </c>
      <c r="G210" s="47"/>
    </row>
    <row r="211" spans="1:7" ht="29.25" customHeight="1" x14ac:dyDescent="0.25">
      <c r="A211" s="171"/>
      <c r="B211" s="41" t="s">
        <v>24</v>
      </c>
      <c r="C211" s="41" t="s">
        <v>104</v>
      </c>
      <c r="D211" s="47" t="s">
        <v>108</v>
      </c>
      <c r="E211" s="47"/>
      <c r="F211" s="22">
        <v>8333.33</v>
      </c>
      <c r="G211" s="47"/>
    </row>
    <row r="212" spans="1:7" ht="29.25" customHeight="1" x14ac:dyDescent="0.25">
      <c r="A212" s="171"/>
      <c r="B212" s="41" t="s">
        <v>23</v>
      </c>
      <c r="C212" s="61" t="s">
        <v>86</v>
      </c>
      <c r="D212" s="52" t="s">
        <v>144</v>
      </c>
      <c r="E212" s="58"/>
      <c r="F212" s="54">
        <v>25000</v>
      </c>
      <c r="G212" s="58"/>
    </row>
    <row r="213" spans="1:7" ht="29.25" customHeight="1" x14ac:dyDescent="0.25">
      <c r="A213" s="171"/>
      <c r="B213" s="41" t="s">
        <v>21</v>
      </c>
      <c r="C213" s="41" t="s">
        <v>92</v>
      </c>
      <c r="D213" s="47" t="s">
        <v>93</v>
      </c>
      <c r="E213" s="47"/>
      <c r="F213" s="47">
        <v>100</v>
      </c>
      <c r="G213" s="47"/>
    </row>
    <row r="214" spans="1:7" ht="29.25" customHeight="1" x14ac:dyDescent="0.25">
      <c r="A214" s="171"/>
      <c r="B214" s="41" t="s">
        <v>20</v>
      </c>
      <c r="C214" s="29" t="s">
        <v>136</v>
      </c>
      <c r="D214" s="47" t="s">
        <v>101</v>
      </c>
      <c r="E214" s="47"/>
      <c r="F214" s="47">
        <v>1</v>
      </c>
      <c r="G214" s="47"/>
    </row>
    <row r="215" spans="1:7" ht="29.25" customHeight="1" x14ac:dyDescent="0.25">
      <c r="A215" s="171"/>
      <c r="B215" s="41" t="s">
        <v>24</v>
      </c>
      <c r="C215" s="41" t="s">
        <v>104</v>
      </c>
      <c r="D215" s="47" t="s">
        <v>108</v>
      </c>
      <c r="E215" s="47"/>
      <c r="F215" s="22">
        <v>498000</v>
      </c>
      <c r="G215" s="47"/>
    </row>
    <row r="216" spans="1:7" ht="29.25" customHeight="1" x14ac:dyDescent="0.25">
      <c r="A216" s="171"/>
      <c r="B216" s="41" t="s">
        <v>23</v>
      </c>
      <c r="C216" s="61" t="s">
        <v>86</v>
      </c>
      <c r="D216" s="52" t="s">
        <v>144</v>
      </c>
      <c r="E216" s="52"/>
      <c r="F216" s="54">
        <v>498000</v>
      </c>
      <c r="G216" s="58"/>
    </row>
    <row r="217" spans="1:7" ht="29.25" customHeight="1" x14ac:dyDescent="0.25">
      <c r="A217" s="171"/>
      <c r="B217" s="41" t="s">
        <v>21</v>
      </c>
      <c r="C217" s="41" t="s">
        <v>92</v>
      </c>
      <c r="D217" s="47" t="s">
        <v>93</v>
      </c>
      <c r="E217" s="47"/>
      <c r="F217" s="47">
        <v>100</v>
      </c>
      <c r="G217" s="47"/>
    </row>
    <row r="218" spans="1:7" ht="57" customHeight="1" x14ac:dyDescent="0.25">
      <c r="A218" s="172" t="s">
        <v>194</v>
      </c>
      <c r="B218" s="41" t="s">
        <v>20</v>
      </c>
      <c r="C218" s="41" t="s">
        <v>137</v>
      </c>
      <c r="D218" s="47" t="s">
        <v>101</v>
      </c>
      <c r="E218" s="47"/>
      <c r="F218" s="47">
        <v>2</v>
      </c>
      <c r="G218" s="47"/>
    </row>
    <row r="219" spans="1:7" ht="57" customHeight="1" x14ac:dyDescent="0.25">
      <c r="A219" s="173"/>
      <c r="B219" s="41" t="s">
        <v>24</v>
      </c>
      <c r="C219" s="41" t="s">
        <v>104</v>
      </c>
      <c r="D219" s="47" t="s">
        <v>108</v>
      </c>
      <c r="E219" s="47"/>
      <c r="F219" s="22">
        <v>29000</v>
      </c>
      <c r="G219" s="47"/>
    </row>
    <row r="220" spans="1:7" ht="57" customHeight="1" x14ac:dyDescent="0.25">
      <c r="A220" s="173"/>
      <c r="B220" s="41" t="s">
        <v>23</v>
      </c>
      <c r="C220" s="61" t="s">
        <v>86</v>
      </c>
      <c r="D220" s="52" t="s">
        <v>144</v>
      </c>
      <c r="E220" s="52"/>
      <c r="F220" s="54">
        <v>58000</v>
      </c>
      <c r="G220" s="52"/>
    </row>
    <row r="221" spans="1:7" ht="57" customHeight="1" x14ac:dyDescent="0.25">
      <c r="A221" s="173"/>
      <c r="B221" s="41" t="s">
        <v>21</v>
      </c>
      <c r="C221" s="41" t="s">
        <v>92</v>
      </c>
      <c r="D221" s="47" t="s">
        <v>93</v>
      </c>
      <c r="E221" s="47"/>
      <c r="F221" s="47">
        <v>100</v>
      </c>
      <c r="G221" s="47"/>
    </row>
    <row r="222" spans="1:7" ht="40.5" customHeight="1" x14ac:dyDescent="0.25">
      <c r="A222" s="171" t="s">
        <v>178</v>
      </c>
      <c r="B222" s="41" t="s">
        <v>20</v>
      </c>
      <c r="C222" s="41" t="s">
        <v>177</v>
      </c>
      <c r="D222" s="47" t="s">
        <v>101</v>
      </c>
      <c r="E222" s="34"/>
      <c r="F222" s="34"/>
      <c r="G222" s="34">
        <v>1</v>
      </c>
    </row>
    <row r="223" spans="1:7" ht="40.5" customHeight="1" x14ac:dyDescent="0.25">
      <c r="A223" s="171"/>
      <c r="B223" s="41" t="s">
        <v>24</v>
      </c>
      <c r="C223" s="41" t="s">
        <v>104</v>
      </c>
      <c r="D223" s="47" t="s">
        <v>88</v>
      </c>
      <c r="E223" s="34"/>
      <c r="F223" s="34"/>
      <c r="G223" s="20">
        <v>75600</v>
      </c>
    </row>
    <row r="224" spans="1:7" ht="40.5" customHeight="1" x14ac:dyDescent="0.25">
      <c r="A224" s="171"/>
      <c r="B224" s="41" t="s">
        <v>23</v>
      </c>
      <c r="C224" s="61" t="s">
        <v>86</v>
      </c>
      <c r="D224" s="52" t="s">
        <v>144</v>
      </c>
      <c r="E224" s="56"/>
      <c r="F224" s="56"/>
      <c r="G224" s="57">
        <v>75600</v>
      </c>
    </row>
    <row r="225" spans="1:7" ht="40.5" customHeight="1" x14ac:dyDescent="0.25">
      <c r="A225" s="171"/>
      <c r="B225" s="41" t="s">
        <v>21</v>
      </c>
      <c r="C225" s="41" t="s">
        <v>92</v>
      </c>
      <c r="D225" s="47" t="s">
        <v>93</v>
      </c>
      <c r="E225" s="34"/>
      <c r="F225" s="34"/>
      <c r="G225" s="34">
        <v>100</v>
      </c>
    </row>
    <row r="226" spans="1:7" x14ac:dyDescent="0.25">
      <c r="A226" s="174" t="s">
        <v>84</v>
      </c>
      <c r="B226" s="41" t="s">
        <v>20</v>
      </c>
      <c r="C226" s="40" t="s">
        <v>138</v>
      </c>
      <c r="D226" s="34" t="s">
        <v>101</v>
      </c>
      <c r="E226" s="34"/>
      <c r="F226" s="34"/>
      <c r="G226" s="34">
        <v>1</v>
      </c>
    </row>
    <row r="227" spans="1:7" x14ac:dyDescent="0.25">
      <c r="A227" s="175"/>
      <c r="B227" s="41" t="s">
        <v>24</v>
      </c>
      <c r="C227" s="41" t="s">
        <v>104</v>
      </c>
      <c r="D227" s="34" t="s">
        <v>88</v>
      </c>
      <c r="E227" s="34"/>
      <c r="F227" s="34"/>
      <c r="G227" s="22">
        <v>50000</v>
      </c>
    </row>
    <row r="228" spans="1:7" x14ac:dyDescent="0.25">
      <c r="A228" s="175"/>
      <c r="B228" s="43" t="s">
        <v>23</v>
      </c>
      <c r="C228" s="49" t="s">
        <v>86</v>
      </c>
      <c r="D228" s="50" t="s">
        <v>144</v>
      </c>
      <c r="E228" s="50"/>
      <c r="F228" s="50"/>
      <c r="G228" s="51">
        <f>G232</f>
        <v>50000</v>
      </c>
    </row>
    <row r="229" spans="1:7" x14ac:dyDescent="0.25">
      <c r="A229" s="175"/>
      <c r="B229" s="41" t="s">
        <v>21</v>
      </c>
      <c r="C229" s="41" t="s">
        <v>92</v>
      </c>
      <c r="D229" s="47" t="s">
        <v>93</v>
      </c>
      <c r="E229" s="34"/>
      <c r="F229" s="34"/>
      <c r="G229" s="34">
        <v>100</v>
      </c>
    </row>
    <row r="230" spans="1:7" ht="39" customHeight="1" x14ac:dyDescent="0.25">
      <c r="A230" s="172" t="s">
        <v>170</v>
      </c>
      <c r="B230" s="41" t="s">
        <v>20</v>
      </c>
      <c r="C230" s="40" t="s">
        <v>138</v>
      </c>
      <c r="D230" s="34" t="s">
        <v>101</v>
      </c>
      <c r="E230" s="34"/>
      <c r="F230" s="34"/>
      <c r="G230" s="34">
        <v>1</v>
      </c>
    </row>
    <row r="231" spans="1:7" ht="39" customHeight="1" x14ac:dyDescent="0.25">
      <c r="A231" s="172"/>
      <c r="B231" s="41" t="s">
        <v>24</v>
      </c>
      <c r="C231" s="41" t="s">
        <v>104</v>
      </c>
      <c r="D231" s="34" t="s">
        <v>88</v>
      </c>
      <c r="E231" s="34"/>
      <c r="F231" s="34"/>
      <c r="G231" s="22">
        <v>50000</v>
      </c>
    </row>
    <row r="232" spans="1:7" ht="39" customHeight="1" x14ac:dyDescent="0.25">
      <c r="A232" s="172"/>
      <c r="B232" s="43" t="s">
        <v>23</v>
      </c>
      <c r="C232" s="61" t="s">
        <v>86</v>
      </c>
      <c r="D232" s="52" t="s">
        <v>144</v>
      </c>
      <c r="E232" s="56"/>
      <c r="F232" s="56"/>
      <c r="G232" s="54">
        <v>50000</v>
      </c>
    </row>
    <row r="233" spans="1:7" ht="39" customHeight="1" x14ac:dyDescent="0.25">
      <c r="A233" s="172"/>
      <c r="B233" s="41" t="s">
        <v>21</v>
      </c>
      <c r="C233" s="41" t="s">
        <v>92</v>
      </c>
      <c r="D233" s="47" t="s">
        <v>93</v>
      </c>
      <c r="E233" s="34"/>
      <c r="F233" s="34"/>
      <c r="G233" s="34">
        <v>100</v>
      </c>
    </row>
    <row r="234" spans="1:7" ht="18.75" x14ac:dyDescent="0.25">
      <c r="A234" s="4"/>
    </row>
    <row r="235" spans="1:7" ht="18.75" x14ac:dyDescent="0.25">
      <c r="A235" s="30"/>
      <c r="B235" s="31"/>
      <c r="C235" s="31"/>
      <c r="D235" s="18"/>
      <c r="E235" s="18"/>
      <c r="F235" s="18"/>
      <c r="G235" s="18"/>
    </row>
    <row r="236" spans="1:7" ht="16.5" x14ac:dyDescent="0.25">
      <c r="A236" s="168" t="s">
        <v>202</v>
      </c>
      <c r="B236" s="169"/>
      <c r="C236" s="169"/>
      <c r="D236" s="169"/>
      <c r="E236" s="169"/>
      <c r="F236" s="169"/>
      <c r="G236" s="169"/>
    </row>
  </sheetData>
  <mergeCells count="77">
    <mergeCell ref="A23:A26"/>
    <mergeCell ref="A1:G1"/>
    <mergeCell ref="A2:G2"/>
    <mergeCell ref="A3:G4"/>
    <mergeCell ref="A5:A6"/>
    <mergeCell ref="B5:B6"/>
    <mergeCell ref="C5:C6"/>
    <mergeCell ref="D5:D6"/>
    <mergeCell ref="E5:G5"/>
    <mergeCell ref="A8:A9"/>
    <mergeCell ref="A10:G10"/>
    <mergeCell ref="A11:A14"/>
    <mergeCell ref="A15:A18"/>
    <mergeCell ref="A19:A22"/>
    <mergeCell ref="A71:A74"/>
    <mergeCell ref="A27:A30"/>
    <mergeCell ref="A31:A34"/>
    <mergeCell ref="A35:A38"/>
    <mergeCell ref="A39:A42"/>
    <mergeCell ref="A43:A46"/>
    <mergeCell ref="A47:A50"/>
    <mergeCell ref="A51:A54"/>
    <mergeCell ref="A55:A58"/>
    <mergeCell ref="A59:A62"/>
    <mergeCell ref="A63:A66"/>
    <mergeCell ref="A67:A70"/>
    <mergeCell ref="A128:A131"/>
    <mergeCell ref="A75:A78"/>
    <mergeCell ref="A79:A82"/>
    <mergeCell ref="A83:A86"/>
    <mergeCell ref="A87:A90"/>
    <mergeCell ref="A91:A94"/>
    <mergeCell ref="A95:A98"/>
    <mergeCell ref="A99:A102"/>
    <mergeCell ref="A103:A106"/>
    <mergeCell ref="A107:A119"/>
    <mergeCell ref="A120:A123"/>
    <mergeCell ref="A124:A127"/>
    <mergeCell ref="A185:A188"/>
    <mergeCell ref="A132:A135"/>
    <mergeCell ref="A136:A148"/>
    <mergeCell ref="A149:A152"/>
    <mergeCell ref="A153:A156"/>
    <mergeCell ref="A157:A160"/>
    <mergeCell ref="A161:A164"/>
    <mergeCell ref="A165:A168"/>
    <mergeCell ref="A169:A172"/>
    <mergeCell ref="A173:A176"/>
    <mergeCell ref="A177:A180"/>
    <mergeCell ref="A181:A184"/>
    <mergeCell ref="A189:A193"/>
    <mergeCell ref="B189:B190"/>
    <mergeCell ref="C189:C190"/>
    <mergeCell ref="D189:D190"/>
    <mergeCell ref="B191:B192"/>
    <mergeCell ref="C191:C192"/>
    <mergeCell ref="D191:D192"/>
    <mergeCell ref="B193:B195"/>
    <mergeCell ref="C193:C195"/>
    <mergeCell ref="D193:D195"/>
    <mergeCell ref="A197:A200"/>
    <mergeCell ref="A201:A205"/>
    <mergeCell ref="B201:B202"/>
    <mergeCell ref="C201:C202"/>
    <mergeCell ref="D201:D202"/>
    <mergeCell ref="B203:B204"/>
    <mergeCell ref="C203:C204"/>
    <mergeCell ref="D203:D204"/>
    <mergeCell ref="B205:B207"/>
    <mergeCell ref="C205:C207"/>
    <mergeCell ref="A236:G236"/>
    <mergeCell ref="D205:D207"/>
    <mergeCell ref="A209:A217"/>
    <mergeCell ref="A218:A221"/>
    <mergeCell ref="A222:A225"/>
    <mergeCell ref="A226:A229"/>
    <mergeCell ref="A230:A233"/>
  </mergeCells>
  <pageMargins left="0.70866141732283472" right="0.70866141732283472" top="0.42499999999999999" bottom="0.125" header="0.31496062992125984" footer="0.31496062992125984"/>
  <pageSetup paperSize="9" scale="60" fitToHeight="0" orientation="portrait" horizontalDpi="1200" verticalDpi="1200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tabSelected="1" view="pageLayout" zoomScale="96" zoomScaleNormal="100" zoomScalePageLayoutView="96" workbookViewId="0">
      <selection activeCell="H65" sqref="H65"/>
    </sheetView>
  </sheetViews>
  <sheetFormatPr defaultRowHeight="15" x14ac:dyDescent="0.25"/>
  <cols>
    <col min="1" max="1" width="9.28515625" style="19" customWidth="1"/>
    <col min="2" max="2" width="36.28515625" customWidth="1"/>
    <col min="3" max="3" width="9.5703125" customWidth="1"/>
    <col min="4" max="4" width="28.7109375" customWidth="1"/>
    <col min="5" max="5" width="21.140625" customWidth="1"/>
    <col min="6" max="6" width="13.5703125" customWidth="1"/>
    <col min="7" max="7" width="14.28515625" customWidth="1"/>
    <col min="8" max="8" width="13.28515625" customWidth="1"/>
    <col min="9" max="9" width="13" customWidth="1"/>
    <col min="10" max="10" width="14.42578125" customWidth="1"/>
    <col min="11" max="11" width="15" customWidth="1"/>
    <col min="12" max="12" width="15.140625" customWidth="1"/>
    <col min="13" max="13" width="15" customWidth="1"/>
    <col min="14" max="14" width="14.7109375" customWidth="1"/>
    <col min="15" max="15" width="37.5703125" customWidth="1"/>
    <col min="16" max="16" width="18" bestFit="1" customWidth="1"/>
  </cols>
  <sheetData>
    <row r="1" spans="1:16" ht="49.5" customHeight="1" x14ac:dyDescent="0.3">
      <c r="A1" s="214" t="s">
        <v>208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78"/>
      <c r="M1" s="232" t="s">
        <v>227</v>
      </c>
      <c r="N1" s="233"/>
    </row>
    <row r="2" spans="1:16" ht="39" customHeight="1" x14ac:dyDescent="0.25">
      <c r="A2" s="215" t="s">
        <v>212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</row>
    <row r="3" spans="1:16" ht="18" customHeight="1" x14ac:dyDescent="0.25">
      <c r="A3" s="220" t="s">
        <v>226</v>
      </c>
      <c r="B3" s="220" t="s">
        <v>146</v>
      </c>
      <c r="C3" s="220" t="s">
        <v>1</v>
      </c>
      <c r="D3" s="220" t="s">
        <v>145</v>
      </c>
      <c r="E3" s="220" t="s">
        <v>2</v>
      </c>
      <c r="F3" s="217" t="s">
        <v>225</v>
      </c>
      <c r="G3" s="218"/>
      <c r="H3" s="218"/>
      <c r="I3" s="218"/>
      <c r="J3" s="218"/>
      <c r="K3" s="218"/>
      <c r="L3" s="218"/>
      <c r="M3" s="218"/>
      <c r="N3" s="219"/>
    </row>
    <row r="4" spans="1:16" ht="18" customHeight="1" x14ac:dyDescent="0.25">
      <c r="A4" s="221"/>
      <c r="B4" s="221"/>
      <c r="C4" s="221"/>
      <c r="D4" s="221"/>
      <c r="E4" s="221"/>
      <c r="F4" s="216" t="s">
        <v>209</v>
      </c>
      <c r="G4" s="216"/>
      <c r="H4" s="216"/>
      <c r="I4" s="216" t="s">
        <v>210</v>
      </c>
      <c r="J4" s="216"/>
      <c r="K4" s="216"/>
      <c r="L4" s="216" t="s">
        <v>211</v>
      </c>
      <c r="M4" s="216"/>
      <c r="N4" s="216"/>
    </row>
    <row r="5" spans="1:16" s="80" customFormat="1" ht="30.75" customHeight="1" x14ac:dyDescent="0.25">
      <c r="A5" s="222"/>
      <c r="B5" s="222"/>
      <c r="C5" s="222"/>
      <c r="D5" s="222"/>
      <c r="E5" s="222"/>
      <c r="F5" s="141" t="s">
        <v>3</v>
      </c>
      <c r="G5" s="142" t="s">
        <v>4</v>
      </c>
      <c r="H5" s="142" t="s">
        <v>5</v>
      </c>
      <c r="I5" s="141" t="s">
        <v>3</v>
      </c>
      <c r="J5" s="142" t="s">
        <v>4</v>
      </c>
      <c r="K5" s="142" t="s">
        <v>5</v>
      </c>
      <c r="L5" s="141" t="s">
        <v>3</v>
      </c>
      <c r="M5" s="142" t="s">
        <v>4</v>
      </c>
      <c r="N5" s="142" t="s">
        <v>5</v>
      </c>
    </row>
    <row r="6" spans="1:16" ht="15.75" x14ac:dyDescent="0.25">
      <c r="A6" s="143">
        <v>1</v>
      </c>
      <c r="B6" s="143">
        <v>2</v>
      </c>
      <c r="C6" s="143">
        <v>3</v>
      </c>
      <c r="D6" s="143">
        <v>4</v>
      </c>
      <c r="E6" s="143">
        <v>5</v>
      </c>
      <c r="F6" s="143">
        <v>6</v>
      </c>
      <c r="G6" s="143">
        <v>7</v>
      </c>
      <c r="H6" s="143">
        <v>8</v>
      </c>
      <c r="I6" s="143">
        <v>9</v>
      </c>
      <c r="J6" s="144">
        <v>10</v>
      </c>
      <c r="K6" s="145">
        <v>11</v>
      </c>
      <c r="L6" s="143">
        <v>12</v>
      </c>
      <c r="M6" s="143">
        <v>13</v>
      </c>
      <c r="N6" s="143">
        <v>14</v>
      </c>
    </row>
    <row r="7" spans="1:16" ht="60" customHeight="1" x14ac:dyDescent="0.25">
      <c r="A7" s="193" t="s">
        <v>214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</row>
    <row r="8" spans="1:16" s="80" customFormat="1" ht="33.75" customHeight="1" x14ac:dyDescent="0.25">
      <c r="A8" s="224" t="s">
        <v>223</v>
      </c>
      <c r="B8" s="83" t="s">
        <v>6</v>
      </c>
      <c r="C8" s="83"/>
      <c r="D8" s="139"/>
      <c r="E8" s="137"/>
      <c r="F8" s="136">
        <f>G8+H8</f>
        <v>4246</v>
      </c>
      <c r="G8" s="136">
        <f t="shared" ref="G8:N8" si="0">G9</f>
        <v>3486</v>
      </c>
      <c r="H8" s="136">
        <f t="shared" si="0"/>
        <v>760</v>
      </c>
      <c r="I8" s="136">
        <f t="shared" si="0"/>
        <v>3400</v>
      </c>
      <c r="J8" s="136">
        <f t="shared" si="0"/>
        <v>2940</v>
      </c>
      <c r="K8" s="136">
        <f t="shared" si="0"/>
        <v>460</v>
      </c>
      <c r="L8" s="136">
        <f t="shared" si="0"/>
        <v>3000</v>
      </c>
      <c r="M8" s="136">
        <f t="shared" si="0"/>
        <v>2540</v>
      </c>
      <c r="N8" s="136">
        <f t="shared" si="0"/>
        <v>460</v>
      </c>
    </row>
    <row r="9" spans="1:16" ht="24" customHeight="1" x14ac:dyDescent="0.25">
      <c r="A9" s="225"/>
      <c r="B9" s="213"/>
      <c r="C9" s="204"/>
      <c r="D9" s="205"/>
      <c r="E9" s="84" t="s">
        <v>7</v>
      </c>
      <c r="F9" s="113">
        <f>F12+F29+F38+F47+F65+F56</f>
        <v>4246</v>
      </c>
      <c r="G9" s="113">
        <f>G12+G29+G38+G47+G65+G56</f>
        <v>3486</v>
      </c>
      <c r="H9" s="113">
        <f>H29+H38+H56</f>
        <v>760</v>
      </c>
      <c r="I9" s="113">
        <f t="shared" ref="I9:N9" si="1">I12+I29+I38+I47+I65</f>
        <v>3400</v>
      </c>
      <c r="J9" s="113">
        <f t="shared" si="1"/>
        <v>2940</v>
      </c>
      <c r="K9" s="113">
        <f t="shared" si="1"/>
        <v>460</v>
      </c>
      <c r="L9" s="113">
        <f t="shared" si="1"/>
        <v>3000</v>
      </c>
      <c r="M9" s="113">
        <f t="shared" si="1"/>
        <v>2540</v>
      </c>
      <c r="N9" s="113">
        <f t="shared" si="1"/>
        <v>460</v>
      </c>
    </row>
    <row r="10" spans="1:16" ht="24" customHeight="1" x14ac:dyDescent="0.25">
      <c r="A10" s="225"/>
      <c r="B10" s="213"/>
      <c r="C10" s="204"/>
      <c r="D10" s="205"/>
      <c r="E10" s="84" t="s">
        <v>69</v>
      </c>
      <c r="G10" s="113"/>
      <c r="H10" s="113"/>
      <c r="I10" s="113"/>
      <c r="J10" s="113"/>
      <c r="K10" s="113"/>
      <c r="L10" s="113"/>
      <c r="M10" s="113"/>
      <c r="N10" s="113"/>
      <c r="P10" s="27"/>
    </row>
    <row r="11" spans="1:16" ht="24" customHeight="1" x14ac:dyDescent="0.25">
      <c r="A11" s="225"/>
      <c r="B11" s="213"/>
      <c r="C11" s="204"/>
      <c r="D11" s="205"/>
      <c r="E11" s="84" t="s">
        <v>224</v>
      </c>
      <c r="F11" s="113"/>
      <c r="G11" s="114"/>
      <c r="H11" s="114"/>
      <c r="I11" s="113"/>
      <c r="J11" s="114"/>
      <c r="K11" s="113"/>
      <c r="L11" s="115"/>
      <c r="M11" s="116"/>
      <c r="N11" s="115"/>
    </row>
    <row r="12" spans="1:16" ht="48" customHeight="1" x14ac:dyDescent="0.25">
      <c r="A12" s="225"/>
      <c r="B12" s="86" t="s">
        <v>213</v>
      </c>
      <c r="C12" s="93">
        <v>3617130</v>
      </c>
      <c r="D12" s="108" t="s">
        <v>222</v>
      </c>
      <c r="E12" s="86"/>
      <c r="F12" s="117">
        <f>F13</f>
        <v>2320</v>
      </c>
      <c r="G12" s="117">
        <f t="shared" ref="G12:M12" si="2">G13</f>
        <v>2320</v>
      </c>
      <c r="H12" s="117"/>
      <c r="I12" s="117">
        <f t="shared" si="2"/>
        <v>1820</v>
      </c>
      <c r="J12" s="117">
        <f t="shared" si="2"/>
        <v>1820</v>
      </c>
      <c r="K12" s="117"/>
      <c r="L12" s="117">
        <f t="shared" si="2"/>
        <v>1420</v>
      </c>
      <c r="M12" s="117">
        <f t="shared" si="2"/>
        <v>1420</v>
      </c>
      <c r="N12" s="118"/>
      <c r="O12" s="27"/>
    </row>
    <row r="13" spans="1:16" ht="20.25" customHeight="1" x14ac:dyDescent="0.25">
      <c r="A13" s="225"/>
      <c r="B13" s="194"/>
      <c r="C13" s="204"/>
      <c r="D13" s="206"/>
      <c r="E13" s="84" t="s">
        <v>7</v>
      </c>
      <c r="F13" s="117">
        <f>F17+F21+F25</f>
        <v>2320</v>
      </c>
      <c r="G13" s="117">
        <f>G17+G21+G25</f>
        <v>2320</v>
      </c>
      <c r="H13" s="117"/>
      <c r="I13" s="117">
        <f>J13+K13</f>
        <v>1820</v>
      </c>
      <c r="J13" s="117">
        <f>J17+J21</f>
        <v>1820</v>
      </c>
      <c r="K13" s="117"/>
      <c r="L13" s="117">
        <f t="shared" ref="L13:M13" si="3">L17+L21</f>
        <v>1420</v>
      </c>
      <c r="M13" s="117">
        <f t="shared" si="3"/>
        <v>1420</v>
      </c>
      <c r="N13" s="117"/>
    </row>
    <row r="14" spans="1:16" ht="20.25" customHeight="1" x14ac:dyDescent="0.25">
      <c r="A14" s="225"/>
      <c r="B14" s="194"/>
      <c r="C14" s="204"/>
      <c r="D14" s="206"/>
      <c r="E14" s="84" t="s">
        <v>69</v>
      </c>
      <c r="F14" s="119"/>
      <c r="G14" s="114"/>
      <c r="H14" s="114"/>
      <c r="I14" s="119"/>
      <c r="J14" s="117"/>
      <c r="K14" s="114"/>
      <c r="L14" s="120"/>
      <c r="M14" s="116"/>
      <c r="N14" s="116"/>
    </row>
    <row r="15" spans="1:16" ht="20.25" customHeight="1" x14ac:dyDescent="0.25">
      <c r="A15" s="225"/>
      <c r="B15" s="194"/>
      <c r="C15" s="204"/>
      <c r="D15" s="206"/>
      <c r="E15" s="84" t="s">
        <v>9</v>
      </c>
      <c r="F15" s="119"/>
      <c r="G15" s="114"/>
      <c r="H15" s="114"/>
      <c r="I15" s="119"/>
      <c r="J15" s="117"/>
      <c r="K15" s="114"/>
      <c r="L15" s="120"/>
      <c r="M15" s="116"/>
      <c r="N15" s="116"/>
    </row>
    <row r="16" spans="1:16" s="80" customFormat="1" ht="20.25" customHeight="1" x14ac:dyDescent="0.25">
      <c r="A16" s="225"/>
      <c r="B16" s="89" t="s">
        <v>217</v>
      </c>
      <c r="C16" s="87"/>
      <c r="D16" s="88"/>
      <c r="E16" s="85"/>
      <c r="F16" s="119"/>
      <c r="G16" s="114"/>
      <c r="H16" s="114"/>
      <c r="I16" s="119"/>
      <c r="J16" s="117"/>
      <c r="K16" s="114"/>
      <c r="L16" s="120"/>
      <c r="M16" s="116"/>
      <c r="N16" s="116"/>
    </row>
    <row r="17" spans="1:14" ht="322.5" customHeight="1" x14ac:dyDescent="0.25">
      <c r="A17" s="225"/>
      <c r="B17" s="90" t="s">
        <v>228</v>
      </c>
      <c r="C17" s="91">
        <v>3617130</v>
      </c>
      <c r="D17" s="88" t="s">
        <v>222</v>
      </c>
      <c r="E17" s="86"/>
      <c r="F17" s="123">
        <f>F18</f>
        <v>1220</v>
      </c>
      <c r="G17" s="123">
        <f t="shared" ref="G17:M17" si="4">G18</f>
        <v>1220</v>
      </c>
      <c r="H17" s="123"/>
      <c r="I17" s="123">
        <f t="shared" si="4"/>
        <v>1220</v>
      </c>
      <c r="J17" s="123">
        <f t="shared" si="4"/>
        <v>1220</v>
      </c>
      <c r="K17" s="123"/>
      <c r="L17" s="123">
        <f t="shared" si="4"/>
        <v>1220</v>
      </c>
      <c r="M17" s="123">
        <f t="shared" si="4"/>
        <v>1220</v>
      </c>
      <c r="N17" s="114"/>
    </row>
    <row r="18" spans="1:14" ht="16.5" customHeight="1" x14ac:dyDescent="0.25">
      <c r="A18" s="225"/>
      <c r="B18" s="195"/>
      <c r="C18" s="198"/>
      <c r="D18" s="201"/>
      <c r="E18" s="85" t="s">
        <v>7</v>
      </c>
      <c r="F18" s="114">
        <v>1220</v>
      </c>
      <c r="G18" s="114">
        <v>1220</v>
      </c>
      <c r="H18" s="114"/>
      <c r="I18" s="114">
        <v>1220</v>
      </c>
      <c r="J18" s="114">
        <v>1220</v>
      </c>
      <c r="K18" s="114">
        <v>1220</v>
      </c>
      <c r="L18" s="114">
        <v>1220</v>
      </c>
      <c r="M18" s="114">
        <v>1220</v>
      </c>
      <c r="N18" s="114"/>
    </row>
    <row r="19" spans="1:14" ht="16.5" customHeight="1" x14ac:dyDescent="0.25">
      <c r="A19" s="225"/>
      <c r="B19" s="196"/>
      <c r="C19" s="199"/>
      <c r="D19" s="202"/>
      <c r="E19" s="85" t="s">
        <v>8</v>
      </c>
      <c r="F19" s="113"/>
      <c r="G19" s="114"/>
      <c r="H19" s="114"/>
      <c r="I19" s="113"/>
      <c r="J19" s="114"/>
      <c r="K19" s="114"/>
      <c r="L19" s="115"/>
      <c r="M19" s="116"/>
      <c r="N19" s="116"/>
    </row>
    <row r="20" spans="1:14" s="79" customFormat="1" ht="16.5" customHeight="1" x14ac:dyDescent="0.25">
      <c r="A20" s="226"/>
      <c r="B20" s="197"/>
      <c r="C20" s="200"/>
      <c r="D20" s="203"/>
      <c r="E20" s="85" t="s">
        <v>9</v>
      </c>
      <c r="F20" s="113"/>
      <c r="G20" s="114"/>
      <c r="H20" s="114"/>
      <c r="I20" s="113"/>
      <c r="J20" s="114"/>
      <c r="K20" s="114"/>
      <c r="L20" s="115"/>
      <c r="M20" s="116"/>
      <c r="N20" s="116"/>
    </row>
    <row r="21" spans="1:14" ht="70.5" customHeight="1" x14ac:dyDescent="0.25">
      <c r="A21" s="224" t="s">
        <v>223</v>
      </c>
      <c r="B21" s="92" t="s">
        <v>229</v>
      </c>
      <c r="C21" s="87">
        <v>3617130</v>
      </c>
      <c r="D21" s="88" t="s">
        <v>222</v>
      </c>
      <c r="E21" s="86"/>
      <c r="F21" s="123">
        <f>F22</f>
        <v>300</v>
      </c>
      <c r="G21" s="123">
        <f t="shared" ref="G21:M21" si="5">G22</f>
        <v>300</v>
      </c>
      <c r="H21" s="121"/>
      <c r="I21" s="123">
        <f t="shared" si="5"/>
        <v>600</v>
      </c>
      <c r="J21" s="123">
        <f t="shared" si="5"/>
        <v>600</v>
      </c>
      <c r="K21" s="121"/>
      <c r="L21" s="123">
        <f t="shared" si="5"/>
        <v>200</v>
      </c>
      <c r="M21" s="123">
        <f t="shared" si="5"/>
        <v>200</v>
      </c>
      <c r="N21" s="122"/>
    </row>
    <row r="22" spans="1:14" s="69" customFormat="1" ht="18" customHeight="1" x14ac:dyDescent="0.25">
      <c r="A22" s="225"/>
      <c r="B22" s="223"/>
      <c r="C22" s="204"/>
      <c r="D22" s="206"/>
      <c r="E22" s="85" t="s">
        <v>7</v>
      </c>
      <c r="F22" s="123">
        <v>300</v>
      </c>
      <c r="G22" s="123">
        <v>300</v>
      </c>
      <c r="H22" s="123"/>
      <c r="I22" s="123">
        <v>600</v>
      </c>
      <c r="J22" s="123">
        <v>600</v>
      </c>
      <c r="K22" s="123"/>
      <c r="L22" s="124">
        <v>200</v>
      </c>
      <c r="M22" s="124">
        <v>200</v>
      </c>
      <c r="N22" s="124"/>
    </row>
    <row r="23" spans="1:14" s="69" customFormat="1" ht="18" customHeight="1" x14ac:dyDescent="0.25">
      <c r="A23" s="225"/>
      <c r="B23" s="223"/>
      <c r="C23" s="204"/>
      <c r="D23" s="206"/>
      <c r="E23" s="85" t="s">
        <v>8</v>
      </c>
      <c r="F23" s="125"/>
      <c r="G23" s="126"/>
      <c r="H23" s="126"/>
      <c r="I23" s="125"/>
      <c r="J23" s="126"/>
      <c r="K23" s="126"/>
      <c r="L23" s="127"/>
      <c r="M23" s="128"/>
      <c r="N23" s="128"/>
    </row>
    <row r="24" spans="1:14" s="69" customFormat="1" ht="18" customHeight="1" x14ac:dyDescent="0.25">
      <c r="A24" s="225"/>
      <c r="B24" s="223"/>
      <c r="C24" s="204"/>
      <c r="D24" s="206"/>
      <c r="E24" s="85" t="s">
        <v>9</v>
      </c>
      <c r="F24" s="127"/>
      <c r="G24" s="128"/>
      <c r="H24" s="128"/>
      <c r="I24" s="127"/>
      <c r="J24" s="128"/>
      <c r="K24" s="128"/>
      <c r="L24" s="127"/>
      <c r="M24" s="128"/>
      <c r="N24" s="128"/>
    </row>
    <row r="25" spans="1:14" s="69" customFormat="1" ht="94.5" customHeight="1" x14ac:dyDescent="0.25">
      <c r="A25" s="225"/>
      <c r="B25" s="150" t="s">
        <v>230</v>
      </c>
      <c r="C25" s="166">
        <v>3617130</v>
      </c>
      <c r="D25" s="147" t="s">
        <v>222</v>
      </c>
      <c r="E25" s="148"/>
      <c r="F25" s="128">
        <v>800</v>
      </c>
      <c r="G25" s="128">
        <v>800</v>
      </c>
      <c r="H25" s="128"/>
      <c r="I25" s="162"/>
      <c r="J25" s="162"/>
      <c r="K25" s="128"/>
      <c r="L25" s="127"/>
      <c r="M25" s="128"/>
      <c r="N25" s="128"/>
    </row>
    <row r="26" spans="1:14" s="69" customFormat="1" ht="18" customHeight="1" x14ac:dyDescent="0.25">
      <c r="A26" s="225"/>
      <c r="B26" s="149"/>
      <c r="C26" s="146"/>
      <c r="D26" s="147"/>
      <c r="E26" s="148" t="s">
        <v>7</v>
      </c>
      <c r="F26" s="128">
        <v>800</v>
      </c>
      <c r="G26" s="128">
        <v>800</v>
      </c>
      <c r="H26" s="128"/>
      <c r="I26" s="162"/>
      <c r="J26" s="162"/>
      <c r="K26" s="128"/>
      <c r="L26" s="127"/>
      <c r="M26" s="128"/>
      <c r="N26" s="128"/>
    </row>
    <row r="27" spans="1:14" s="69" customFormat="1" ht="18" customHeight="1" x14ac:dyDescent="0.25">
      <c r="A27" s="225"/>
      <c r="B27" s="149"/>
      <c r="C27" s="146"/>
      <c r="D27" s="147"/>
      <c r="E27" s="148" t="s">
        <v>8</v>
      </c>
      <c r="F27" s="127"/>
      <c r="G27" s="128"/>
      <c r="H27" s="128"/>
      <c r="I27" s="127"/>
      <c r="J27" s="128"/>
      <c r="K27" s="128"/>
      <c r="L27" s="127"/>
      <c r="M27" s="128"/>
      <c r="N27" s="128"/>
    </row>
    <row r="28" spans="1:14" s="69" customFormat="1" ht="18" customHeight="1" x14ac:dyDescent="0.25">
      <c r="A28" s="225"/>
      <c r="B28" s="149"/>
      <c r="C28" s="146"/>
      <c r="D28" s="147"/>
      <c r="E28" s="148" t="s">
        <v>9</v>
      </c>
      <c r="F28" s="127"/>
      <c r="G28" s="128"/>
      <c r="H28" s="128"/>
      <c r="I28" s="127"/>
      <c r="J28" s="128"/>
      <c r="K28" s="128"/>
      <c r="L28" s="127"/>
      <c r="M28" s="128"/>
      <c r="N28" s="128"/>
    </row>
    <row r="29" spans="1:14" ht="54.75" customHeight="1" x14ac:dyDescent="0.25">
      <c r="A29" s="225"/>
      <c r="B29" s="94" t="s">
        <v>215</v>
      </c>
      <c r="C29" s="109">
        <v>3617660</v>
      </c>
      <c r="D29" s="110" t="s">
        <v>222</v>
      </c>
      <c r="E29" s="96"/>
      <c r="F29" s="129">
        <f>F30</f>
        <v>300</v>
      </c>
      <c r="G29" s="129"/>
      <c r="H29" s="129">
        <f t="shared" ref="H29:N29" si="6">H30</f>
        <v>300</v>
      </c>
      <c r="I29" s="129">
        <f t="shared" si="6"/>
        <v>300</v>
      </c>
      <c r="J29" s="129"/>
      <c r="K29" s="129">
        <f t="shared" si="6"/>
        <v>300</v>
      </c>
      <c r="L29" s="129">
        <f t="shared" si="6"/>
        <v>300</v>
      </c>
      <c r="M29" s="129"/>
      <c r="N29" s="129">
        <f t="shared" si="6"/>
        <v>300</v>
      </c>
    </row>
    <row r="30" spans="1:14" s="69" customFormat="1" ht="13.5" customHeight="1" x14ac:dyDescent="0.25">
      <c r="A30" s="225"/>
      <c r="B30" s="195"/>
      <c r="C30" s="198"/>
      <c r="D30" s="201"/>
      <c r="E30" s="85" t="s">
        <v>7</v>
      </c>
      <c r="F30" s="128">
        <f>F34</f>
        <v>300</v>
      </c>
      <c r="G30" s="128"/>
      <c r="H30" s="128">
        <f t="shared" ref="H30:N30" si="7">H34</f>
        <v>300</v>
      </c>
      <c r="I30" s="128">
        <f t="shared" si="7"/>
        <v>300</v>
      </c>
      <c r="J30" s="128"/>
      <c r="K30" s="128">
        <f t="shared" si="7"/>
        <v>300</v>
      </c>
      <c r="L30" s="128">
        <f t="shared" si="7"/>
        <v>300</v>
      </c>
      <c r="M30" s="128"/>
      <c r="N30" s="128">
        <f t="shared" si="7"/>
        <v>300</v>
      </c>
    </row>
    <row r="31" spans="1:14" s="69" customFormat="1" ht="13.5" customHeight="1" x14ac:dyDescent="0.25">
      <c r="A31" s="225"/>
      <c r="B31" s="196"/>
      <c r="C31" s="199"/>
      <c r="D31" s="202"/>
      <c r="E31" s="85" t="s">
        <v>8</v>
      </c>
      <c r="F31" s="128"/>
      <c r="G31" s="128"/>
      <c r="H31" s="128"/>
      <c r="I31" s="127"/>
      <c r="J31" s="128"/>
      <c r="K31" s="128"/>
      <c r="L31" s="127"/>
      <c r="M31" s="128"/>
      <c r="N31" s="128"/>
    </row>
    <row r="32" spans="1:14" s="69" customFormat="1" ht="13.5" customHeight="1" x14ac:dyDescent="0.25">
      <c r="A32" s="225"/>
      <c r="B32" s="197"/>
      <c r="C32" s="200"/>
      <c r="D32" s="203"/>
      <c r="E32" s="85" t="s">
        <v>9</v>
      </c>
      <c r="F32" s="128"/>
      <c r="G32" s="128"/>
      <c r="H32" s="128"/>
      <c r="I32" s="127"/>
      <c r="J32" s="128"/>
      <c r="K32" s="128"/>
      <c r="L32" s="127"/>
      <c r="M32" s="128"/>
      <c r="N32" s="128"/>
    </row>
    <row r="33" spans="1:14" s="80" customFormat="1" ht="22.5" customHeight="1" x14ac:dyDescent="0.25">
      <c r="A33" s="225"/>
      <c r="B33" s="97" t="s">
        <v>217</v>
      </c>
      <c r="C33" s="87"/>
      <c r="D33" s="88"/>
      <c r="E33" s="85"/>
      <c r="F33" s="119"/>
      <c r="G33" s="114"/>
      <c r="H33" s="114"/>
      <c r="I33" s="119"/>
      <c r="J33" s="117"/>
      <c r="K33" s="114"/>
      <c r="L33" s="120"/>
      <c r="M33" s="116"/>
      <c r="N33" s="116"/>
    </row>
    <row r="34" spans="1:14" ht="51.75" customHeight="1" x14ac:dyDescent="0.25">
      <c r="A34" s="225"/>
      <c r="B34" s="98" t="s">
        <v>218</v>
      </c>
      <c r="C34" s="99">
        <v>3617660</v>
      </c>
      <c r="D34" s="95" t="s">
        <v>222</v>
      </c>
      <c r="E34" s="100"/>
      <c r="F34" s="130">
        <f>F35</f>
        <v>300</v>
      </c>
      <c r="G34" s="130"/>
      <c r="H34" s="130">
        <f t="shared" ref="H34:N34" si="8">H35</f>
        <v>300</v>
      </c>
      <c r="I34" s="130">
        <f t="shared" si="8"/>
        <v>300</v>
      </c>
      <c r="J34" s="130"/>
      <c r="K34" s="130">
        <f t="shared" si="8"/>
        <v>300</v>
      </c>
      <c r="L34" s="130">
        <f t="shared" si="8"/>
        <v>300</v>
      </c>
      <c r="M34" s="130"/>
      <c r="N34" s="130">
        <f t="shared" si="8"/>
        <v>300</v>
      </c>
    </row>
    <row r="35" spans="1:14" s="69" customFormat="1" ht="15.75" customHeight="1" x14ac:dyDescent="0.25">
      <c r="A35" s="225"/>
      <c r="B35" s="101"/>
      <c r="C35" s="87"/>
      <c r="D35" s="88"/>
      <c r="E35" s="85" t="s">
        <v>7</v>
      </c>
      <c r="F35" s="128">
        <v>300</v>
      </c>
      <c r="G35" s="128"/>
      <c r="H35" s="128">
        <v>300</v>
      </c>
      <c r="I35" s="128">
        <v>300</v>
      </c>
      <c r="J35" s="128"/>
      <c r="K35" s="128">
        <v>300</v>
      </c>
      <c r="L35" s="128">
        <v>300</v>
      </c>
      <c r="M35" s="128"/>
      <c r="N35" s="128">
        <v>300</v>
      </c>
    </row>
    <row r="36" spans="1:14" s="69" customFormat="1" ht="15.75" customHeight="1" x14ac:dyDescent="0.25">
      <c r="A36" s="225"/>
      <c r="B36" s="101"/>
      <c r="C36" s="87"/>
      <c r="D36" s="88"/>
      <c r="E36" s="85" t="s">
        <v>8</v>
      </c>
      <c r="F36" s="127"/>
      <c r="G36" s="128"/>
      <c r="H36" s="128"/>
      <c r="I36" s="127"/>
      <c r="J36" s="128"/>
      <c r="K36" s="128"/>
      <c r="L36" s="127"/>
      <c r="M36" s="128"/>
      <c r="N36" s="128"/>
    </row>
    <row r="37" spans="1:14" s="69" customFormat="1" ht="15.75" customHeight="1" x14ac:dyDescent="0.25">
      <c r="A37" s="225"/>
      <c r="B37" s="101"/>
      <c r="C37" s="87"/>
      <c r="D37" s="88"/>
      <c r="E37" s="85" t="s">
        <v>9</v>
      </c>
      <c r="F37" s="127"/>
      <c r="G37" s="128"/>
      <c r="H37" s="128"/>
      <c r="I37" s="127"/>
      <c r="J37" s="128"/>
      <c r="K37" s="128"/>
      <c r="L37" s="127"/>
      <c r="M37" s="128"/>
      <c r="N37" s="128"/>
    </row>
    <row r="38" spans="1:14" ht="52.5" customHeight="1" x14ac:dyDescent="0.25">
      <c r="A38" s="225"/>
      <c r="B38" s="102" t="s">
        <v>216</v>
      </c>
      <c r="C38" s="111">
        <v>3617650</v>
      </c>
      <c r="D38" s="110" t="s">
        <v>222</v>
      </c>
      <c r="E38" s="112"/>
      <c r="F38" s="134">
        <f>F39</f>
        <v>160</v>
      </c>
      <c r="G38" s="134"/>
      <c r="H38" s="134">
        <f t="shared" ref="H38:N38" si="9">H39</f>
        <v>160</v>
      </c>
      <c r="I38" s="134">
        <f t="shared" si="9"/>
        <v>160</v>
      </c>
      <c r="J38" s="134"/>
      <c r="K38" s="134">
        <f t="shared" si="9"/>
        <v>160</v>
      </c>
      <c r="L38" s="134">
        <f t="shared" si="9"/>
        <v>160</v>
      </c>
      <c r="M38" s="134"/>
      <c r="N38" s="134">
        <f t="shared" si="9"/>
        <v>160</v>
      </c>
    </row>
    <row r="39" spans="1:14" s="69" customFormat="1" ht="18.75" customHeight="1" x14ac:dyDescent="0.25">
      <c r="A39" s="225"/>
      <c r="B39" s="195"/>
      <c r="C39" s="207"/>
      <c r="D39" s="210"/>
      <c r="E39" s="140" t="s">
        <v>7</v>
      </c>
      <c r="F39" s="128">
        <f>F44</f>
        <v>160</v>
      </c>
      <c r="G39" s="128"/>
      <c r="H39" s="128">
        <f t="shared" ref="H39:N39" si="10">H44</f>
        <v>160</v>
      </c>
      <c r="I39" s="128">
        <f t="shared" si="10"/>
        <v>160</v>
      </c>
      <c r="J39" s="128"/>
      <c r="K39" s="128">
        <f t="shared" si="10"/>
        <v>160</v>
      </c>
      <c r="L39" s="128">
        <f t="shared" si="10"/>
        <v>160</v>
      </c>
      <c r="M39" s="128"/>
      <c r="N39" s="128">
        <f t="shared" si="10"/>
        <v>160</v>
      </c>
    </row>
    <row r="40" spans="1:14" s="69" customFormat="1" ht="18.75" customHeight="1" x14ac:dyDescent="0.25">
      <c r="A40" s="225"/>
      <c r="B40" s="196"/>
      <c r="C40" s="208"/>
      <c r="D40" s="211"/>
      <c r="E40" s="140" t="s">
        <v>8</v>
      </c>
      <c r="F40" s="128"/>
      <c r="G40" s="128"/>
      <c r="H40" s="128"/>
      <c r="I40" s="128"/>
      <c r="J40" s="128"/>
      <c r="K40" s="128"/>
      <c r="L40" s="128"/>
      <c r="M40" s="128"/>
      <c r="N40" s="128"/>
    </row>
    <row r="41" spans="1:14" s="69" customFormat="1" ht="18.75" customHeight="1" x14ac:dyDescent="0.25">
      <c r="A41" s="225"/>
      <c r="B41" s="197"/>
      <c r="C41" s="209"/>
      <c r="D41" s="212"/>
      <c r="E41" s="140" t="s">
        <v>9</v>
      </c>
      <c r="F41" s="128"/>
      <c r="G41" s="128"/>
      <c r="H41" s="128"/>
      <c r="I41" s="128"/>
      <c r="J41" s="128"/>
      <c r="K41" s="128"/>
      <c r="L41" s="128"/>
      <c r="M41" s="128"/>
      <c r="N41" s="128"/>
    </row>
    <row r="42" spans="1:14" s="69" customFormat="1" ht="14.25" customHeight="1" x14ac:dyDescent="0.25">
      <c r="A42" s="225"/>
      <c r="B42" s="103" t="s">
        <v>217</v>
      </c>
      <c r="C42" s="87"/>
      <c r="D42" s="88"/>
      <c r="E42" s="85"/>
      <c r="F42" s="127"/>
      <c r="G42" s="128"/>
      <c r="H42" s="128"/>
      <c r="I42" s="127"/>
      <c r="J42" s="128"/>
      <c r="K42" s="128"/>
      <c r="L42" s="127"/>
      <c r="M42" s="128"/>
      <c r="N42" s="128"/>
    </row>
    <row r="43" spans="1:14" ht="45" x14ac:dyDescent="0.25">
      <c r="A43" s="225"/>
      <c r="B43" s="107" t="s">
        <v>219</v>
      </c>
      <c r="C43" s="99">
        <v>3617650</v>
      </c>
      <c r="D43" s="95" t="s">
        <v>222</v>
      </c>
      <c r="E43" s="100"/>
      <c r="F43" s="130">
        <f>F44</f>
        <v>160</v>
      </c>
      <c r="G43" s="130"/>
      <c r="H43" s="130">
        <f t="shared" ref="H43:N43" si="11">H44</f>
        <v>160</v>
      </c>
      <c r="I43" s="130">
        <f t="shared" si="11"/>
        <v>160</v>
      </c>
      <c r="J43" s="130"/>
      <c r="K43" s="130">
        <f t="shared" si="11"/>
        <v>160</v>
      </c>
      <c r="L43" s="130">
        <f t="shared" si="11"/>
        <v>160</v>
      </c>
      <c r="M43" s="130"/>
      <c r="N43" s="130">
        <f t="shared" si="11"/>
        <v>160</v>
      </c>
    </row>
    <row r="44" spans="1:14" s="69" customFormat="1" ht="14.25" customHeight="1" x14ac:dyDescent="0.25">
      <c r="A44" s="225"/>
      <c r="B44" s="195"/>
      <c r="C44" s="198"/>
      <c r="D44" s="201"/>
      <c r="E44" s="85" t="s">
        <v>7</v>
      </c>
      <c r="F44" s="128">
        <v>160</v>
      </c>
      <c r="G44" s="128"/>
      <c r="H44" s="128">
        <v>160</v>
      </c>
      <c r="I44" s="128">
        <v>160</v>
      </c>
      <c r="J44" s="128"/>
      <c r="K44" s="128">
        <v>160</v>
      </c>
      <c r="L44" s="128">
        <v>160</v>
      </c>
      <c r="M44" s="128"/>
      <c r="N44" s="128">
        <v>160</v>
      </c>
    </row>
    <row r="45" spans="1:14" s="69" customFormat="1" ht="14.25" customHeight="1" x14ac:dyDescent="0.25">
      <c r="A45" s="225"/>
      <c r="B45" s="196"/>
      <c r="C45" s="199"/>
      <c r="D45" s="202"/>
      <c r="E45" s="85" t="s">
        <v>8</v>
      </c>
      <c r="F45" s="128"/>
      <c r="G45" s="128"/>
      <c r="H45" s="128"/>
      <c r="I45" s="127"/>
      <c r="J45" s="128"/>
      <c r="K45" s="128"/>
      <c r="L45" s="127"/>
      <c r="M45" s="128"/>
      <c r="N45" s="128"/>
    </row>
    <row r="46" spans="1:14" s="69" customFormat="1" ht="14.25" customHeight="1" x14ac:dyDescent="0.25">
      <c r="A46" s="225"/>
      <c r="B46" s="197"/>
      <c r="C46" s="200"/>
      <c r="D46" s="203"/>
      <c r="E46" s="85" t="s">
        <v>9</v>
      </c>
      <c r="F46" s="128"/>
      <c r="G46" s="128"/>
      <c r="H46" s="128"/>
      <c r="I46" s="127"/>
      <c r="J46" s="128"/>
      <c r="K46" s="128"/>
      <c r="L46" s="127"/>
      <c r="M46" s="128"/>
      <c r="N46" s="128"/>
    </row>
    <row r="47" spans="1:14" ht="42.75" x14ac:dyDescent="0.25">
      <c r="A47" s="225"/>
      <c r="B47" s="104" t="s">
        <v>221</v>
      </c>
      <c r="C47" s="111">
        <v>3617693</v>
      </c>
      <c r="D47" s="110" t="s">
        <v>222</v>
      </c>
      <c r="E47" s="112"/>
      <c r="F47" s="134">
        <f>F48</f>
        <v>120</v>
      </c>
      <c r="G47" s="134">
        <f>G48</f>
        <v>120</v>
      </c>
      <c r="H47" s="134"/>
      <c r="I47" s="134">
        <f>I48</f>
        <v>120</v>
      </c>
      <c r="J47" s="134">
        <f>J48</f>
        <v>120</v>
      </c>
      <c r="K47" s="134"/>
      <c r="L47" s="134">
        <f>L48</f>
        <v>120</v>
      </c>
      <c r="M47" s="134">
        <f>M48</f>
        <v>120</v>
      </c>
      <c r="N47" s="135"/>
    </row>
    <row r="48" spans="1:14" s="69" customFormat="1" ht="18" customHeight="1" x14ac:dyDescent="0.25">
      <c r="A48" s="225"/>
      <c r="B48" s="195"/>
      <c r="C48" s="207"/>
      <c r="D48" s="210"/>
      <c r="E48" s="84" t="s">
        <v>7</v>
      </c>
      <c r="F48" s="128">
        <f>F53</f>
        <v>120</v>
      </c>
      <c r="G48" s="128">
        <f>G53</f>
        <v>120</v>
      </c>
      <c r="H48" s="128"/>
      <c r="I48" s="128">
        <f>I53</f>
        <v>120</v>
      </c>
      <c r="J48" s="128">
        <f>J53</f>
        <v>120</v>
      </c>
      <c r="K48" s="128"/>
      <c r="L48" s="128">
        <f>L53</f>
        <v>120</v>
      </c>
      <c r="M48" s="128">
        <f>M53</f>
        <v>120</v>
      </c>
      <c r="N48" s="127"/>
    </row>
    <row r="49" spans="1:14" s="69" customFormat="1" ht="18" customHeight="1" x14ac:dyDescent="0.25">
      <c r="A49" s="225"/>
      <c r="B49" s="196"/>
      <c r="C49" s="208"/>
      <c r="D49" s="211"/>
      <c r="E49" s="84" t="s">
        <v>8</v>
      </c>
      <c r="F49" s="162"/>
      <c r="G49" s="162"/>
      <c r="H49" s="162"/>
      <c r="I49" s="162"/>
      <c r="J49" s="162"/>
      <c r="K49" s="162"/>
      <c r="L49" s="162"/>
      <c r="M49" s="162"/>
      <c r="N49" s="162"/>
    </row>
    <row r="50" spans="1:14" s="69" customFormat="1" ht="18" customHeight="1" x14ac:dyDescent="0.25">
      <c r="A50" s="225"/>
      <c r="B50" s="197"/>
      <c r="C50" s="209"/>
      <c r="D50" s="212"/>
      <c r="E50" s="84" t="s">
        <v>9</v>
      </c>
      <c r="F50" s="127"/>
      <c r="G50" s="127"/>
      <c r="H50" s="127"/>
      <c r="I50" s="127"/>
      <c r="J50" s="127"/>
      <c r="K50" s="127"/>
      <c r="L50" s="127"/>
      <c r="M50" s="127"/>
      <c r="N50" s="127"/>
    </row>
    <row r="51" spans="1:14" s="69" customFormat="1" ht="14.25" customHeight="1" x14ac:dyDescent="0.25">
      <c r="A51" s="225"/>
      <c r="B51" s="92" t="s">
        <v>217</v>
      </c>
      <c r="C51" s="93"/>
      <c r="D51" s="108"/>
      <c r="E51" s="84"/>
      <c r="F51" s="127"/>
      <c r="G51" s="127"/>
      <c r="H51" s="127"/>
      <c r="I51" s="127"/>
      <c r="J51" s="127"/>
      <c r="K51" s="127"/>
      <c r="L51" s="127"/>
      <c r="M51" s="127"/>
      <c r="N51" s="127"/>
    </row>
    <row r="52" spans="1:14" s="80" customFormat="1" ht="45" x14ac:dyDescent="0.25">
      <c r="A52" s="225"/>
      <c r="B52" s="106" t="s">
        <v>220</v>
      </c>
      <c r="C52" s="99">
        <v>3617693</v>
      </c>
      <c r="D52" s="95" t="s">
        <v>222</v>
      </c>
      <c r="E52" s="100"/>
      <c r="F52" s="130">
        <f>F53</f>
        <v>120</v>
      </c>
      <c r="G52" s="130">
        <f t="shared" ref="G52:M52" si="12">G53</f>
        <v>120</v>
      </c>
      <c r="H52" s="130"/>
      <c r="I52" s="130">
        <f t="shared" si="12"/>
        <v>120</v>
      </c>
      <c r="J52" s="130">
        <f t="shared" si="12"/>
        <v>120</v>
      </c>
      <c r="K52" s="130"/>
      <c r="L52" s="130">
        <f t="shared" si="12"/>
        <v>120</v>
      </c>
      <c r="M52" s="130">
        <f t="shared" si="12"/>
        <v>120</v>
      </c>
      <c r="N52" s="130"/>
    </row>
    <row r="53" spans="1:14" s="69" customFormat="1" ht="15.75" customHeight="1" x14ac:dyDescent="0.25">
      <c r="A53" s="225"/>
      <c r="B53" s="195"/>
      <c r="C53" s="198"/>
      <c r="D53" s="201"/>
      <c r="E53" s="85" t="s">
        <v>7</v>
      </c>
      <c r="F53" s="128">
        <v>120</v>
      </c>
      <c r="G53" s="128">
        <v>120</v>
      </c>
      <c r="H53" s="128"/>
      <c r="I53" s="128">
        <v>120</v>
      </c>
      <c r="J53" s="128">
        <v>120</v>
      </c>
      <c r="K53" s="128"/>
      <c r="L53" s="128">
        <v>120</v>
      </c>
      <c r="M53" s="128">
        <v>120</v>
      </c>
      <c r="N53" s="128"/>
    </row>
    <row r="54" spans="1:14" s="69" customFormat="1" ht="15.75" customHeight="1" x14ac:dyDescent="0.25">
      <c r="A54" s="225"/>
      <c r="B54" s="196"/>
      <c r="C54" s="199"/>
      <c r="D54" s="202"/>
      <c r="E54" s="85" t="s">
        <v>8</v>
      </c>
      <c r="F54" s="127"/>
      <c r="G54" s="128"/>
      <c r="H54" s="128"/>
      <c r="I54" s="127"/>
      <c r="J54" s="128"/>
      <c r="K54" s="128"/>
      <c r="L54" s="127"/>
      <c r="M54" s="128"/>
      <c r="N54" s="128"/>
    </row>
    <row r="55" spans="1:14" s="69" customFormat="1" ht="15.75" customHeight="1" x14ac:dyDescent="0.25">
      <c r="A55" s="225"/>
      <c r="B55" s="197"/>
      <c r="C55" s="200"/>
      <c r="D55" s="203"/>
      <c r="E55" s="85" t="s">
        <v>9</v>
      </c>
      <c r="F55" s="127"/>
      <c r="G55" s="128"/>
      <c r="H55" s="128"/>
      <c r="I55" s="127"/>
      <c r="J55" s="128"/>
      <c r="K55" s="128"/>
      <c r="L55" s="127"/>
      <c r="M55" s="128"/>
      <c r="N55" s="128"/>
    </row>
    <row r="56" spans="1:14" s="69" customFormat="1" ht="49.5" customHeight="1" x14ac:dyDescent="0.25">
      <c r="A56" s="225"/>
      <c r="B56" s="159" t="s">
        <v>234</v>
      </c>
      <c r="C56" s="165">
        <v>3617370</v>
      </c>
      <c r="D56" s="164" t="s">
        <v>222</v>
      </c>
      <c r="E56" s="158"/>
      <c r="F56" s="127">
        <v>346</v>
      </c>
      <c r="G56" s="127">
        <v>46</v>
      </c>
      <c r="H56" s="127">
        <v>300</v>
      </c>
      <c r="I56" s="127"/>
      <c r="J56" s="128"/>
      <c r="K56" s="128"/>
      <c r="L56" s="127"/>
      <c r="M56" s="128"/>
      <c r="N56" s="128"/>
    </row>
    <row r="57" spans="1:14" s="69" customFormat="1" ht="20.25" customHeight="1" x14ac:dyDescent="0.25">
      <c r="A57" s="225"/>
      <c r="B57" s="224"/>
      <c r="C57" s="198"/>
      <c r="D57" s="224"/>
      <c r="E57" s="167" t="s">
        <v>7</v>
      </c>
      <c r="F57" s="128">
        <v>346</v>
      </c>
      <c r="G57" s="128">
        <v>46</v>
      </c>
      <c r="H57" s="128">
        <v>300</v>
      </c>
      <c r="I57" s="127"/>
      <c r="J57" s="128"/>
      <c r="K57" s="128"/>
      <c r="L57" s="127"/>
      <c r="M57" s="128"/>
      <c r="N57" s="128"/>
    </row>
    <row r="58" spans="1:14" s="69" customFormat="1" ht="20.25" customHeight="1" x14ac:dyDescent="0.25">
      <c r="A58" s="225"/>
      <c r="B58" s="225"/>
      <c r="C58" s="199"/>
      <c r="D58" s="225"/>
      <c r="E58" s="167" t="s">
        <v>8</v>
      </c>
      <c r="F58" s="127"/>
      <c r="G58" s="128"/>
      <c r="H58" s="127"/>
      <c r="I58" s="127"/>
      <c r="J58" s="128"/>
      <c r="K58" s="128"/>
      <c r="L58" s="127"/>
      <c r="M58" s="128"/>
      <c r="N58" s="128"/>
    </row>
    <row r="59" spans="1:14" s="69" customFormat="1" ht="20.25" customHeight="1" x14ac:dyDescent="0.25">
      <c r="A59" s="225"/>
      <c r="B59" s="226"/>
      <c r="C59" s="200"/>
      <c r="D59" s="226"/>
      <c r="E59" s="167" t="s">
        <v>9</v>
      </c>
      <c r="F59" s="127"/>
      <c r="G59" s="128"/>
      <c r="H59" s="127"/>
      <c r="I59" s="127"/>
      <c r="J59" s="128"/>
      <c r="K59" s="128"/>
      <c r="L59" s="127"/>
      <c r="M59" s="128"/>
      <c r="N59" s="128"/>
    </row>
    <row r="60" spans="1:14" s="69" customFormat="1" ht="18.75" customHeight="1" x14ac:dyDescent="0.25">
      <c r="A60" s="225"/>
      <c r="B60" s="160" t="s">
        <v>217</v>
      </c>
      <c r="C60" s="161"/>
      <c r="D60" s="160"/>
      <c r="E60" s="158"/>
      <c r="F60" s="127"/>
      <c r="G60" s="128"/>
      <c r="H60" s="128"/>
      <c r="I60" s="127"/>
      <c r="J60" s="128"/>
      <c r="K60" s="128"/>
      <c r="L60" s="127"/>
      <c r="M60" s="128"/>
      <c r="N60" s="128"/>
    </row>
    <row r="61" spans="1:14" s="69" customFormat="1" ht="48.75" customHeight="1" x14ac:dyDescent="0.25">
      <c r="A61" s="225"/>
      <c r="B61" s="160" t="s">
        <v>231</v>
      </c>
      <c r="C61" s="163">
        <v>3617370</v>
      </c>
      <c r="D61" s="160" t="s">
        <v>222</v>
      </c>
      <c r="E61" s="158"/>
      <c r="F61" s="128">
        <v>346</v>
      </c>
      <c r="G61" s="128">
        <v>46</v>
      </c>
      <c r="H61" s="128">
        <v>300</v>
      </c>
      <c r="I61" s="127"/>
      <c r="J61" s="128"/>
      <c r="K61" s="128"/>
      <c r="L61" s="127"/>
      <c r="M61" s="128"/>
      <c r="N61" s="128"/>
    </row>
    <row r="62" spans="1:14" s="69" customFormat="1" ht="18.75" customHeight="1" x14ac:dyDescent="0.25">
      <c r="A62" s="225"/>
      <c r="B62" s="195"/>
      <c r="C62" s="198"/>
      <c r="D62" s="227"/>
      <c r="E62" s="158" t="s">
        <v>7</v>
      </c>
      <c r="F62" s="128">
        <v>346</v>
      </c>
      <c r="G62" s="128">
        <v>46</v>
      </c>
      <c r="H62" s="128">
        <v>300</v>
      </c>
      <c r="I62" s="127"/>
      <c r="J62" s="128"/>
      <c r="K62" s="128"/>
      <c r="L62" s="127"/>
      <c r="M62" s="128"/>
      <c r="N62" s="128"/>
    </row>
    <row r="63" spans="1:14" s="69" customFormat="1" ht="18.75" customHeight="1" x14ac:dyDescent="0.25">
      <c r="A63" s="225"/>
      <c r="B63" s="196"/>
      <c r="C63" s="199"/>
      <c r="D63" s="228"/>
      <c r="E63" s="158" t="s">
        <v>8</v>
      </c>
      <c r="F63" s="127"/>
      <c r="G63" s="128"/>
      <c r="H63" s="128"/>
      <c r="I63" s="127"/>
      <c r="J63" s="128"/>
      <c r="K63" s="128"/>
      <c r="L63" s="127"/>
      <c r="M63" s="128"/>
      <c r="N63" s="128"/>
    </row>
    <row r="64" spans="1:14" s="69" customFormat="1" ht="18.75" customHeight="1" x14ac:dyDescent="0.25">
      <c r="A64" s="225"/>
      <c r="B64" s="197"/>
      <c r="C64" s="200"/>
      <c r="D64" s="229"/>
      <c r="E64" s="158" t="s">
        <v>9</v>
      </c>
      <c r="F64" s="127"/>
      <c r="G64" s="128"/>
      <c r="H64" s="128"/>
      <c r="I64" s="127"/>
      <c r="J64" s="128"/>
      <c r="K64" s="128"/>
      <c r="L64" s="127"/>
      <c r="M64" s="128"/>
      <c r="N64" s="128"/>
    </row>
    <row r="65" spans="1:14" ht="171" customHeight="1" x14ac:dyDescent="0.25">
      <c r="A65" s="225"/>
      <c r="B65" s="105" t="s">
        <v>232</v>
      </c>
      <c r="C65" s="111">
        <v>3617693</v>
      </c>
      <c r="D65" s="110" t="s">
        <v>222</v>
      </c>
      <c r="E65" s="100"/>
      <c r="F65" s="131">
        <v>1000</v>
      </c>
      <c r="G65" s="131">
        <v>1000</v>
      </c>
      <c r="H65" s="131"/>
      <c r="I65" s="131">
        <v>1000</v>
      </c>
      <c r="J65" s="131">
        <v>1000</v>
      </c>
      <c r="K65" s="131"/>
      <c r="L65" s="132">
        <v>1000</v>
      </c>
      <c r="M65" s="132">
        <v>1000</v>
      </c>
      <c r="N65" s="132"/>
    </row>
    <row r="66" spans="1:14" s="69" customFormat="1" ht="18.75" customHeight="1" x14ac:dyDescent="0.25">
      <c r="A66" s="225"/>
      <c r="B66" s="195"/>
      <c r="C66" s="198"/>
      <c r="D66" s="201"/>
      <c r="E66" s="85" t="s">
        <v>7</v>
      </c>
      <c r="F66" s="133">
        <f>F71</f>
        <v>1000</v>
      </c>
      <c r="G66" s="133">
        <f t="shared" ref="G66:M66" si="13">G71</f>
        <v>1000</v>
      </c>
      <c r="H66" s="133"/>
      <c r="I66" s="133">
        <f t="shared" si="13"/>
        <v>1000</v>
      </c>
      <c r="J66" s="133">
        <f t="shared" si="13"/>
        <v>1000</v>
      </c>
      <c r="K66" s="133"/>
      <c r="L66" s="133">
        <f t="shared" si="13"/>
        <v>1000</v>
      </c>
      <c r="M66" s="133">
        <f t="shared" si="13"/>
        <v>1000</v>
      </c>
      <c r="N66" s="133"/>
    </row>
    <row r="67" spans="1:14" s="69" customFormat="1" ht="18.75" customHeight="1" x14ac:dyDescent="0.25">
      <c r="A67" s="225"/>
      <c r="B67" s="196"/>
      <c r="C67" s="199"/>
      <c r="D67" s="202"/>
      <c r="E67" s="85" t="s">
        <v>8</v>
      </c>
      <c r="F67" s="127"/>
      <c r="G67" s="128"/>
      <c r="H67" s="128"/>
      <c r="I67" s="127"/>
      <c r="J67" s="128"/>
      <c r="K67" s="128"/>
      <c r="L67" s="127"/>
      <c r="M67" s="128"/>
      <c r="N67" s="128"/>
    </row>
    <row r="68" spans="1:14" s="69" customFormat="1" ht="18.75" customHeight="1" x14ac:dyDescent="0.25">
      <c r="A68" s="225"/>
      <c r="B68" s="197"/>
      <c r="C68" s="200"/>
      <c r="D68" s="203"/>
      <c r="E68" s="85" t="s">
        <v>9</v>
      </c>
      <c r="F68" s="127"/>
      <c r="G68" s="128"/>
      <c r="H68" s="128"/>
      <c r="I68" s="127"/>
      <c r="J68" s="128"/>
      <c r="K68" s="128"/>
      <c r="L68" s="127"/>
      <c r="M68" s="128"/>
      <c r="N68" s="128"/>
    </row>
    <row r="69" spans="1:14" s="69" customFormat="1" ht="18.75" customHeight="1" x14ac:dyDescent="0.25">
      <c r="A69" s="225"/>
      <c r="B69" s="92" t="s">
        <v>217</v>
      </c>
      <c r="C69" s="87"/>
      <c r="D69" s="88"/>
      <c r="E69" s="85"/>
      <c r="F69" s="127"/>
      <c r="G69" s="128"/>
      <c r="H69" s="128"/>
      <c r="I69" s="127"/>
      <c r="J69" s="128"/>
      <c r="K69" s="128"/>
      <c r="L69" s="127"/>
      <c r="M69" s="128"/>
      <c r="N69" s="128"/>
    </row>
    <row r="70" spans="1:14" ht="195.75" customHeight="1" x14ac:dyDescent="0.25">
      <c r="A70" s="225"/>
      <c r="B70" s="106" t="s">
        <v>233</v>
      </c>
      <c r="C70" s="99">
        <v>3617693</v>
      </c>
      <c r="D70" s="95" t="s">
        <v>222</v>
      </c>
      <c r="E70" s="100"/>
      <c r="F70" s="130">
        <f>F71</f>
        <v>1000</v>
      </c>
      <c r="G70" s="130">
        <f t="shared" ref="G70:M70" si="14">G71</f>
        <v>1000</v>
      </c>
      <c r="H70" s="130"/>
      <c r="I70" s="130">
        <f t="shared" si="14"/>
        <v>1000</v>
      </c>
      <c r="J70" s="130">
        <f t="shared" si="14"/>
        <v>1000</v>
      </c>
      <c r="K70" s="130"/>
      <c r="L70" s="130">
        <f t="shared" si="14"/>
        <v>1000</v>
      </c>
      <c r="M70" s="130">
        <f t="shared" si="14"/>
        <v>1000</v>
      </c>
      <c r="N70" s="130"/>
    </row>
    <row r="71" spans="1:14" s="69" customFormat="1" ht="21" customHeight="1" x14ac:dyDescent="0.25">
      <c r="A71" s="225"/>
      <c r="B71" s="195"/>
      <c r="C71" s="198"/>
      <c r="D71" s="201"/>
      <c r="E71" s="85" t="s">
        <v>7</v>
      </c>
      <c r="F71" s="119">
        <v>1000</v>
      </c>
      <c r="G71" s="119">
        <v>1000</v>
      </c>
      <c r="H71" s="119"/>
      <c r="I71" s="119">
        <v>1000</v>
      </c>
      <c r="J71" s="119">
        <v>1000</v>
      </c>
      <c r="K71" s="119"/>
      <c r="L71" s="120">
        <v>1000</v>
      </c>
      <c r="M71" s="120">
        <v>1000</v>
      </c>
      <c r="N71" s="120"/>
    </row>
    <row r="72" spans="1:14" s="69" customFormat="1" ht="20.25" customHeight="1" x14ac:dyDescent="0.25">
      <c r="A72" s="225"/>
      <c r="B72" s="196"/>
      <c r="C72" s="199"/>
      <c r="D72" s="202"/>
      <c r="E72" s="85" t="s">
        <v>8</v>
      </c>
      <c r="F72" s="127"/>
      <c r="G72" s="128"/>
      <c r="H72" s="128"/>
      <c r="I72" s="127"/>
      <c r="J72" s="128"/>
      <c r="K72" s="128"/>
      <c r="L72" s="127"/>
      <c r="M72" s="128"/>
      <c r="N72" s="128"/>
    </row>
    <row r="73" spans="1:14" s="69" customFormat="1" ht="20.25" customHeight="1" x14ac:dyDescent="0.25">
      <c r="A73" s="226"/>
      <c r="B73" s="197"/>
      <c r="C73" s="200"/>
      <c r="D73" s="203"/>
      <c r="E73" s="85" t="s">
        <v>9</v>
      </c>
      <c r="F73" s="127"/>
      <c r="G73" s="128"/>
      <c r="H73" s="128"/>
      <c r="I73" s="127"/>
      <c r="J73" s="128"/>
      <c r="K73" s="128"/>
      <c r="L73" s="127"/>
      <c r="M73" s="128"/>
      <c r="N73" s="128"/>
    </row>
    <row r="74" spans="1:14" s="69" customFormat="1" ht="22.5" customHeight="1" x14ac:dyDescent="0.25">
      <c r="A74" s="151"/>
      <c r="B74" s="152"/>
      <c r="C74" s="153"/>
      <c r="D74" s="154"/>
      <c r="E74" s="155"/>
      <c r="F74" s="156"/>
      <c r="G74" s="157"/>
      <c r="H74" s="157"/>
      <c r="I74" s="156"/>
      <c r="J74" s="157"/>
      <c r="K74" s="157"/>
      <c r="L74" s="156"/>
      <c r="M74" s="157"/>
      <c r="N74" s="157"/>
    </row>
    <row r="75" spans="1:14" s="69" customFormat="1" ht="22.5" customHeight="1" x14ac:dyDescent="0.25">
      <c r="A75" s="151"/>
      <c r="B75" s="152"/>
      <c r="C75" s="153"/>
      <c r="D75" s="154"/>
      <c r="E75" s="155"/>
      <c r="F75" s="156"/>
      <c r="G75" s="157"/>
      <c r="H75" s="157"/>
      <c r="I75" s="156"/>
      <c r="J75" s="157"/>
      <c r="K75" s="157"/>
      <c r="L75" s="156"/>
      <c r="M75" s="157"/>
      <c r="N75" s="157"/>
    </row>
    <row r="76" spans="1:14" ht="18" customHeight="1" x14ac:dyDescent="0.25">
      <c r="A76" s="231" t="s">
        <v>235</v>
      </c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</row>
    <row r="77" spans="1:14" ht="4.5" customHeight="1" x14ac:dyDescent="0.25">
      <c r="A77" s="80"/>
      <c r="B77" s="80"/>
      <c r="C77" s="80"/>
      <c r="D77" s="80"/>
      <c r="E77" s="80"/>
      <c r="F77" s="138"/>
      <c r="G77" s="81"/>
      <c r="H77" s="81"/>
      <c r="I77" s="81"/>
      <c r="J77" s="81"/>
      <c r="K77" s="81"/>
      <c r="L77" s="81"/>
      <c r="M77" s="81"/>
      <c r="N77" s="81"/>
    </row>
    <row r="78" spans="1:14" ht="20.25" customHeight="1" x14ac:dyDescent="0.25">
      <c r="A78" s="230"/>
      <c r="B78" s="230"/>
      <c r="C78" s="230"/>
      <c r="D78" s="230"/>
      <c r="E78" s="230"/>
      <c r="F78" s="138"/>
      <c r="G78" s="81"/>
      <c r="H78" s="81"/>
      <c r="I78" s="81"/>
      <c r="J78" s="81"/>
      <c r="K78" s="81"/>
      <c r="L78" s="81"/>
      <c r="M78" s="81"/>
      <c r="N78" s="81"/>
    </row>
    <row r="79" spans="1:14" x14ac:dyDescent="0.25">
      <c r="A79" s="82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</row>
    <row r="80" spans="1:14" x14ac:dyDescent="0.25">
      <c r="A80" s="82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</row>
    <row r="81" spans="1:14" x14ac:dyDescent="0.25">
      <c r="A81" s="82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</row>
    <row r="82" spans="1:14" x14ac:dyDescent="0.25">
      <c r="A82" s="82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</row>
    <row r="83" spans="1:14" x14ac:dyDescent="0.25">
      <c r="A83" s="82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</row>
    <row r="84" spans="1:14" x14ac:dyDescent="0.25">
      <c r="A84" s="82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</row>
    <row r="85" spans="1:14" x14ac:dyDescent="0.25">
      <c r="A85" s="82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</row>
    <row r="86" spans="1:14" x14ac:dyDescent="0.25">
      <c r="A86" s="82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</row>
    <row r="87" spans="1:14" x14ac:dyDescent="0.25">
      <c r="A87" s="82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</row>
    <row r="88" spans="1:14" x14ac:dyDescent="0.25">
      <c r="A88" s="82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</row>
    <row r="89" spans="1:14" x14ac:dyDescent="0.25">
      <c r="A89" s="82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</row>
    <row r="90" spans="1:14" x14ac:dyDescent="0.25">
      <c r="A90" s="82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</row>
    <row r="91" spans="1:14" x14ac:dyDescent="0.25">
      <c r="A91" s="82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</row>
    <row r="92" spans="1:14" x14ac:dyDescent="0.25">
      <c r="A92" s="82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</row>
    <row r="93" spans="1:14" x14ac:dyDescent="0.25">
      <c r="A93" s="82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</row>
    <row r="94" spans="1:14" x14ac:dyDescent="0.25">
      <c r="A94" s="82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</row>
    <row r="95" spans="1:14" x14ac:dyDescent="0.25">
      <c r="A95" s="82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</row>
    <row r="96" spans="1:14" x14ac:dyDescent="0.25">
      <c r="A96" s="82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</row>
    <row r="97" spans="1:14" x14ac:dyDescent="0.25">
      <c r="A97" s="82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</row>
    <row r="98" spans="1:14" x14ac:dyDescent="0.25">
      <c r="A98" s="82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</row>
    <row r="99" spans="1:14" x14ac:dyDescent="0.25">
      <c r="A99" s="82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</row>
    <row r="100" spans="1:14" x14ac:dyDescent="0.25">
      <c r="A100" s="82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</row>
    <row r="101" spans="1:14" x14ac:dyDescent="0.25">
      <c r="A101" s="82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</row>
  </sheetData>
  <autoFilter ref="A6:N6"/>
  <mergeCells count="56">
    <mergeCell ref="A78:E78"/>
    <mergeCell ref="A76:N76"/>
    <mergeCell ref="M1:N1"/>
    <mergeCell ref="B71:B73"/>
    <mergeCell ref="C71:C73"/>
    <mergeCell ref="D71:D73"/>
    <mergeCell ref="D48:D50"/>
    <mergeCell ref="B53:B55"/>
    <mergeCell ref="C53:C55"/>
    <mergeCell ref="D53:D55"/>
    <mergeCell ref="B66:B68"/>
    <mergeCell ref="C66:C68"/>
    <mergeCell ref="D66:D68"/>
    <mergeCell ref="B44:B46"/>
    <mergeCell ref="C44:C46"/>
    <mergeCell ref="B39:B41"/>
    <mergeCell ref="D22:D24"/>
    <mergeCell ref="B22:B24"/>
    <mergeCell ref="B18:B20"/>
    <mergeCell ref="A8:A20"/>
    <mergeCell ref="A21:A73"/>
    <mergeCell ref="B48:B50"/>
    <mergeCell ref="C48:C50"/>
    <mergeCell ref="B62:B64"/>
    <mergeCell ref="C62:C64"/>
    <mergeCell ref="D62:D64"/>
    <mergeCell ref="B57:B59"/>
    <mergeCell ref="C57:C59"/>
    <mergeCell ref="D57:D59"/>
    <mergeCell ref="A1:K1"/>
    <mergeCell ref="A2:N2"/>
    <mergeCell ref="F4:H4"/>
    <mergeCell ref="L4:N4"/>
    <mergeCell ref="I4:K4"/>
    <mergeCell ref="F3:N3"/>
    <mergeCell ref="E3:E5"/>
    <mergeCell ref="A3:A5"/>
    <mergeCell ref="B3:B5"/>
    <mergeCell ref="C3:C5"/>
    <mergeCell ref="D3:D5"/>
    <mergeCell ref="A7:N7"/>
    <mergeCell ref="B13:B15"/>
    <mergeCell ref="B30:B32"/>
    <mergeCell ref="C30:C32"/>
    <mergeCell ref="D44:D46"/>
    <mergeCell ref="C9:C11"/>
    <mergeCell ref="D9:D11"/>
    <mergeCell ref="C13:C15"/>
    <mergeCell ref="D13:D15"/>
    <mergeCell ref="C39:C41"/>
    <mergeCell ref="D39:D41"/>
    <mergeCell ref="D30:D32"/>
    <mergeCell ref="C22:C24"/>
    <mergeCell ref="C18:C20"/>
    <mergeCell ref="D18:D20"/>
    <mergeCell ref="B9:B11"/>
  </mergeCells>
  <pageMargins left="0.39370078740157483" right="0.39370078740157483" top="1.1811023622047245" bottom="0.39370078740157483" header="0.19685039370078741" footer="0.19685039370078741"/>
  <pageSetup paperSize="9" scale="59" fitToHeight="0" orientation="landscape" horizontalDpi="1200" verticalDpi="1200" r:id="rId1"/>
  <headerFooter differentFirst="1"/>
  <ignoredErrors>
    <ignoredError sqref="F66:G66 I66:J66 L66:M66 F17:M17 F21:G21 I21:J21 L21:M21 F30 H30:I30 K30:L30 N30 F12:G12 I12:J12 L12:M12 F39:N39 F9:G9 F13:G13 L13:M13 I9:N9 I13:J13 F48:N4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workbookViewId="0">
      <selection sqref="A1:L1"/>
    </sheetView>
  </sheetViews>
  <sheetFormatPr defaultRowHeight="15" x14ac:dyDescent="0.25"/>
  <cols>
    <col min="1" max="1" width="31.28515625" customWidth="1"/>
    <col min="2" max="2" width="17.85546875" customWidth="1"/>
    <col min="3" max="3" width="12.5703125" customWidth="1"/>
    <col min="4" max="4" width="13.5703125" customWidth="1"/>
    <col min="5" max="5" width="12.140625" customWidth="1"/>
    <col min="6" max="6" width="15.28515625" customWidth="1"/>
    <col min="7" max="7" width="13.5703125" customWidth="1"/>
    <col min="8" max="8" width="16.28515625" customWidth="1"/>
    <col min="9" max="9" width="13.28515625" customWidth="1"/>
    <col min="10" max="10" width="13.42578125" customWidth="1"/>
    <col min="11" max="11" width="15.28515625" customWidth="1"/>
    <col min="12" max="12" width="13" customWidth="1"/>
  </cols>
  <sheetData>
    <row r="1" spans="1:20" ht="103.5" customHeight="1" x14ac:dyDescent="0.3">
      <c r="A1" s="237" t="s">
        <v>67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</row>
    <row r="2" spans="1:20" ht="18.75" x14ac:dyDescent="0.25">
      <c r="A2" s="236" t="s">
        <v>31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</row>
    <row r="3" spans="1:20" ht="15.75" x14ac:dyDescent="0.25">
      <c r="A3" s="6" t="s">
        <v>32</v>
      </c>
    </row>
    <row r="4" spans="1:20" ht="15.75" x14ac:dyDescent="0.25">
      <c r="A4" s="235" t="s">
        <v>33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</row>
    <row r="5" spans="1:20" ht="15.75" x14ac:dyDescent="0.25">
      <c r="A5" s="235" t="s">
        <v>34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</row>
    <row r="6" spans="1:20" ht="15.75" x14ac:dyDescent="0.25">
      <c r="A6" s="235" t="s">
        <v>35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</row>
    <row r="7" spans="1:20" ht="15.75" x14ac:dyDescent="0.25">
      <c r="A7" s="5" t="s">
        <v>36</v>
      </c>
    </row>
    <row r="8" spans="1:20" ht="15.75" x14ac:dyDescent="0.25">
      <c r="A8" s="235" t="s">
        <v>37</v>
      </c>
      <c r="B8" s="235"/>
      <c r="C8" s="235"/>
      <c r="D8" s="235"/>
      <c r="E8" s="235"/>
      <c r="F8" s="235"/>
      <c r="G8" s="235"/>
      <c r="H8" s="235"/>
      <c r="I8" s="235"/>
      <c r="J8" s="235"/>
      <c r="K8" s="235"/>
      <c r="L8" s="235"/>
    </row>
    <row r="9" spans="1:20" ht="15.75" x14ac:dyDescent="0.25">
      <c r="J9" s="234" t="s">
        <v>38</v>
      </c>
      <c r="K9" s="234"/>
      <c r="L9" s="234"/>
      <c r="T9" s="7"/>
    </row>
    <row r="10" spans="1:20" ht="50.25" customHeight="1" x14ac:dyDescent="0.25">
      <c r="A10" s="240" t="s">
        <v>0</v>
      </c>
      <c r="B10" s="170" t="s">
        <v>1</v>
      </c>
      <c r="C10" s="240" t="s">
        <v>39</v>
      </c>
      <c r="D10" s="240" t="s">
        <v>40</v>
      </c>
      <c r="E10" s="240"/>
      <c r="F10" s="240"/>
      <c r="G10" s="240" t="s">
        <v>41</v>
      </c>
      <c r="H10" s="240"/>
      <c r="I10" s="240"/>
      <c r="J10" s="240" t="s">
        <v>42</v>
      </c>
      <c r="K10" s="240"/>
      <c r="L10" s="240"/>
    </row>
    <row r="11" spans="1:20" x14ac:dyDescent="0.25">
      <c r="A11" s="240"/>
      <c r="B11" s="170"/>
      <c r="C11" s="240"/>
      <c r="D11" s="8" t="s">
        <v>3</v>
      </c>
      <c r="E11" s="9" t="s">
        <v>4</v>
      </c>
      <c r="F11" s="9" t="s">
        <v>5</v>
      </c>
      <c r="G11" s="8" t="s">
        <v>3</v>
      </c>
      <c r="H11" s="9" t="s">
        <v>4</v>
      </c>
      <c r="I11" s="9" t="s">
        <v>5</v>
      </c>
      <c r="J11" s="8" t="s">
        <v>3</v>
      </c>
      <c r="K11" s="9" t="s">
        <v>4</v>
      </c>
      <c r="L11" s="9" t="s">
        <v>5</v>
      </c>
    </row>
    <row r="12" spans="1:20" x14ac:dyDescent="0.25">
      <c r="A12" s="10">
        <v>1</v>
      </c>
      <c r="B12" s="10"/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0">
        <v>7</v>
      </c>
      <c r="I12" s="10">
        <v>8</v>
      </c>
      <c r="J12" s="10">
        <v>9</v>
      </c>
      <c r="K12" s="10">
        <v>10</v>
      </c>
      <c r="L12" s="10">
        <v>11</v>
      </c>
    </row>
    <row r="13" spans="1:20" ht="25.5" x14ac:dyDescent="0.25">
      <c r="A13" s="15" t="s">
        <v>43</v>
      </c>
      <c r="B13" s="15"/>
      <c r="C13" s="8"/>
      <c r="D13" s="11"/>
      <c r="E13" s="9"/>
      <c r="F13" s="9"/>
      <c r="G13" s="11"/>
      <c r="H13" s="11"/>
      <c r="I13" s="11"/>
      <c r="J13" s="11"/>
      <c r="K13" s="9"/>
      <c r="L13" s="9"/>
    </row>
    <row r="14" spans="1:20" x14ac:dyDescent="0.25">
      <c r="A14" s="13" t="s">
        <v>7</v>
      </c>
      <c r="B14" s="12"/>
      <c r="C14" s="11"/>
      <c r="D14" s="11"/>
      <c r="E14" s="9"/>
      <c r="F14" s="9"/>
      <c r="G14" s="11"/>
      <c r="H14" s="11"/>
      <c r="I14" s="11"/>
      <c r="J14" s="11"/>
      <c r="K14" s="9"/>
      <c r="L14" s="9"/>
    </row>
    <row r="15" spans="1:20" x14ac:dyDescent="0.25">
      <c r="A15" s="16" t="s">
        <v>8</v>
      </c>
      <c r="B15" s="11"/>
      <c r="C15" s="11"/>
      <c r="D15" s="11"/>
      <c r="E15" s="9"/>
      <c r="F15" s="9"/>
      <c r="G15" s="11"/>
      <c r="H15" s="11"/>
      <c r="I15" s="11"/>
      <c r="J15" s="11"/>
      <c r="K15" s="9"/>
      <c r="L15" s="9"/>
    </row>
    <row r="16" spans="1:20" x14ac:dyDescent="0.25">
      <c r="A16" s="16" t="s">
        <v>9</v>
      </c>
      <c r="B16" s="238"/>
      <c r="C16" s="238"/>
      <c r="D16" s="238"/>
      <c r="E16" s="239"/>
      <c r="F16" s="239"/>
      <c r="G16" s="238"/>
      <c r="H16" s="238"/>
      <c r="I16" s="238"/>
      <c r="J16" s="238"/>
      <c r="K16" s="239"/>
      <c r="L16" s="239"/>
    </row>
    <row r="17" spans="1:12" x14ac:dyDescent="0.25">
      <c r="A17" s="16" t="s">
        <v>10</v>
      </c>
      <c r="B17" s="238"/>
      <c r="C17" s="238"/>
      <c r="D17" s="238"/>
      <c r="E17" s="239"/>
      <c r="F17" s="239"/>
      <c r="G17" s="238"/>
      <c r="H17" s="238"/>
      <c r="I17" s="238"/>
      <c r="J17" s="238"/>
      <c r="K17" s="239"/>
      <c r="L17" s="239"/>
    </row>
    <row r="18" spans="1:12" x14ac:dyDescent="0.25">
      <c r="A18" s="239" t="s">
        <v>44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39"/>
      <c r="L18" s="239"/>
    </row>
    <row r="19" spans="1:12" ht="25.5" x14ac:dyDescent="0.25">
      <c r="A19" s="12" t="s">
        <v>45</v>
      </c>
      <c r="B19" s="11"/>
      <c r="C19" s="11"/>
      <c r="D19" s="11"/>
      <c r="E19" s="9"/>
      <c r="F19" s="9"/>
      <c r="G19" s="11"/>
      <c r="H19" s="11"/>
      <c r="I19" s="11"/>
      <c r="J19" s="11"/>
      <c r="K19" s="9"/>
      <c r="L19" s="9"/>
    </row>
    <row r="20" spans="1:12" x14ac:dyDescent="0.25">
      <c r="A20" s="13" t="s">
        <v>7</v>
      </c>
      <c r="B20" s="11"/>
      <c r="C20" s="11"/>
      <c r="D20" s="11"/>
      <c r="E20" s="9"/>
      <c r="F20" s="9"/>
      <c r="G20" s="11"/>
      <c r="H20" s="11"/>
      <c r="I20" s="11"/>
      <c r="J20" s="11"/>
      <c r="K20" s="9"/>
      <c r="L20" s="9"/>
    </row>
    <row r="21" spans="1:12" x14ac:dyDescent="0.25">
      <c r="A21" s="13" t="s">
        <v>8</v>
      </c>
      <c r="B21" s="11"/>
      <c r="C21" s="11"/>
      <c r="D21" s="11"/>
      <c r="E21" s="9"/>
      <c r="F21" s="9"/>
      <c r="G21" s="11"/>
      <c r="H21" s="11"/>
      <c r="I21" s="11"/>
      <c r="J21" s="11"/>
      <c r="K21" s="9"/>
      <c r="L21" s="9"/>
    </row>
    <row r="22" spans="1:12" x14ac:dyDescent="0.25">
      <c r="A22" s="16" t="s">
        <v>9</v>
      </c>
      <c r="B22" s="238"/>
      <c r="C22" s="238"/>
      <c r="D22" s="238"/>
      <c r="E22" s="239"/>
      <c r="F22" s="239"/>
      <c r="G22" s="238"/>
      <c r="H22" s="238"/>
      <c r="I22" s="238"/>
      <c r="J22" s="238"/>
      <c r="K22" s="239"/>
      <c r="L22" s="239"/>
    </row>
    <row r="23" spans="1:12" x14ac:dyDescent="0.25">
      <c r="A23" s="13" t="s">
        <v>10</v>
      </c>
      <c r="B23" s="238"/>
      <c r="C23" s="238"/>
      <c r="D23" s="238"/>
      <c r="E23" s="239"/>
      <c r="F23" s="239"/>
      <c r="G23" s="238"/>
      <c r="H23" s="238"/>
      <c r="I23" s="238"/>
      <c r="J23" s="238"/>
      <c r="K23" s="239"/>
      <c r="L23" s="239"/>
    </row>
    <row r="24" spans="1:12" ht="25.5" x14ac:dyDescent="0.25">
      <c r="A24" s="12" t="s">
        <v>46</v>
      </c>
      <c r="B24" s="11"/>
      <c r="C24" s="11"/>
      <c r="D24" s="11"/>
      <c r="E24" s="9"/>
      <c r="F24" s="9"/>
      <c r="G24" s="11"/>
      <c r="H24" s="11"/>
      <c r="I24" s="11"/>
      <c r="J24" s="11"/>
      <c r="K24" s="9"/>
      <c r="L24" s="9"/>
    </row>
    <row r="25" spans="1:12" x14ac:dyDescent="0.25">
      <c r="A25" s="16" t="s">
        <v>7</v>
      </c>
      <c r="B25" s="11"/>
      <c r="C25" s="11"/>
      <c r="D25" s="11"/>
      <c r="E25" s="9"/>
      <c r="F25" s="9"/>
      <c r="G25" s="11"/>
      <c r="H25" s="11"/>
      <c r="I25" s="11"/>
      <c r="J25" s="11"/>
      <c r="K25" s="9"/>
      <c r="L25" s="9"/>
    </row>
    <row r="26" spans="1:12" x14ac:dyDescent="0.25">
      <c r="A26" s="16" t="s">
        <v>8</v>
      </c>
      <c r="B26" s="11"/>
      <c r="C26" s="11"/>
      <c r="D26" s="11"/>
      <c r="E26" s="9"/>
      <c r="F26" s="9"/>
      <c r="G26" s="11"/>
      <c r="H26" s="11"/>
      <c r="I26" s="11"/>
      <c r="J26" s="11"/>
      <c r="K26" s="9"/>
      <c r="L26" s="9"/>
    </row>
    <row r="27" spans="1:12" x14ac:dyDescent="0.25">
      <c r="A27" s="16" t="s">
        <v>9</v>
      </c>
      <c r="B27" s="238"/>
      <c r="C27" s="238"/>
      <c r="D27" s="238"/>
      <c r="E27" s="239"/>
      <c r="F27" s="239"/>
      <c r="G27" s="238"/>
      <c r="H27" s="238"/>
      <c r="I27" s="238"/>
      <c r="J27" s="238"/>
      <c r="K27" s="239"/>
      <c r="L27" s="239"/>
    </row>
    <row r="28" spans="1:12" x14ac:dyDescent="0.25">
      <c r="A28" s="16" t="s">
        <v>10</v>
      </c>
      <c r="B28" s="238"/>
      <c r="C28" s="238"/>
      <c r="D28" s="238"/>
      <c r="E28" s="239"/>
      <c r="F28" s="239"/>
      <c r="G28" s="238"/>
      <c r="H28" s="238"/>
      <c r="I28" s="238"/>
      <c r="J28" s="238"/>
      <c r="K28" s="239"/>
      <c r="L28" s="239"/>
    </row>
    <row r="29" spans="1:12" ht="25.5" x14ac:dyDescent="0.25">
      <c r="A29" s="11" t="s">
        <v>47</v>
      </c>
      <c r="B29" s="11"/>
      <c r="C29" s="11"/>
      <c r="D29" s="11"/>
      <c r="E29" s="9"/>
      <c r="F29" s="9"/>
      <c r="G29" s="11"/>
      <c r="H29" s="11"/>
      <c r="I29" s="11"/>
      <c r="J29" s="11"/>
      <c r="K29" s="9"/>
      <c r="L29" s="9"/>
    </row>
    <row r="30" spans="1:12" x14ac:dyDescent="0.25">
      <c r="A30" s="16" t="s">
        <v>7</v>
      </c>
      <c r="B30" s="11"/>
      <c r="C30" s="11"/>
      <c r="D30" s="11"/>
      <c r="E30" s="9"/>
      <c r="F30" s="9"/>
      <c r="G30" s="11"/>
      <c r="H30" s="11"/>
      <c r="I30" s="11"/>
      <c r="J30" s="11"/>
      <c r="K30" s="9"/>
      <c r="L30" s="9"/>
    </row>
    <row r="31" spans="1:12" x14ac:dyDescent="0.25">
      <c r="A31" s="16" t="s">
        <v>8</v>
      </c>
      <c r="B31" s="11"/>
      <c r="C31" s="11"/>
      <c r="D31" s="11"/>
      <c r="E31" s="9"/>
      <c r="F31" s="9"/>
      <c r="G31" s="11"/>
      <c r="H31" s="11"/>
      <c r="I31" s="11"/>
      <c r="J31" s="11"/>
      <c r="K31" s="9"/>
      <c r="L31" s="9"/>
    </row>
    <row r="32" spans="1:12" x14ac:dyDescent="0.25">
      <c r="A32" s="16" t="s">
        <v>9</v>
      </c>
      <c r="B32" s="238"/>
      <c r="C32" s="238"/>
      <c r="D32" s="238"/>
      <c r="E32" s="239"/>
      <c r="F32" s="239"/>
      <c r="G32" s="238"/>
      <c r="H32" s="238"/>
      <c r="I32" s="238"/>
      <c r="J32" s="238"/>
      <c r="K32" s="239"/>
      <c r="L32" s="239"/>
    </row>
    <row r="33" spans="1:13" x14ac:dyDescent="0.25">
      <c r="A33" s="16" t="s">
        <v>10</v>
      </c>
      <c r="B33" s="238"/>
      <c r="C33" s="238"/>
      <c r="D33" s="238"/>
      <c r="E33" s="239"/>
      <c r="F33" s="239"/>
      <c r="G33" s="238"/>
      <c r="H33" s="238"/>
      <c r="I33" s="238"/>
      <c r="J33" s="238"/>
      <c r="K33" s="239"/>
      <c r="L33" s="239"/>
    </row>
    <row r="34" spans="1:13" ht="25.5" x14ac:dyDescent="0.25">
      <c r="A34" s="11" t="s">
        <v>48</v>
      </c>
      <c r="B34" s="11"/>
      <c r="C34" s="11"/>
      <c r="D34" s="11"/>
      <c r="E34" s="9"/>
      <c r="F34" s="9"/>
      <c r="G34" s="11"/>
      <c r="H34" s="11"/>
      <c r="I34" s="11"/>
      <c r="J34" s="11"/>
      <c r="K34" s="9"/>
      <c r="L34" s="9"/>
    </row>
    <row r="35" spans="1:13" x14ac:dyDescent="0.25">
      <c r="A35" s="16" t="s">
        <v>7</v>
      </c>
      <c r="B35" s="11"/>
      <c r="C35" s="11"/>
      <c r="D35" s="11"/>
      <c r="E35" s="9"/>
      <c r="F35" s="9"/>
      <c r="G35" s="11"/>
      <c r="H35" s="11"/>
      <c r="I35" s="11"/>
      <c r="J35" s="11"/>
      <c r="K35" s="9"/>
      <c r="L35" s="9"/>
    </row>
    <row r="36" spans="1:13" x14ac:dyDescent="0.25">
      <c r="A36" s="16" t="s">
        <v>8</v>
      </c>
      <c r="B36" s="11"/>
      <c r="C36" s="11"/>
      <c r="D36" s="11"/>
      <c r="E36" s="9"/>
      <c r="F36" s="9"/>
      <c r="G36" s="11"/>
      <c r="H36" s="11"/>
      <c r="I36" s="11"/>
      <c r="J36" s="11"/>
      <c r="K36" s="9"/>
      <c r="L36" s="9"/>
    </row>
    <row r="37" spans="1:13" x14ac:dyDescent="0.25">
      <c r="A37" s="16" t="s">
        <v>9</v>
      </c>
      <c r="B37" s="238"/>
      <c r="C37" s="238"/>
      <c r="D37" s="238"/>
      <c r="E37" s="239"/>
      <c r="F37" s="239"/>
      <c r="G37" s="238"/>
      <c r="H37" s="238"/>
      <c r="I37" s="238"/>
      <c r="J37" s="238"/>
      <c r="K37" s="239"/>
      <c r="L37" s="239"/>
    </row>
    <row r="38" spans="1:13" x14ac:dyDescent="0.25">
      <c r="A38" s="16" t="s">
        <v>10</v>
      </c>
      <c r="B38" s="238"/>
      <c r="C38" s="238"/>
      <c r="D38" s="238"/>
      <c r="E38" s="239"/>
      <c r="F38" s="239"/>
      <c r="G38" s="238"/>
      <c r="H38" s="238"/>
      <c r="I38" s="238"/>
      <c r="J38" s="238"/>
      <c r="K38" s="239"/>
      <c r="L38" s="239"/>
    </row>
    <row r="39" spans="1:13" ht="76.5" x14ac:dyDescent="0.25">
      <c r="A39" s="3" t="s">
        <v>49</v>
      </c>
    </row>
    <row r="40" spans="1:13" ht="25.5" x14ac:dyDescent="0.25">
      <c r="A40" s="3" t="s">
        <v>11</v>
      </c>
    </row>
    <row r="41" spans="1:13" ht="18.75" x14ac:dyDescent="0.25">
      <c r="A41" s="4"/>
    </row>
    <row r="42" spans="1:13" ht="18.75" x14ac:dyDescent="0.25">
      <c r="A42" s="4"/>
    </row>
    <row r="43" spans="1:13" ht="18.75" x14ac:dyDescent="0.25">
      <c r="A43" s="4"/>
    </row>
    <row r="44" spans="1:13" ht="15.75" x14ac:dyDescent="0.25">
      <c r="A44" s="6"/>
    </row>
    <row r="45" spans="1:13" ht="75" x14ac:dyDescent="0.25">
      <c r="A45" s="4" t="s">
        <v>12</v>
      </c>
      <c r="M45" s="4" t="s">
        <v>28</v>
      </c>
    </row>
    <row r="46" spans="1:13" ht="15.75" x14ac:dyDescent="0.25">
      <c r="A46" s="2"/>
    </row>
    <row r="47" spans="1:13" ht="31.5" x14ac:dyDescent="0.25">
      <c r="A47" s="2" t="s">
        <v>50</v>
      </c>
    </row>
  </sheetData>
  <mergeCells count="69">
    <mergeCell ref="J10:L10"/>
    <mergeCell ref="A10:A11"/>
    <mergeCell ref="B10:B11"/>
    <mergeCell ref="C10:C11"/>
    <mergeCell ref="D10:F10"/>
    <mergeCell ref="G10:I10"/>
    <mergeCell ref="L16:L17"/>
    <mergeCell ref="A18:L18"/>
    <mergeCell ref="B16:B17"/>
    <mergeCell ref="C16:C17"/>
    <mergeCell ref="D16:D17"/>
    <mergeCell ref="E16:E17"/>
    <mergeCell ref="F16:F17"/>
    <mergeCell ref="G16:G17"/>
    <mergeCell ref="G22:G23"/>
    <mergeCell ref="H16:H17"/>
    <mergeCell ref="I16:I17"/>
    <mergeCell ref="J16:J17"/>
    <mergeCell ref="K16:K17"/>
    <mergeCell ref="B22:B23"/>
    <mergeCell ref="C22:C23"/>
    <mergeCell ref="D22:D23"/>
    <mergeCell ref="E22:E23"/>
    <mergeCell ref="F22:F23"/>
    <mergeCell ref="B27:B28"/>
    <mergeCell ref="C27:C28"/>
    <mergeCell ref="D27:D28"/>
    <mergeCell ref="E27:E28"/>
    <mergeCell ref="F27:F28"/>
    <mergeCell ref="K27:K28"/>
    <mergeCell ref="L27:L28"/>
    <mergeCell ref="H22:H23"/>
    <mergeCell ref="I22:I23"/>
    <mergeCell ref="J22:J23"/>
    <mergeCell ref="K22:K23"/>
    <mergeCell ref="L22:L23"/>
    <mergeCell ref="G32:G33"/>
    <mergeCell ref="G27:G28"/>
    <mergeCell ref="H27:H28"/>
    <mergeCell ref="I27:I28"/>
    <mergeCell ref="J27:J28"/>
    <mergeCell ref="F37:F38"/>
    <mergeCell ref="B32:B33"/>
    <mergeCell ref="C32:C33"/>
    <mergeCell ref="D32:D33"/>
    <mergeCell ref="E32:E33"/>
    <mergeCell ref="F32:F33"/>
    <mergeCell ref="A1:L1"/>
    <mergeCell ref="G37:G38"/>
    <mergeCell ref="H37:H38"/>
    <mergeCell ref="I37:I38"/>
    <mergeCell ref="J37:J38"/>
    <mergeCell ref="K37:K38"/>
    <mergeCell ref="L37:L38"/>
    <mergeCell ref="H32:H33"/>
    <mergeCell ref="I32:I33"/>
    <mergeCell ref="J32:J33"/>
    <mergeCell ref="K32:K33"/>
    <mergeCell ref="L32:L33"/>
    <mergeCell ref="B37:B38"/>
    <mergeCell ref="C37:C38"/>
    <mergeCell ref="D37:D38"/>
    <mergeCell ref="E37:E38"/>
    <mergeCell ref="J9:L9"/>
    <mergeCell ref="A6:L6"/>
    <mergeCell ref="A5:L5"/>
    <mergeCell ref="A4:L4"/>
    <mergeCell ref="A2:L2"/>
    <mergeCell ref="A8:L8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L1" sqref="L1"/>
    </sheetView>
  </sheetViews>
  <sheetFormatPr defaultRowHeight="15" x14ac:dyDescent="0.25"/>
  <cols>
    <col min="1" max="1" width="28.5703125" customWidth="1"/>
    <col min="2" max="2" width="21.140625" customWidth="1"/>
    <col min="3" max="3" width="19.85546875" customWidth="1"/>
    <col min="4" max="4" width="15.5703125" customWidth="1"/>
    <col min="5" max="5" width="14.42578125" customWidth="1"/>
    <col min="6" max="6" width="13.7109375" customWidth="1"/>
    <col min="7" max="7" width="13.5703125" customWidth="1"/>
    <col min="8" max="8" width="15.5703125" customWidth="1"/>
  </cols>
  <sheetData>
    <row r="1" spans="1:12" ht="96.75" customHeight="1" x14ac:dyDescent="0.3">
      <c r="A1" s="241" t="s">
        <v>68</v>
      </c>
      <c r="B1" s="241"/>
      <c r="C1" s="241"/>
      <c r="D1" s="241"/>
      <c r="E1" s="241"/>
      <c r="F1" s="241"/>
      <c r="G1" s="241"/>
      <c r="H1" s="241"/>
      <c r="L1" s="17"/>
    </row>
    <row r="2" spans="1:12" ht="18.75" x14ac:dyDescent="0.25">
      <c r="A2" s="236" t="s">
        <v>51</v>
      </c>
      <c r="B2" s="236"/>
      <c r="C2" s="236"/>
      <c r="D2" s="236"/>
      <c r="E2" s="236"/>
      <c r="F2" s="236"/>
      <c r="G2" s="236"/>
      <c r="H2" s="236"/>
    </row>
    <row r="3" spans="1:12" ht="15.75" x14ac:dyDescent="0.25">
      <c r="A3" s="235" t="s">
        <v>13</v>
      </c>
      <c r="B3" s="235"/>
      <c r="C3" s="235"/>
      <c r="D3" s="235"/>
      <c r="E3" s="235"/>
      <c r="F3" s="235"/>
      <c r="G3" s="235"/>
      <c r="H3" s="235"/>
    </row>
    <row r="4" spans="1:12" ht="15.75" x14ac:dyDescent="0.25">
      <c r="A4" s="235" t="s">
        <v>14</v>
      </c>
      <c r="B4" s="235"/>
      <c r="C4" s="235"/>
      <c r="D4" s="235"/>
      <c r="E4" s="235"/>
      <c r="F4" s="235"/>
      <c r="G4" s="235"/>
      <c r="H4" s="235"/>
    </row>
    <row r="5" spans="1:12" ht="15.75" x14ac:dyDescent="0.25">
      <c r="A5" s="235" t="s">
        <v>32</v>
      </c>
      <c r="B5" s="235"/>
      <c r="C5" s="235"/>
      <c r="D5" s="235"/>
      <c r="E5" s="235"/>
      <c r="F5" s="235"/>
      <c r="G5" s="235"/>
      <c r="H5" s="235"/>
    </row>
    <row r="6" spans="1:12" ht="15.75" x14ac:dyDescent="0.25">
      <c r="A6" s="235" t="s">
        <v>52</v>
      </c>
      <c r="B6" s="235"/>
      <c r="C6" s="235"/>
      <c r="D6" s="235"/>
      <c r="E6" s="235"/>
      <c r="F6" s="235"/>
      <c r="G6" s="235"/>
      <c r="H6" s="235"/>
    </row>
    <row r="7" spans="1:12" ht="25.5" x14ac:dyDescent="0.25">
      <c r="A7" s="8" t="s">
        <v>53</v>
      </c>
      <c r="B7" s="240" t="s">
        <v>16</v>
      </c>
      <c r="C7" s="240" t="s">
        <v>55</v>
      </c>
      <c r="D7" s="240" t="s">
        <v>18</v>
      </c>
      <c r="E7" s="240" t="s">
        <v>56</v>
      </c>
      <c r="F7" s="240"/>
      <c r="G7" s="240" t="s">
        <v>57</v>
      </c>
      <c r="H7" s="240" t="s">
        <v>58</v>
      </c>
    </row>
    <row r="8" spans="1:12" ht="51" x14ac:dyDescent="0.25">
      <c r="A8" s="8" t="s">
        <v>54</v>
      </c>
      <c r="B8" s="240"/>
      <c r="C8" s="240"/>
      <c r="D8" s="240"/>
      <c r="E8" s="8" t="s">
        <v>59</v>
      </c>
      <c r="F8" s="8" t="s">
        <v>60</v>
      </c>
      <c r="G8" s="240"/>
      <c r="H8" s="240"/>
    </row>
    <row r="9" spans="1:12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</row>
    <row r="10" spans="1:12" ht="35.25" customHeight="1" x14ac:dyDescent="0.25">
      <c r="A10" s="238" t="s">
        <v>61</v>
      </c>
      <c r="B10" s="9" t="s">
        <v>20</v>
      </c>
      <c r="C10" s="12"/>
      <c r="D10" s="9"/>
      <c r="E10" s="9"/>
      <c r="F10" s="9"/>
      <c r="G10" s="9"/>
      <c r="H10" s="11"/>
    </row>
    <row r="11" spans="1:12" x14ac:dyDescent="0.25">
      <c r="A11" s="238"/>
      <c r="B11" s="9" t="s">
        <v>21</v>
      </c>
      <c r="C11" s="12"/>
      <c r="D11" s="9"/>
      <c r="E11" s="9"/>
      <c r="F11" s="9"/>
      <c r="G11" s="9"/>
      <c r="H11" s="11"/>
    </row>
    <row r="12" spans="1:12" x14ac:dyDescent="0.25">
      <c r="A12" s="240" t="s">
        <v>62</v>
      </c>
      <c r="B12" s="240"/>
      <c r="C12" s="240"/>
      <c r="D12" s="240"/>
      <c r="E12" s="240"/>
      <c r="F12" s="240"/>
      <c r="G12" s="240"/>
      <c r="H12" s="240"/>
    </row>
    <row r="13" spans="1:12" ht="25.5" x14ac:dyDescent="0.25">
      <c r="A13" s="11" t="s">
        <v>63</v>
      </c>
      <c r="B13" s="9" t="s">
        <v>20</v>
      </c>
      <c r="C13" s="11"/>
      <c r="D13" s="9"/>
      <c r="E13" s="9"/>
      <c r="F13" s="11"/>
      <c r="G13" s="11"/>
      <c r="H13" s="11"/>
    </row>
    <row r="14" spans="1:12" x14ac:dyDescent="0.25">
      <c r="A14" s="11" t="s">
        <v>64</v>
      </c>
      <c r="B14" s="9" t="s">
        <v>21</v>
      </c>
      <c r="C14" s="11"/>
      <c r="D14" s="9"/>
      <c r="E14" s="9"/>
      <c r="F14" s="11"/>
      <c r="G14" s="11"/>
      <c r="H14" s="11"/>
    </row>
    <row r="15" spans="1:12" x14ac:dyDescent="0.25">
      <c r="A15" s="11"/>
      <c r="B15" s="9" t="s">
        <v>23</v>
      </c>
      <c r="C15" s="11"/>
      <c r="D15" s="9"/>
      <c r="E15" s="9"/>
      <c r="F15" s="11"/>
      <c r="G15" s="11"/>
      <c r="H15" s="11"/>
    </row>
    <row r="16" spans="1:12" x14ac:dyDescent="0.25">
      <c r="A16" s="11" t="s">
        <v>22</v>
      </c>
      <c r="B16" s="9" t="s">
        <v>20</v>
      </c>
      <c r="C16" s="11"/>
      <c r="D16" s="9"/>
      <c r="E16" s="9"/>
      <c r="F16" s="11"/>
      <c r="G16" s="11"/>
      <c r="H16" s="11"/>
    </row>
    <row r="17" spans="1:8" x14ac:dyDescent="0.25">
      <c r="A17" s="11"/>
      <c r="B17" s="9" t="s">
        <v>24</v>
      </c>
      <c r="C17" s="11"/>
      <c r="D17" s="9"/>
      <c r="E17" s="11"/>
      <c r="F17" s="11"/>
      <c r="G17" s="11"/>
      <c r="H17" s="11"/>
    </row>
    <row r="18" spans="1:8" x14ac:dyDescent="0.25">
      <c r="A18" s="14"/>
      <c r="B18" s="9" t="s">
        <v>21</v>
      </c>
      <c r="C18" s="11"/>
      <c r="D18" s="9"/>
      <c r="E18" s="11"/>
      <c r="F18" s="11"/>
      <c r="G18" s="11"/>
      <c r="H18" s="11"/>
    </row>
    <row r="19" spans="1:8" x14ac:dyDescent="0.25">
      <c r="A19" s="238" t="s">
        <v>25</v>
      </c>
      <c r="B19" s="9" t="s">
        <v>23</v>
      </c>
      <c r="C19" s="11"/>
      <c r="D19" s="9"/>
      <c r="E19" s="9"/>
      <c r="F19" s="11"/>
      <c r="G19" s="11"/>
      <c r="H19" s="11"/>
    </row>
    <row r="20" spans="1:8" x14ac:dyDescent="0.25">
      <c r="A20" s="238"/>
      <c r="B20" s="9" t="s">
        <v>20</v>
      </c>
      <c r="C20" s="11"/>
      <c r="D20" s="9"/>
      <c r="E20" s="9"/>
      <c r="F20" s="11"/>
      <c r="G20" s="11"/>
      <c r="H20" s="11"/>
    </row>
    <row r="21" spans="1:8" x14ac:dyDescent="0.25">
      <c r="A21" s="238"/>
      <c r="B21" s="9" t="s">
        <v>24</v>
      </c>
      <c r="C21" s="11"/>
      <c r="D21" s="9"/>
      <c r="E21" s="9"/>
      <c r="F21" s="11"/>
      <c r="G21" s="11"/>
      <c r="H21" s="11"/>
    </row>
    <row r="22" spans="1:8" x14ac:dyDescent="0.25">
      <c r="A22" s="238"/>
      <c r="B22" s="9" t="s">
        <v>21</v>
      </c>
      <c r="C22" s="11"/>
      <c r="D22" s="9"/>
      <c r="E22" s="11"/>
      <c r="F22" s="11"/>
      <c r="G22" s="11"/>
      <c r="H22" s="11"/>
    </row>
    <row r="23" spans="1:8" x14ac:dyDescent="0.25">
      <c r="A23" s="238" t="s">
        <v>26</v>
      </c>
      <c r="B23" s="9" t="s">
        <v>23</v>
      </c>
      <c r="C23" s="11"/>
      <c r="D23" s="9"/>
      <c r="E23" s="9"/>
      <c r="F23" s="11"/>
      <c r="G23" s="11"/>
      <c r="H23" s="11"/>
    </row>
    <row r="24" spans="1:8" x14ac:dyDescent="0.25">
      <c r="A24" s="238"/>
      <c r="B24" s="9" t="s">
        <v>20</v>
      </c>
      <c r="C24" s="11"/>
      <c r="D24" s="9"/>
      <c r="E24" s="9"/>
      <c r="F24" s="11"/>
      <c r="G24" s="11"/>
      <c r="H24" s="11"/>
    </row>
    <row r="25" spans="1:8" x14ac:dyDescent="0.25">
      <c r="A25" s="238"/>
      <c r="B25" s="9" t="s">
        <v>24</v>
      </c>
      <c r="C25" s="11"/>
      <c r="D25" s="9"/>
      <c r="E25" s="9"/>
      <c r="F25" s="11"/>
      <c r="G25" s="11"/>
      <c r="H25" s="11"/>
    </row>
    <row r="26" spans="1:8" x14ac:dyDescent="0.25">
      <c r="A26" s="238"/>
      <c r="B26" s="9" t="s">
        <v>21</v>
      </c>
      <c r="C26" s="11"/>
      <c r="D26" s="9"/>
      <c r="E26" s="11"/>
      <c r="F26" s="11"/>
      <c r="G26" s="11"/>
      <c r="H26" s="11"/>
    </row>
    <row r="27" spans="1:8" ht="15.75" x14ac:dyDescent="0.25">
      <c r="A27" s="5"/>
    </row>
    <row r="28" spans="1:8" ht="63.75" x14ac:dyDescent="0.25">
      <c r="A28" s="3" t="s">
        <v>27</v>
      </c>
    </row>
    <row r="29" spans="1:8" ht="89.25" x14ac:dyDescent="0.25">
      <c r="A29" s="3" t="s">
        <v>65</v>
      </c>
    </row>
    <row r="30" spans="1:8" ht="25.5" x14ac:dyDescent="0.25">
      <c r="A30" s="3" t="s">
        <v>66</v>
      </c>
    </row>
    <row r="31" spans="1:8" ht="18.75" x14ac:dyDescent="0.25">
      <c r="A31" s="4"/>
    </row>
    <row r="32" spans="1:8" ht="18.75" x14ac:dyDescent="0.25">
      <c r="A32" s="4"/>
    </row>
    <row r="33" spans="1:13" ht="18.75" x14ac:dyDescent="0.25">
      <c r="A33" s="4"/>
    </row>
    <row r="34" spans="1:13" ht="15.75" x14ac:dyDescent="0.25">
      <c r="A34" s="6"/>
    </row>
    <row r="35" spans="1:13" ht="75" x14ac:dyDescent="0.25">
      <c r="A35" s="4" t="s">
        <v>12</v>
      </c>
      <c r="M35" s="4" t="s">
        <v>28</v>
      </c>
    </row>
    <row r="36" spans="1:13" ht="15.75" x14ac:dyDescent="0.25">
      <c r="A36" s="2"/>
    </row>
    <row r="37" spans="1:13" ht="31.5" x14ac:dyDescent="0.25">
      <c r="A37" s="2" t="s">
        <v>29</v>
      </c>
    </row>
    <row r="38" spans="1:13" x14ac:dyDescent="0.25">
      <c r="L38" s="1" t="s">
        <v>30</v>
      </c>
    </row>
    <row r="39" spans="1:13" x14ac:dyDescent="0.25">
      <c r="A39" s="1"/>
    </row>
    <row r="40" spans="1:13" x14ac:dyDescent="0.25">
      <c r="A40" s="1"/>
    </row>
    <row r="41" spans="1:13" ht="18.75" x14ac:dyDescent="0.25">
      <c r="A41" s="4"/>
    </row>
  </sheetData>
  <mergeCells count="16">
    <mergeCell ref="A1:H1"/>
    <mergeCell ref="A10:A11"/>
    <mergeCell ref="A12:H12"/>
    <mergeCell ref="A19:A22"/>
    <mergeCell ref="A23:A26"/>
    <mergeCell ref="A2:H2"/>
    <mergeCell ref="A3:H3"/>
    <mergeCell ref="A4:H4"/>
    <mergeCell ref="A5:H5"/>
    <mergeCell ref="A6:H6"/>
    <mergeCell ref="B7:B8"/>
    <mergeCell ref="C7:C8"/>
    <mergeCell ref="D7:D8"/>
    <mergeCell ref="E7:F7"/>
    <mergeCell ref="G7:G8"/>
    <mergeCell ref="H7:H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>
        <v>12</v>
      </c>
    </row>
    <row r="2" spans="1:1" x14ac:dyDescent="0.25">
      <c r="A2">
        <v>1233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Додаток 3</vt:lpstr>
      <vt:lpstr>Додаток 2</vt:lpstr>
      <vt:lpstr>Додаток 5</vt:lpstr>
      <vt:lpstr>Додаток 6</vt:lpstr>
      <vt:lpstr>Лист1</vt:lpstr>
      <vt:lpstr>'Додаток 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Беспала Богдана Володимирівна</dc:creator>
  <cp:lastModifiedBy>Шумило Юлія Володимирівна</cp:lastModifiedBy>
  <cp:lastPrinted>2024-12-26T06:49:55Z</cp:lastPrinted>
  <dcterms:created xsi:type="dcterms:W3CDTF">2023-08-31T07:51:10Z</dcterms:created>
  <dcterms:modified xsi:type="dcterms:W3CDTF">2024-12-26T06:52:21Z</dcterms:modified>
</cp:coreProperties>
</file>