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nomaz_i\Desktop\ПРОГРАМА\ПРОГРАМА 2025-2027\зміни травень\"/>
    </mc:Choice>
  </mc:AlternateContent>
  <bookViews>
    <workbookView xWindow="0" yWindow="0" windowWidth="20490" windowHeight="7020" firstSheet="1" activeTab="1"/>
  </bookViews>
  <sheets>
    <sheet name="Лист2" sheetId="2" state="hidden" r:id="rId1"/>
    <sheet name="2025" sheetId="3" r:id="rId2"/>
  </sheets>
  <definedNames>
    <definedName name="_xlnm.Print_Area" localSheetId="1">'2025'!$A$1:$G$687</definedName>
  </definedNames>
  <calcPr calcId="162913"/>
</workbook>
</file>

<file path=xl/calcChain.xml><?xml version="1.0" encoding="utf-8"?>
<calcChain xmlns="http://schemas.openxmlformats.org/spreadsheetml/2006/main">
  <c r="E381" i="3" l="1"/>
  <c r="E358" i="3"/>
  <c r="E236" i="3"/>
  <c r="E232" i="3"/>
  <c r="E185" i="3"/>
  <c r="E181" i="3"/>
  <c r="E173" i="3"/>
  <c r="E172" i="3"/>
  <c r="F96" i="3" l="1"/>
  <c r="F91" i="3"/>
  <c r="G63" i="3"/>
  <c r="F63" i="3"/>
  <c r="E109" i="3" l="1"/>
  <c r="E103" i="3"/>
  <c r="E438" i="3" l="1"/>
  <c r="E86" i="3"/>
  <c r="E80" i="3"/>
  <c r="E72" i="3"/>
  <c r="E59" i="3"/>
  <c r="E347" i="3" l="1"/>
  <c r="G450" i="3" l="1"/>
  <c r="F450" i="3"/>
  <c r="G393" i="3"/>
  <c r="F393" i="3"/>
  <c r="G379" i="3"/>
  <c r="F379" i="3"/>
  <c r="G318" i="3" l="1"/>
  <c r="F318" i="3"/>
  <c r="G251" i="3"/>
  <c r="F251" i="3"/>
  <c r="G200" i="3"/>
  <c r="F200" i="3"/>
  <c r="G175" i="3"/>
  <c r="F175" i="3"/>
  <c r="G153" i="3"/>
  <c r="F153" i="3"/>
  <c r="G117" i="3"/>
  <c r="F117" i="3"/>
  <c r="G96" i="3"/>
  <c r="G91" i="3"/>
  <c r="G85" i="3"/>
  <c r="F85" i="3"/>
  <c r="G79" i="3"/>
  <c r="F79" i="3"/>
  <c r="G78" i="3"/>
  <c r="F78" i="3"/>
  <c r="G66" i="3"/>
  <c r="F66" i="3"/>
  <c r="G58" i="3"/>
  <c r="F58" i="3"/>
  <c r="G50" i="3"/>
  <c r="F50" i="3"/>
  <c r="G37" i="3"/>
  <c r="F37" i="3"/>
  <c r="G36" i="3"/>
  <c r="F36" i="3"/>
  <c r="G22" i="3"/>
  <c r="F22" i="3"/>
  <c r="G14" i="3"/>
  <c r="F14" i="3"/>
  <c r="E360" i="3" l="1"/>
  <c r="E446" i="3"/>
  <c r="G89" i="3"/>
  <c r="E335" i="3" l="1"/>
  <c r="F59" i="3"/>
  <c r="F92" i="3" l="1"/>
  <c r="E95" i="3"/>
  <c r="F95" i="3"/>
  <c r="F89" i="3"/>
  <c r="E89" i="3"/>
  <c r="E62" i="3"/>
  <c r="G62" i="3"/>
  <c r="G56" i="3"/>
  <c r="E56" i="3"/>
  <c r="F39" i="3"/>
  <c r="G95" i="3" l="1"/>
  <c r="F62" i="3"/>
  <c r="F53" i="3" l="1"/>
  <c r="F56" i="3" s="1"/>
  <c r="E141" i="3" l="1"/>
  <c r="G245" i="3" l="1"/>
  <c r="F245" i="3"/>
  <c r="E245" i="3"/>
  <c r="G446" i="3" l="1"/>
  <c r="F446" i="3"/>
  <c r="G387" i="3"/>
  <c r="F387" i="3"/>
  <c r="E387" i="3"/>
  <c r="G376" i="3"/>
  <c r="F376" i="3"/>
  <c r="E376" i="3"/>
  <c r="G375" i="3"/>
  <c r="F375" i="3"/>
  <c r="E375" i="3"/>
  <c r="G312" i="3"/>
  <c r="F312" i="3"/>
  <c r="E312" i="3"/>
  <c r="E194" i="3" l="1"/>
  <c r="G174" i="3"/>
  <c r="F174" i="3"/>
  <c r="E174" i="3"/>
  <c r="G171" i="3"/>
  <c r="F171" i="3"/>
  <c r="E171" i="3"/>
  <c r="G380" i="3" l="1"/>
  <c r="F380" i="3"/>
  <c r="E380" i="3"/>
  <c r="G357" i="3"/>
  <c r="F357" i="3"/>
  <c r="E357" i="3"/>
  <c r="G137" i="3"/>
  <c r="F137" i="3"/>
  <c r="E137" i="3"/>
  <c r="G83" i="3"/>
  <c r="G77" i="3"/>
  <c r="F77" i="3"/>
  <c r="E77" i="3"/>
  <c r="G35" i="3"/>
  <c r="F35" i="3"/>
  <c r="E35" i="3"/>
  <c r="G394" i="3" l="1"/>
  <c r="F394" i="3"/>
  <c r="E394" i="3"/>
  <c r="G274" i="3" l="1"/>
  <c r="F274" i="3"/>
  <c r="G269" i="3"/>
  <c r="F269" i="3"/>
  <c r="E269" i="3"/>
  <c r="G267" i="3"/>
  <c r="F267" i="3"/>
  <c r="E267" i="3"/>
  <c r="G297" i="3" l="1"/>
  <c r="F297" i="3"/>
  <c r="G291" i="3"/>
  <c r="F291" i="3"/>
  <c r="E291" i="3"/>
  <c r="G168" i="3" l="1"/>
  <c r="F168" i="3"/>
  <c r="G150" i="3" l="1"/>
  <c r="F150" i="3"/>
  <c r="E150" i="3"/>
  <c r="G194" i="3" l="1"/>
  <c r="F194" i="3"/>
  <c r="E334" i="3"/>
  <c r="G402" i="3" l="1"/>
  <c r="G401" i="3"/>
  <c r="F402" i="3"/>
  <c r="F401" i="3"/>
  <c r="E402" i="3"/>
  <c r="E401" i="3"/>
  <c r="G388" i="3"/>
  <c r="F388" i="3"/>
  <c r="E388" i="3"/>
  <c r="G290" i="3" l="1"/>
  <c r="F290" i="3"/>
  <c r="E290" i="3"/>
  <c r="G272" i="3" l="1"/>
  <c r="F272" i="3"/>
  <c r="G218" i="3"/>
  <c r="F218" i="3"/>
  <c r="E432" i="3" l="1"/>
  <c r="G432" i="3"/>
  <c r="F432" i="3"/>
  <c r="G445" i="3" l="1"/>
  <c r="F445" i="3"/>
  <c r="E445" i="3"/>
  <c r="G356" i="3"/>
  <c r="F356" i="3"/>
  <c r="G255" i="3"/>
  <c r="F255" i="3"/>
  <c r="G231" i="3"/>
  <c r="F231" i="3"/>
  <c r="G228" i="3"/>
  <c r="F228" i="3"/>
  <c r="E228" i="3"/>
  <c r="G165" i="3"/>
  <c r="F165" i="3"/>
  <c r="E165" i="3"/>
  <c r="F83" i="3"/>
  <c r="E83" i="3"/>
  <c r="G45" i="3"/>
  <c r="F45" i="3"/>
  <c r="E45" i="3"/>
</calcChain>
</file>

<file path=xl/sharedStrings.xml><?xml version="1.0" encoding="utf-8"?>
<sst xmlns="http://schemas.openxmlformats.org/spreadsheetml/2006/main" count="649" uniqueCount="242">
  <si>
    <t>Результативні показники/індикатори програми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</si>
  <si>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</si>
  <si>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</si>
  <si>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</si>
  <si>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</si>
  <si>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</si>
  <si>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Витрат</t>
  </si>
  <si>
    <t>обсяг видатків</t>
  </si>
  <si>
    <t>грн.</t>
  </si>
  <si>
    <t>Якості</t>
  </si>
  <si>
    <t>Продукту</t>
  </si>
  <si>
    <t>Ефективності</t>
  </si>
  <si>
    <t>од.</t>
  </si>
  <si>
    <t>%</t>
  </si>
  <si>
    <t>грн</t>
  </si>
  <si>
    <t>осіб</t>
  </si>
  <si>
    <t>*зазначається у випадку якщо відповідальний виконавець програми не є головним розпорядником бюджетних коштів;</t>
  </si>
  <si>
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</si>
  <si>
    <t xml:space="preserve">*** зазначається у разі поділу програми на підпрограми     </t>
  </si>
  <si>
    <t xml:space="preserve">                      </t>
  </si>
  <si>
    <t xml:space="preserve">                                                                                                                                              </t>
  </si>
  <si>
    <t xml:space="preserve"> </t>
  </si>
  <si>
    <t>людино-день</t>
  </si>
  <si>
    <t>в т.ч. дівчат</t>
  </si>
  <si>
    <t>середньорічна кількість учнів дитячо-юнацьких спортивних шкіл фізкультурно-спортивних товарств, яким надається фінансова підтримка з бюджету (ДЮСШ, КДЮСШ)</t>
  </si>
  <si>
    <t>кількість команд з хокею на траві</t>
  </si>
  <si>
    <t>кількість штатних працівників</t>
  </si>
  <si>
    <t>у т.ч. спортсменів-інструкторів</t>
  </si>
  <si>
    <t>динаміка кількості спортсменів штатної збірної команди міта, які зараховано до складу національної збірної команди України, порівняно з минулим роком</t>
  </si>
  <si>
    <t>динаміка кількості спортсменів штатної збірної команди міста, які посіли призові місця</t>
  </si>
  <si>
    <t>динаміка кількості спортсменів штатної збірної команди міста, які посіли призові місця, порівнячно з минулим роком</t>
  </si>
  <si>
    <t>кількість команд з настільного тенісу</t>
  </si>
  <si>
    <t>кількість видів заохочень/винагород, що виплачуються щомісяця</t>
  </si>
  <si>
    <t>кількість отримувачів заохочень/винагород (спортсменів)</t>
  </si>
  <si>
    <t>середній (середньомісячний) розмір заохочення/винагороди (стипендія міського голови) для одного отримувача</t>
  </si>
  <si>
    <t>динаміка кількості отримувачів, порівняно з минулим роком</t>
  </si>
  <si>
    <t>кількість громадських організацій, яким надається фінансова підтримка з бюджету (громадські організації)</t>
  </si>
  <si>
    <t>середні витрати на фінансову підтримку однієї  громадської організації, яким надається фінансова підтримка з бюджету</t>
  </si>
  <si>
    <t>динаміка кількості навчально-тренувальних зборів з підготовки до обласних та всеукраїнських змагань, порівняно з минулим роком</t>
  </si>
  <si>
    <t xml:space="preserve">Кількість осіб, які охоплені фізкультурно-оздоровчою діяльністю </t>
  </si>
  <si>
    <t>динаміка кількості осіб, які охоплені фізкультурно-оздоровчою діяльністю, порівняно з минулим роком</t>
  </si>
  <si>
    <t>динаміка кількості спортсменів штатної збірної команди міста, які зараховано до складу національної збірної команди України, порівняно з минулим роком</t>
  </si>
  <si>
    <t xml:space="preserve"> кількість проведених заходів з олімпійських видів спорту</t>
  </si>
  <si>
    <t>динаміка кількості проведених заходів з олімпійських видів спорту, порівняно з минулим роком</t>
  </si>
  <si>
    <t>динаміка кількості  проведених заходів з неолімпійських видів спорту, порівняно з минулим роком</t>
  </si>
  <si>
    <t>кількість дітей залучених до занять та збереження тренерського контингенту у комунальних дитячо-юнацьких спортивних шкіл</t>
  </si>
  <si>
    <t>динаміка кількості дітей залучених до занять та збереження  тренерського контингенту у комунальних дитячо-юнацьких спортивних шкіл, порівняно з минулим роком</t>
  </si>
  <si>
    <t>кількість дітей залучених до занять та збереження тренерського контингенту у дитячо-юнацьких спортивних шкіл</t>
  </si>
  <si>
    <t>динаміка кількості дітей залучених до занять та збереження  тренерського контингенту у дитячо-юнацьких спортивних шкіл, порівняно з минулим роком</t>
  </si>
  <si>
    <t>кількість населення охопленого фізкультурно-оздоровчою роботою у мікрорайонах міста</t>
  </si>
  <si>
    <t>динаміка кількості населення охопленого фізкультурно-оздоровчою роботою у мікрорайонах міста, порівняно з минулим роком</t>
  </si>
  <si>
    <t xml:space="preserve">представництво спортсменів-сумчан, які входять до складу збірних команд  області та України з видів спорту </t>
  </si>
  <si>
    <t>динаміка представництва спортсменів-сумчан, які входять до складу збірних команд області та України з видів спорту, порівняно з минулим роком</t>
  </si>
  <si>
    <r>
      <t xml:space="preserve">Завдання 2. </t>
    </r>
    <r>
      <rPr>
        <sz val="11"/>
        <rFont val="Times New Roman"/>
        <family val="1"/>
        <charset val="204"/>
      </rPr>
      <t>Надання фінансової підтримки КП «Муніципальний спортивний клуб «Тенісна Академія» СМР, сприяння популяризації тенісу та настільного тенісу, в т.ч.:</t>
    </r>
  </si>
  <si>
    <t xml:space="preserve">Планові значення показників за роками 
виконання </t>
  </si>
  <si>
    <t>Програма розвитку фізичної культури і спорту Сумської міської територіальної громади на 2025-2027 роки</t>
  </si>
  <si>
    <t>2025 рік</t>
  </si>
  <si>
    <t>2026 рік</t>
  </si>
  <si>
    <t>2027 рік</t>
  </si>
  <si>
    <t>кількість спортсменів, які братимуть участь у змаганнях міського рівня  з олімпійських видів спорту</t>
  </si>
  <si>
    <t>кількість спортсменів, які посіли призові місця у змаганнях міського рівня з олімпійських видів спорту</t>
  </si>
  <si>
    <t>динаміка кількості спортсменів, які беруть участь у змаганнях  міського рівня, порівняно з минулим роком</t>
  </si>
  <si>
    <t>в тому числі динаміка кількості спортсменів, які посіли призові місця у змаганнях міського рівня, порівняно з минулим роком</t>
  </si>
  <si>
    <t>кількість навчально-тренувальних зборів з неолімпійських видів спорту з підготовки до змагань різних рівнів (обласних, Всеукраїнських,чемпіонатів, кубків Європи та світу, інших міжнародних змагань)</t>
  </si>
  <si>
    <t>динаміка кількості навчально-тренувальних зборів з неолімпійських видів спорту з підготовки до змагань різних рівнівобласних, Всеукраїнських,чемпіонатів, кубків Європи та світу, інших міжнародних змагань), порівняно з минулим роком</t>
  </si>
  <si>
    <t>кількість змагань міського рівня з неолімпійських видів спорту</t>
  </si>
  <si>
    <t>кількість спортсменів, які братимуть участь у змаганнях міського рівня з неолімпійських видів спорту</t>
  </si>
  <si>
    <t>кількість спортсменів, які посіли призові місця у змаганнях міського рівня з неолімпійських видів спорту</t>
  </si>
  <si>
    <t>динаміка кількості спортсменів, які беруть участь у змаганнях міського рівня, порівняно з минулим роком</t>
  </si>
  <si>
    <t>кількість змагань І-ІІ рангів з неолімпійських видів спорту, в яких беруть участь спортсмени збірних команд міста</t>
  </si>
  <si>
    <t xml:space="preserve">кількість спортсменів збірних команд міста, які беруть участь у змаганнях І-ІІ рангів з неолімпійських видів спорту </t>
  </si>
  <si>
    <t xml:space="preserve">середні витрати на забезпечення участі одного спортсмена збірних команд та тренерів міста у змаганнях І-ІІ рангів з неолімпійських видів спорту </t>
  </si>
  <si>
    <t>динаміка кількості спортсменів міста, які посіли призові місця у змаганняхІ-ІІ рангів з неолімпійських видів спорту, порівняно з минулим роком</t>
  </si>
  <si>
    <t xml:space="preserve">кількість спортсменів, які посіли призові місця у змаганнях І-ІІ рангів з неолімпійських видів спорту </t>
  </si>
  <si>
    <t>кількість спортсменів, які посіли призові місця у змаганнях І-ІІ рангів з олімпійських видів спорту</t>
  </si>
  <si>
    <t>кількість спортсменів міста, які протягом року посіли призові місця у змаганнях з олімпійських видів спорту обласного та Всеукраїнського рівнів</t>
  </si>
  <si>
    <t>динаміка кількості спортсменів міста, які посіли призові місця у змаганнях з олімпійських видів спорту обласного та Всеукраїнського рівнів, порівняно з минулим роком</t>
  </si>
  <si>
    <t>кількість змагань міського рівня з олімпійських видів спорту</t>
  </si>
  <si>
    <t>кількість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</t>
  </si>
  <si>
    <t>динаміка кількості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змагань), порівняно з минулим роком</t>
  </si>
  <si>
    <t>кількість змагань з олімпійських видів спорту Всеукраїнського рівня, в яких беруть участь спортсмени  СМТГ, збірних команд міста</t>
  </si>
  <si>
    <t xml:space="preserve">середні витрати на забезпечення участі одного спортсмена СМТГ, збірних команд  міста  та тренерів, інших фахівців у змаганнях з олімпійських видів спорту обласного та Всеукраїнського рівнів </t>
  </si>
  <si>
    <t>кількість змагань І-ІІ рангів з олімпійських видів спорту, в яких беруть участь спортсмени СМТГ</t>
  </si>
  <si>
    <t xml:space="preserve">кількість спортсменів СМТГ та тренерів, які беруть участь змаганнях І-ІІ рангів з олімпійських видів спорту </t>
  </si>
  <si>
    <t xml:space="preserve">середні витрати на забезпечення участі одного спортсмена СМТГ та тренера у змаганнях І-ІІ рангів з олімпійських видів спорту </t>
  </si>
  <si>
    <t>динаміка кількості спортсменів СМТГ, які посіли призові місця у змаганнях І-ІІ рангів з олімпійських видів спорту, порівняно з минулим роком</t>
  </si>
  <si>
    <t>кількості спортсменів штатної збірної команди міста, які посіли призові місця</t>
  </si>
  <si>
    <r>
      <rPr>
        <b/>
        <sz val="11"/>
        <color theme="1"/>
        <rFont val="Times New Roman"/>
        <family val="1"/>
        <charset val="204"/>
      </rPr>
      <t>Завдання 1.</t>
    </r>
    <r>
      <rPr>
        <sz val="11"/>
        <color theme="1"/>
        <rFont val="Times New Roman"/>
        <family val="1"/>
        <charset val="204"/>
      </rPr>
      <t xml:space="preserve"> Проведення навчально-тренувальних зборів з неолімпійських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змагань). КПКВК 0215012</t>
    </r>
  </si>
  <si>
    <t>Підпрограма 2. "Проведення навчально-тренувальних зборів і змагань з неолімпійських видів спорту".</t>
  </si>
  <si>
    <r>
      <rPr>
        <b/>
        <sz val="11"/>
        <color theme="1"/>
        <rFont val="Times New Roman"/>
        <family val="1"/>
        <charset val="204"/>
      </rPr>
      <t>Завдання 1</t>
    </r>
    <r>
      <rPr>
        <sz val="11"/>
        <color theme="1"/>
        <rFont val="Times New Roman"/>
        <family val="1"/>
        <charset val="204"/>
      </rPr>
      <t>. Проведення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змагань). КПКВК 0215011</t>
    </r>
  </si>
  <si>
    <t xml:space="preserve"> Підпрограма 1. "Проведення навчально-тренувальних зборів і змагань з олімпійських видів спорту".</t>
  </si>
  <si>
    <t>кількість спортсменів збірних команд та тренерів міста, які беруть участь у змаганнях з неолімпійських видів спортув обласного та Всеукраїнського рівнів</t>
  </si>
  <si>
    <t xml:space="preserve">середні витрати на забезпечення участі одного спортсмена збірних команд (тренера) міста у змаганнях з неолімпійських видів спорту обласного та Всеукраїнського рівнів </t>
  </si>
  <si>
    <t>кількість змагань з неолімпійських видів спорту обласного та Всеукраїнського рівнів, в яких беруть участь спортсмени збірних команд міста</t>
  </si>
  <si>
    <t xml:space="preserve">кількість спортсменів, які посіли призові місця у змаганнях з неолімпійських видів спорту обласного та Всеукраїнського рівнів </t>
  </si>
  <si>
    <t>динаміка кількості спортсменів міста, які посіли призові місця у змаганнях з неолімпійських видів спорту обласного та Всеукраїнського рівнів, порівняно з минулим роком</t>
  </si>
  <si>
    <t>кількість заходів, що проводяться МЦФЗН "Спорт для всіх"</t>
  </si>
  <si>
    <t xml:space="preserve">середні витрати на проведення одного заходу, що проводиться МЦФЗН "Спорт для всіх" </t>
  </si>
  <si>
    <t>динаміка кількості заходів, що проводяться МЦФЗН "Спорт для всіх", порівняно з минулим роком</t>
  </si>
  <si>
    <t>динаміка кількості учасників заходів, що проводяться МЦФЗН "Спорт для всіх", порівняно з минулим роком</t>
  </si>
  <si>
    <t>кількість заходів, що проводяться серед ветеранів війни</t>
  </si>
  <si>
    <t>кількість спортсменів міста, які протягом року посіли призові місця у обласних, Всеукраїнських змаганнях, порівняно з минулим роком</t>
  </si>
  <si>
    <t>динаміка кількості спортсменів міста, які посіли призові місця у обласних та Всеукраїнських змаганнях, порівняно з минулим роком</t>
  </si>
  <si>
    <t>обсяг видатків на проведення поточних ремонтів</t>
  </si>
  <si>
    <t>обсяг видатків на проведення капітальних ремонтів</t>
  </si>
  <si>
    <t>кількість об'єктів, на яких проводяться поточні ремонти</t>
  </si>
  <si>
    <t>кількість об'єктів, на яких проводяться капітальні ремонти</t>
  </si>
  <si>
    <t>відсоток реалізацій заходів щодо поточного ремонту та покращенні матеріально-технічної бази приміщень центру, порівняно з запланованим</t>
  </si>
  <si>
    <t>відсоток реалізацій заходів щодо капітального ремонту приміщень центру, порівняно з запланованим, порівняно з минулим роком</t>
  </si>
  <si>
    <t>обсяг витрат</t>
  </si>
  <si>
    <r>
      <rPr>
        <b/>
        <sz val="11"/>
        <rFont val="Times New Roman"/>
        <family val="1"/>
        <charset val="204"/>
      </rPr>
      <t>Завдання 2.1.</t>
    </r>
    <r>
      <rPr>
        <sz val="11"/>
        <rFont val="Times New Roman"/>
        <family val="1"/>
        <charset val="204"/>
      </rPr>
      <t xml:space="preserve"> Утримання КП "Муніципальний спортивний клуб "Тенісна Академія" СМР</t>
    </r>
  </si>
  <si>
    <r>
      <rPr>
        <b/>
        <sz val="11"/>
        <rFont val="Times New Roman"/>
        <family val="1"/>
        <charset val="204"/>
      </rPr>
      <t>Завдання 2.2.</t>
    </r>
    <r>
      <rPr>
        <sz val="11"/>
        <rFont val="Times New Roman"/>
        <family val="1"/>
        <charset val="204"/>
      </rPr>
      <t xml:space="preserve"> Підготовка та участь команди та спортсменів КП «Муніципальний спортивний клуб «Тенісна Академія» СМР у змаганнях обласного, Всеукраїнського та міжнародного рівнів</t>
    </r>
  </si>
  <si>
    <r>
      <rPr>
        <b/>
        <sz val="11"/>
        <color theme="1"/>
        <rFont val="Times New Roman"/>
        <family val="1"/>
        <charset val="204"/>
      </rPr>
      <t>Завдання 3.</t>
    </r>
    <r>
      <rPr>
        <sz val="11"/>
        <color theme="1"/>
        <rFont val="Times New Roman"/>
        <family val="1"/>
        <charset val="204"/>
      </rPr>
      <t xml:space="preserve"> Заохочення та відзначення видатних спортсменів та тренерів СМТГ за високі досягнення в спорті</t>
    </r>
  </si>
  <si>
    <r>
      <rPr>
        <b/>
        <sz val="11"/>
        <color theme="1"/>
        <rFont val="Times New Roman"/>
        <family val="1"/>
        <charset val="204"/>
      </rPr>
      <t xml:space="preserve">Завдання 3.1. </t>
    </r>
    <r>
      <rPr>
        <sz val="11"/>
        <color theme="1"/>
        <rFont val="Times New Roman"/>
        <family val="1"/>
        <charset val="204"/>
      </rPr>
      <t>Виплата грошової винагороди учасникам та призерам Олімпійських, Паралімпійських, Дефлімпійських ігор, призерам спортивних змагань міжнародного рівня та їх тренерам</t>
    </r>
  </si>
  <si>
    <t>кількість отримувачів винагороди (учасникам та призерам Олімпійських, Паралімпійських, Дефлімпійських ігор, призерам спортивних змагань міжнародного рівня та їх тренерам)</t>
  </si>
  <si>
    <r>
      <rPr>
        <b/>
        <sz val="11"/>
        <color theme="1"/>
        <rFont val="Times New Roman"/>
        <family val="1"/>
        <charset val="204"/>
      </rPr>
      <t>Завдання 3.2</t>
    </r>
    <r>
      <rPr>
        <sz val="11"/>
        <color theme="1"/>
        <rFont val="Times New Roman"/>
        <family val="1"/>
        <charset val="204"/>
      </rPr>
      <t>. Підтримка талановитих спортсменів, заохочення та стимулювання їх за успішний виступ на Всеукраїнських та міжнародних змаганнях (виплата стипендій)</t>
    </r>
  </si>
  <si>
    <t>Ефективність</t>
  </si>
  <si>
    <t>середній розмір винагороди (учасникам та призерам Олімпійських, Паралімпійських, Дефлімпійських ігор, призерам спортивних змагань міжнародного рівня та їх тренерам)</t>
  </si>
  <si>
    <t>динаміка кількості отримувачів винагороди (учасникам та призерам Олімпійських, Паралімпійських, Дефлімпійських ігор, призерам спортивних змагань міжнародного рівня та їх тренерам), порівняно з минулим роком</t>
  </si>
  <si>
    <t>динаміка кількості отримувачів заохочення/винагороди (стипендія міського голови), порівняно з минулим роком</t>
  </si>
  <si>
    <r>
      <t xml:space="preserve">Завдання 4. </t>
    </r>
    <r>
      <rPr>
        <sz val="11"/>
        <rFont val="Times New Roman"/>
        <family val="1"/>
        <charset val="204"/>
      </rPr>
      <t>Реалізація заходів щодо розвитку інфраструктури та покращення  матеріально-технічної бази приміщень центру</t>
    </r>
  </si>
  <si>
    <r>
      <t xml:space="preserve">Завдання 3. </t>
    </r>
    <r>
      <rPr>
        <sz val="11"/>
        <rFont val="Times New Roman"/>
        <family val="1"/>
        <charset val="204"/>
      </rPr>
      <t>Укріплення матеріально-технічної бази центру</t>
    </r>
  </si>
  <si>
    <t>обсяг видатків на придбання спортивного обладнання, інвентарю та екіпірування</t>
  </si>
  <si>
    <t>кількість придбаного спортивного обладнання, інвентарю та екіпірування</t>
  </si>
  <si>
    <t>середня вартість придбаного спортивного обладнання, інвентарю та екіпірування</t>
  </si>
  <si>
    <t>середня вартість проведення капітального ремонту одного об'єкту</t>
  </si>
  <si>
    <t>середня вартість проведення поточного ремонту одного об'єкту</t>
  </si>
  <si>
    <t>динаміка кількості придбаного спортивного обладнання, інвентарю та екіпірування, порівняно з запланованим</t>
  </si>
  <si>
    <r>
      <t xml:space="preserve">Завдання 2. </t>
    </r>
    <r>
      <rPr>
        <sz val="11"/>
        <rFont val="Times New Roman"/>
        <family val="1"/>
        <charset val="204"/>
      </rPr>
      <t>Укріплення матеріально-технічної бази дитячо-юнацьких спортивних шкіл</t>
    </r>
  </si>
  <si>
    <r>
      <t xml:space="preserve">Завдання 2. </t>
    </r>
    <r>
      <rPr>
        <sz val="11"/>
        <rFont val="Times New Roman"/>
        <family val="1"/>
        <charset val="204"/>
      </rPr>
      <t>Укріплення матеріально-технічної бази комунальних дитячо-юнацьких спортивних шкіл</t>
    </r>
  </si>
  <si>
    <t>кількість комунальних дитячо-юнацьких спортивних шкіл (ДЮСШ, КДЮСШ)</t>
  </si>
  <si>
    <t>динаміка кількісті вихованців комунальних дитячо-юнацьких спортивних школах (ДЮСШ, КДЮСШ), порівняно з минулим роком</t>
  </si>
  <si>
    <t>динаміка кількісті вихованців комунальних дитячо-юнацьких спортивних школах, порівняно з минулим роком</t>
  </si>
  <si>
    <t>обсяг витрат на навчально-тренувальну та спортивну роботу у комунальних дитячо-юнацьких спортивних школах</t>
  </si>
  <si>
    <t xml:space="preserve">кількість комунальних дитячо-юнацьких спортивних шкіл  </t>
  </si>
  <si>
    <t>кількість дитячо-юнацьких спортивних шкіл фізкультурно-спортивних товарств (ДЮСШ, КДЮСШ)</t>
  </si>
  <si>
    <t>обсяг витрат на навчально-тренувальну та спортивну роботу дитячо-юнацьких спортивних шкіл фізкультурно-спортивних товарств (ДЮСШ, КДЮСШ)</t>
  </si>
  <si>
    <t xml:space="preserve">         </t>
  </si>
  <si>
    <t>середньорічна кількість вихованців комунальних дитячо-юнацьких спортивних шкіл (ДЮСШ, КДЮСШ)</t>
  </si>
  <si>
    <t>середні витрати на навчально-тренувальну та спортивну роботу у комунальних дитячо-юнацьких спортивних школах (ДЮСШ, КДЮСШ), з розрахунку на одного вихованця</t>
  </si>
  <si>
    <r>
      <rPr>
        <b/>
        <sz val="11"/>
        <color theme="1"/>
        <rFont val="Times New Roman"/>
        <family val="1"/>
        <charset val="204"/>
      </rPr>
      <t>Завдання 1.2.</t>
    </r>
    <r>
      <rPr>
        <sz val="11"/>
        <color theme="1"/>
        <rFont val="Times New Roman"/>
        <family val="1"/>
        <charset val="204"/>
      </rPr>
      <t xml:space="preserve"> Навчально-тренувальна та спортивна робота вихованців ДЮСШ підпорядкованих підпорядкованих управлінню освіти і науки СМР, в т.ч.: КДЮСШ № 1 м.Суми, КДЮСШ № 2 м. Суми</t>
    </r>
  </si>
  <si>
    <t xml:space="preserve">середньорічна кількість вихованців комунальних дитячо-юнацьких спортивних шкіл, видатки на утримання яких здійснюються з бюджету в розрізі їх видів </t>
  </si>
  <si>
    <t>середні витрати на навчально-тренувальну та спортивну роботу у комунальних дитячо-юнацьких спортивних школах, з розрахунку на одного вихованця</t>
  </si>
  <si>
    <t>динаміка кількості дітей залучених до занять у  дитячо-юнацьких спортивних шкіл, порівняно з минулим роком</t>
  </si>
  <si>
    <t>обсяг витрат на навчально-тренувальну  та спортивну роботу дитячо-юнацьких спортивних школах (ДЮСШ, КДЮСШ)</t>
  </si>
  <si>
    <t>середні витрати на навчально-тренувальну та спортивну роботу у дитячо-юнацьких спортивних шкіл фізкультурно-спортивних товарств, з розрахунку на одного вихованця</t>
  </si>
  <si>
    <t>динаміка кількісті вихованців дитячо-юнацьких спортивних шкіл фізкультурно-спортивних товарств, порівняно з минулим роком</t>
  </si>
  <si>
    <r>
      <rPr>
        <b/>
        <sz val="11"/>
        <rFont val="Times New Roman"/>
        <family val="1"/>
        <charset val="204"/>
      </rPr>
      <t>Завдання 2.</t>
    </r>
    <r>
      <rPr>
        <sz val="11"/>
        <rFont val="Times New Roman"/>
        <family val="1"/>
        <charset val="204"/>
      </rPr>
      <t xml:space="preserve"> Організація та проведення міських спортивних заходів та участь у змаганнях різних рівнів зі спорту ветеранів війни</t>
    </r>
  </si>
  <si>
    <t>кількість учасників міських спортивних заходів та які беруть участь у змаганнях різних рівнів зі спорту ветеранів війни</t>
  </si>
  <si>
    <t>середні витрати на проведення міських спортивних заходів та участь у змаганнях різних рівнів зі спорту ветеранів війни, з розрахунку на 1 учасника</t>
  </si>
  <si>
    <t>середні витрати на проведення одного міського спортивного заходу та участі у змаганнях різних рівнів зі спорту ветеранів війни</t>
  </si>
  <si>
    <t>динаміка кількості міських спортивних заходів та участі у змаганнях різних рівнів зі спорту ветеранів війни, порівняно з минулим роком</t>
  </si>
  <si>
    <t>динаміка кількості учасників міських спортивних заходів та участі у змаганнях різних рівнів зі спорту ветеранів війни, порівняно з минулим роком</t>
  </si>
  <si>
    <t xml:space="preserve">кількість заходів з відзначення та визнання кращих діячів ТГ у сфері спорту </t>
  </si>
  <si>
    <t xml:space="preserve">середні витрати на організацію та проведення одного заходу з відзначення та визнання кращих діячів ТГ у сфері спорту </t>
  </si>
  <si>
    <t>динаміка кількості проведення заходів з відзначення та визнання кращих діячів ТГ у сфері спорту, порівняно з минулим роком</t>
  </si>
  <si>
    <r>
      <t xml:space="preserve">Завдання 1. </t>
    </r>
    <r>
      <rPr>
        <sz val="11"/>
        <rFont val="Times New Roman"/>
        <family val="1"/>
        <charset val="204"/>
      </rPr>
      <t>Організація фізкультурно-оздоровчої діяльності, проведення масових фізкультурно-оздоровчих і спортивних заходів серед різних верств населення СМТГ</t>
    </r>
  </si>
  <si>
    <t>кількість заходів, що проводяться відділом фізичної культури та спорту</t>
  </si>
  <si>
    <t>кількість учасників масових фізкультурно-оздоровчих і спортивних заходів, що проводяться відділом фізичної культури та спорту</t>
  </si>
  <si>
    <t xml:space="preserve">кількість учасників масових фізкультурно-оздоровчих і спортивних заходів, що проводяться МЦФЗН "Спорт для всіх" </t>
  </si>
  <si>
    <t>середні витрати на проведення одного заходу, що проводиться відділом фізичної культури та спорту</t>
  </si>
  <si>
    <t>кількість людиноднів проведення заходів, що проводяться відділом фізичної культури та спорту</t>
  </si>
  <si>
    <t>кількість людиноднів проведення заходів, що проводяться МЦФЗН "Спорт для всіх"</t>
  </si>
  <si>
    <t>середні витрати на 1 людинодень проведення заходів, що проводяться МЦФЗН "Спорт для всіх"</t>
  </si>
  <si>
    <t>середні витрати на 1 людинодень проведення заходів, що проводяться  відділом фізичної культури та спорту</t>
  </si>
  <si>
    <t>динаміка кількості заходів, що проводяться відділом фізичної культури та спорту, порівняно з минулим роком</t>
  </si>
  <si>
    <t>динаміка кількості учасників заходів, що проводяться відділом фізичної культури та спорту, порівняно з минулим роком</t>
  </si>
  <si>
    <t xml:space="preserve">кількість людиноднів участі (суддівство) у змаганнях міського рівня з неолімпійських видів спорту </t>
  </si>
  <si>
    <t>середні витрати на один людинодень навчально-тренувальних зборів з неолімпійських видів спорту з підготовки до змагань різних рівнів обласних, Всеукраїнських,чемпіонатів, кубків Європи та світу, інших міжнародних змагань)</t>
  </si>
  <si>
    <t>середні витрати на один людинодень участі у  змаганнях міського рівня з олімпійських видів спорту</t>
  </si>
  <si>
    <t>кількість людиноднів участі (суддівство) у змаганнях міського рівня з олімпійських видів спорту</t>
  </si>
  <si>
    <t xml:space="preserve">обсяг видатків на організацію і проведення заходів, що проводяться МЦФЗН "Спорт для всіх" </t>
  </si>
  <si>
    <t>обсяг видатків на організацію і проведення заходів, що проводяться відділом фізичної культури та спорту</t>
  </si>
  <si>
    <t>кількість людиноднів навчально-тренувальних зборів з неолімпійських видів спорту з підготовки до змагань різних рівнів (обласних, Всеукраїнських,чемпіонатів, кубків Європи та світу, інших міжнародних змагань)</t>
  </si>
  <si>
    <t>середні витрати на один людинодень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</t>
  </si>
  <si>
    <t>кількість людиноднів навчально-тренувальних зборів з олімпійських видів спорту з підготовки до змагань різних рівнів (обласних, Всеукраїнських, чемпіонатів, кубків Європи та світу, інших міжнародних змагань)</t>
  </si>
  <si>
    <t>Проведення  навчально-тренувальних зборів і змагань з неолімпійських видів спорту. Виконавчий комітет Сумської міської ради (відділ фізичної культури та спорту СМР, відділ бухгалтерського обліку та звітності СМР). КПКВК 0215012</t>
  </si>
  <si>
    <t>Проведення навчально-тренувальних зборів і змагань з олімпійських видів спорту. Виконавчий комітет Сумської міської ради (відділ фізичної культури та спорту СМР, відділ бухгалтерського обліку та звітності СМР). КПКВК 0215011</t>
  </si>
  <si>
    <t>кількість спортсменів СМТГ, збірних команд та тренерів міста, які беруть участь у змаганнях з олімпійських видів спорту в обласного та Всеукраїнського рівнів</t>
  </si>
  <si>
    <t>середні витрати на один людинодень участі у змаганнях міського рівня з неолімпійських видів спорту</t>
  </si>
  <si>
    <r>
      <rPr>
        <b/>
        <sz val="11"/>
        <rFont val="Times New Roman"/>
        <family val="1"/>
        <charset val="204"/>
      </rPr>
      <t>Завдання 2.2.</t>
    </r>
    <r>
      <rPr>
        <sz val="11"/>
        <rFont val="Times New Roman"/>
        <family val="1"/>
        <charset val="204"/>
      </rPr>
      <t xml:space="preserve"> Укріплення матеріально-технічної бази ДЮСШ підпорядкованих підпорядкованих управлінню освіти і науки СМР, в т.ч.: КДЮСШ № 1 м.Суми, КДЮСШ № 2 м. Суми</t>
    </r>
  </si>
  <si>
    <t>кількість змагань різного рівня та навчально-тренувальних зборів, в яких візьме участь команда</t>
  </si>
  <si>
    <t>середньомісячні витрати на утримання команди</t>
  </si>
  <si>
    <t>середні витрати на одне змагання та навчально-тренувальний збір, в якому взято участь командою</t>
  </si>
  <si>
    <t>кількість змагань різного рівня та навчально-тренувальних зборів, в яких беруть участь збірні команди СМТГ</t>
  </si>
  <si>
    <t>середні витрати на одне змагання та навчально-тренувальний збір, в якому взято участь збірною командою СМТГ</t>
  </si>
  <si>
    <r>
      <rPr>
        <b/>
        <sz val="11"/>
        <color theme="1"/>
        <rFont val="Times New Roman"/>
        <family val="1"/>
        <charset val="204"/>
      </rPr>
      <t xml:space="preserve">Завдання 1. </t>
    </r>
    <r>
      <rPr>
        <sz val="11"/>
        <color theme="1"/>
        <rFont val="Times New Roman"/>
        <family val="1"/>
        <charset val="204"/>
      </rPr>
      <t>Організація і проведення змагань міського рівня з олімпійських видів спорту. КПКВК 0215011</t>
    </r>
  </si>
  <si>
    <r>
      <rPr>
        <b/>
        <sz val="11"/>
        <color theme="1"/>
        <rFont val="Times New Roman"/>
        <family val="1"/>
        <charset val="204"/>
      </rPr>
      <t>Завдання 2.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СМТГ, збірних команд міста та тренерів, інших фахівців у змаганнях з олімпійських видів спорту обласного та Всеукраїнського рівнів. КПКВК 0215011</t>
    </r>
  </si>
  <si>
    <r>
      <rPr>
        <b/>
        <sz val="11"/>
        <color theme="1"/>
        <rFont val="Times New Roman"/>
        <family val="1"/>
        <charset val="204"/>
      </rPr>
      <t>Завдання 1.</t>
    </r>
    <r>
      <rPr>
        <sz val="11"/>
        <color theme="1"/>
        <rFont val="Times New Roman"/>
        <family val="1"/>
        <charset val="204"/>
      </rPr>
      <t xml:space="preserve"> Організація і проведення змагань міського рівня з неолімпійських видів спорту. КПКВК 0215012</t>
    </r>
  </si>
  <si>
    <r>
      <rPr>
        <b/>
        <sz val="11"/>
        <color theme="1"/>
        <rFont val="Times New Roman"/>
        <family val="1"/>
        <charset val="204"/>
      </rPr>
      <t>Завдання 2.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СМТГ, збірних команд міста та тренерів, інших фахівців у змаганнях з неолімпійських видів спорту обласного та Всеукраїнського рівня. КПКВК 0215012</t>
    </r>
  </si>
  <si>
    <r>
      <rPr>
        <b/>
        <sz val="11"/>
        <color theme="1"/>
        <rFont val="Times New Roman"/>
        <family val="1"/>
        <charset val="204"/>
      </rPr>
      <t>Завдання 1.1.</t>
    </r>
    <r>
      <rPr>
        <sz val="11"/>
        <color theme="1"/>
        <rFont val="Times New Roman"/>
        <family val="1"/>
        <charset val="204"/>
      </rPr>
      <t xml:space="preserve"> Навчально-тренувальна та спортивна робота вихованців ДЮСШ підпорядкованих ВК СМР, в т.ч.: МКЗ "СДЮСШОР В.Голубничого з легкої атлетики", ДЮСШ з вільної боротьби, КДЮСШ "Суми", КДЮСШ єдиноборств</t>
    </r>
  </si>
  <si>
    <r>
      <t xml:space="preserve">Завдання 2.1. </t>
    </r>
    <r>
      <rPr>
        <sz val="11"/>
        <rFont val="Times New Roman"/>
        <family val="1"/>
        <charset val="204"/>
      </rPr>
      <t>Укріплення матеріально-технічної бази ДЮСШ підпорядкованих ВК СМР, в т.ч.: МКЗ "СДЮСШОР В.Голубничого з легкої атлетики", ДЮСШ з вільної боротьби, КДЮСШ "Суми", КДЮСШ єдиноборств</t>
    </r>
  </si>
  <si>
    <r>
      <rPr>
        <b/>
        <sz val="11"/>
        <color theme="1"/>
        <rFont val="Times New Roman"/>
        <family val="1"/>
        <charset val="204"/>
      </rPr>
      <t>Завдання 1</t>
    </r>
    <r>
      <rPr>
        <sz val="11"/>
        <color theme="1"/>
        <rFont val="Times New Roman"/>
        <family val="1"/>
        <charset val="204"/>
      </rPr>
      <t xml:space="preserve">. Навчально-тренувальна та спортивна робота вихованців ДЮСШ та КДЮСШ, в т.ч.:  СМ ДЮСШ "Спартак" ; ДЮСШ "Спартаківець"; МДЮСШ СОО ВФСТ "Колос"; КДЮСШ "Україна" ім. О. КУЛИКА; КДЮСШ "Авангард" СОО ФСТ "Україна" </t>
    </r>
  </si>
  <si>
    <t xml:space="preserve">Підтримка спорту вищих досягнень та організацій, які здійснюють фізкультурно-спортивну діяльність в СМТГ. Виконавчий комітет Сумської міської ради (відділ фізичної культури та спорту СМР, відділ бухгалтерського обліку та звітності СМР). КПКВК 0215062 </t>
  </si>
  <si>
    <t>Начальник відділу фізичної культури та спорту Сумської міської ради</t>
  </si>
  <si>
    <r>
      <t xml:space="preserve">Завдання 1.1. </t>
    </r>
    <r>
      <rPr>
        <sz val="11"/>
        <rFont val="Times New Roman"/>
        <family val="1"/>
        <charset val="204"/>
      </rPr>
      <t xml:space="preserve">Утримання КП СМР «Муніципальний спортивний клуб з хокею на траві «Сумчанка» </t>
    </r>
  </si>
  <si>
    <r>
      <t xml:space="preserve">Завдання 1. </t>
    </r>
    <r>
      <rPr>
        <sz val="11"/>
        <rFont val="Times New Roman"/>
        <family val="1"/>
        <charset val="204"/>
      </rPr>
      <t>Надання фінансової підтримки КП СМР «Муніципальний спортивний клуб з хокею на траві «Сумчанка», сприяння популяризації хокею на траві (хокею на траві в приміщенні), в т.ч.:</t>
    </r>
  </si>
  <si>
    <r>
      <rPr>
        <b/>
        <sz val="11"/>
        <color theme="1"/>
        <rFont val="Times New Roman"/>
        <family val="1"/>
        <charset val="204"/>
      </rPr>
      <t xml:space="preserve">Завдання 1.2. </t>
    </r>
    <r>
      <rPr>
        <sz val="11"/>
        <color theme="1"/>
        <rFont val="Times New Roman"/>
        <family val="1"/>
        <charset val="204"/>
      </rPr>
      <t>Проведення навчально-тренувальних зборів та участь команди КП СМР "Муніципальний спортивний клуб з хокею на траві "Сумчанка" у змаганнях різних рівнів</t>
    </r>
  </si>
  <si>
    <t>Сприяння розвитку дитячо-юнацьких спортивних шкіл фізкультурно-спортивних товариств. Виконавчий комітет Сумської міської ради (відділ фізичної культури та спорту, відділ бухгалтерського обліку та звітності). КПКВК 0215032</t>
  </si>
  <si>
    <r>
      <t xml:space="preserve">Завдання 1. </t>
    </r>
    <r>
      <rPr>
        <sz val="11"/>
        <color theme="1"/>
        <rFont val="Times New Roman"/>
        <family val="1"/>
        <charset val="204"/>
      </rPr>
      <t>Сприяння розвитку дитячо-юнацького та резервного спорту. КПКВК 0215031, в т.ч.:</t>
    </r>
  </si>
  <si>
    <t>Сприяння розвитку здібностей вихованців дитячо-юнацького та резервного спорту. Виконавчий комітет Сумської міської ради (відділ фізичної культури та спорту СМР, відділ бухгалтерського обліку та звітності СМР), управління освіти і науки СМР. КПКВК 0215031, 0615031</t>
  </si>
  <si>
    <t xml:space="preserve">Організація  фізкультурно-оздоровчої діяльності, проведення масових фізкультурно- оздоровчих і спортивних заходів серед населення СМТГ. Виконавчий комітет Сумської міської ради (відділ фізичної культури та спорту, відділ бухгалтерського обліку та звітності). КПКВК 0215061 </t>
  </si>
  <si>
    <r>
      <rPr>
        <b/>
        <sz val="11"/>
        <color theme="1"/>
        <rFont val="Times New Roman"/>
        <family val="1"/>
        <charset val="204"/>
      </rPr>
      <t>Завдання 3.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 у змаганнях І-ІІ рангів з олімпійських видів спорту. КПКВК 0215011</t>
    </r>
  </si>
  <si>
    <t>середні витрати на один людино-день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</t>
  </si>
  <si>
    <t>динаміка кількості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світу), порівняно з минулим роком</t>
  </si>
  <si>
    <t xml:space="preserve">кількість навчально-тренувальних зборів з олімпійських видів спорту з підготовки до змагань різних рівнів </t>
  </si>
  <si>
    <t xml:space="preserve">кількість людино-днів навчально-тренувальних зборів з олімпійських видів спорту з підготовки до змагань різних рівнів </t>
  </si>
  <si>
    <r>
      <rPr>
        <b/>
        <sz val="11"/>
        <rFont val="Times New Roman"/>
        <family val="1"/>
        <charset val="204"/>
      </rPr>
      <t>Завдання 4.</t>
    </r>
    <r>
      <rPr>
        <sz val="11"/>
        <rFont val="Times New Roman"/>
        <family val="1"/>
        <charset val="204"/>
      </rPr>
      <t xml:space="preserve"> Проведення навчально-тренувальних зборів з олімпійських видів спорту з підготовки до змагань різних рівнів КПКВК 0215011</t>
    </r>
  </si>
  <si>
    <t>кількість проведених заходів з неолімпійських видів спорту</t>
  </si>
  <si>
    <r>
      <rPr>
        <b/>
        <sz val="11"/>
        <color theme="1"/>
        <rFont val="Times New Roman"/>
        <family val="1"/>
        <charset val="204"/>
      </rPr>
      <t>Завдання 3.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 у змаганнях І-ІІ рангів з неолімпійських видів спорту. КПКВК 0215012</t>
    </r>
  </si>
  <si>
    <r>
      <rPr>
        <b/>
        <sz val="11"/>
        <rFont val="Times New Roman"/>
        <family val="1"/>
        <charset val="204"/>
      </rPr>
      <t>Завдання 4.</t>
    </r>
    <r>
      <rPr>
        <sz val="11"/>
        <rFont val="Times New Roman"/>
        <family val="1"/>
        <charset val="204"/>
      </rPr>
      <t xml:space="preserve"> Проведення навчально-тренувальних зборів з неолімпійських видів спорту з підготовки до змагань різних рівнів КПКВК 0215012</t>
    </r>
  </si>
  <si>
    <t>Додаток 2</t>
  </si>
  <si>
    <t>до  Програми розвитку фізичної культури та спорту Сумської</t>
  </si>
  <si>
    <t>міської територіальної громади на 2025-2027 роки</t>
  </si>
  <si>
    <t>_________________________      Єлизавета СТУПАК</t>
  </si>
  <si>
    <t xml:space="preserve">  </t>
  </si>
  <si>
    <t xml:space="preserve">кількість заходів з відзначення та нагородження </t>
  </si>
  <si>
    <t>середня вартість проведення одного заходу</t>
  </si>
  <si>
    <t>динаміка кількості проведення заходів з відзначення та нагородження</t>
  </si>
  <si>
    <t>Якість</t>
  </si>
  <si>
    <t>кількість спортсменів та тренерів міста, які беруть участь у змаганнях осіб з інвалідністю обласного та Всеукраїнського рівнів</t>
  </si>
  <si>
    <t xml:space="preserve">кількість спортсменів, які посіли призові місця у змаганнях осіб з інвалідністю обласного та Всеукраїнського рівнів </t>
  </si>
  <si>
    <t>середні витрати на забезпечення участі одного спортсмена СМТГ та тренера у змаганнях І-ІІ рангів осіб з інвалідністю</t>
  </si>
  <si>
    <t>кількість спортсменів, які посіли призові місця у змаганнях І-ІІ рангів осіб з інвалідністю</t>
  </si>
  <si>
    <t>динаміка кількості спортсменів СМТГ, які посіли призові місця у змаганнях І-ІІ рангів осіб з інвалідністю, порівняно з минулим роком</t>
  </si>
  <si>
    <t>кількість змагань І-ІІ рангів осіб з інвалідністю, в яких беруть участь спортсмени СМТГ</t>
  </si>
  <si>
    <t>кількість спортсменів СМТГ та тренерів, які беруть участь змаганнях І-ІІ рангів осіб з інвалідністю</t>
  </si>
  <si>
    <t>Завдання 4. Підтримка громадських організацій фізкультурно-спортивної спрямованості, в т.ч.: ГО "Гандбольний клуб "Суми-У", ГО "Спортивний клуб "Сумчасті Дияволи", Дитячо-юнацький спортивний клуб "БаЛу", ГО "Футбольний клуб "Лідер Суми"'</t>
  </si>
  <si>
    <t>динаміка кількості спортсменів міста, які посіли призові місця у змаганнях осіб з інвалідністю обласного та Всеукраїнського рівнів, порівняно з минулим роком</t>
  </si>
  <si>
    <t xml:space="preserve">середні витрати на забезпечення участі одного спортсмена у змаганнях осіб з інвалідністю обласного та Всеукраїнського рівнів </t>
  </si>
  <si>
    <t>Підпрограма 4. "Сприяння розвитку дитячо-юнацьких спортивних шкіл комунальної власності СМТГ".</t>
  </si>
  <si>
    <t>Підпрограма 3. "Проведення навчально-тренувальних зборів і змагань та заходів зі спорту осіб з інвалідністю".</t>
  </si>
  <si>
    <t>Підтримка спорту осіб з інвалідністю. Виконавчий комітет Сумської міської ради (відділ фізичної культури та спорту СМР, відділ бухгалтерського обліку та звітності СМР). КПКВК 0215022</t>
  </si>
  <si>
    <t>представництво провідних спортсменів СМТГ, які беруть участь у змаганнях осіб з інвалідністю</t>
  </si>
  <si>
    <t>динаміка представництва провідних спортсменів СМТГ, які беруть участь у змаганнях осіб з інвалідністю</t>
  </si>
  <si>
    <r>
      <rPr>
        <b/>
        <sz val="11"/>
        <color theme="1"/>
        <rFont val="Times New Roman"/>
        <family val="1"/>
        <charset val="204"/>
      </rPr>
      <t>Завдання 1.</t>
    </r>
    <r>
      <rPr>
        <sz val="11"/>
        <color theme="1"/>
        <rFont val="Times New Roman"/>
        <family val="1"/>
        <charset val="204"/>
      </rPr>
      <t xml:space="preserve"> Забезпечення участі провідних спортсменів СМТГ, збірних команд міста та тренерів, інших фахівців у змаганнях осіб з інвалідністю обласного та Всеукраїнського рівнів </t>
    </r>
  </si>
  <si>
    <r>
      <rPr>
        <b/>
        <sz val="11"/>
        <color theme="1"/>
        <rFont val="Times New Roman"/>
        <family val="1"/>
        <charset val="204"/>
      </rPr>
      <t xml:space="preserve">Завдання 2. </t>
    </r>
    <r>
      <rPr>
        <sz val="11"/>
        <color theme="1"/>
        <rFont val="Times New Roman"/>
        <family val="1"/>
        <charset val="204"/>
      </rPr>
      <t>Забезпечення участі провідних спортсменів СМТГ у змаганнях І-ІІ рангів осіб з інвалідністю</t>
    </r>
  </si>
  <si>
    <t>Підпрограма 5. "Сприяння розвитку дитячо-юнацьких спортивних шкіл фізкультурно-спортивних товариств".</t>
  </si>
  <si>
    <t>Підпрограма 6. "Забезпечення діяльності міського центру фізичного здоров’я населення «Спорт для всіх» та проведення фізкультурно-масових заходів серед населення СМТГ".</t>
  </si>
  <si>
    <t>Підпрограма 7. "Підтримка спорту вищих досягнень та організацій, які здійснюють фізкультурно-спортивну діяльність в СМТГ".</t>
  </si>
  <si>
    <t>кількість змагань осіб з інвалідністю обласного та Всеукраїнського рівнів, в яких беруть участь спортсмени СМТГ, збірних команд міста</t>
  </si>
  <si>
    <r>
      <t xml:space="preserve">Завдання 5. </t>
    </r>
    <r>
      <rPr>
        <sz val="11"/>
        <color theme="1"/>
        <rFont val="Times New Roman"/>
        <family val="1"/>
        <charset val="204"/>
      </rPr>
      <t>Популяризація фізичної культури і спорту серед населення СМТГ шляхом проведення заходів з відзначення та нагородження, проведення інформаційних кампаній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</si>
</sst>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₴_-;\-* #,##0.00\ _₴_-;_-* &quot;-&quot;??\ _₴_-;_-@_-"/>
    <numFmt numFmtId="165" formatCode="0.0"/>
    <numFmt numFmtId="166" formatCode="#,##0.0"/>
  </numFmts>
  <fonts count="2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1"/>
      <scheme val="minor"/>
    </font>
    <font>
      <sz val="10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/>
  </cellStyleXfs>
  <cellXfs count="612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1" fontId="0" fillId="0" borderId="0" xfId="0" applyNumberFormat="1"/>
    <xf numFmtId="165" fontId="0" fillId="0" borderId="0" xfId="0" applyNumberFormat="1"/>
    <xf numFmtId="4" fontId="0" fillId="0" borderId="0" xfId="0" applyNumberFormat="1"/>
    <xf numFmtId="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2" borderId="0" xfId="0" applyFill="1"/>
    <xf numFmtId="0" fontId="15" fillId="0" borderId="0" xfId="0" applyFont="1" applyAlignment="1">
      <alignment horizontal="right" vertical="top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17" fillId="0" borderId="2" xfId="1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7" fillId="2" borderId="2" xfId="1" applyNumberFormat="1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4" fontId="17" fillId="0" borderId="2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3" fontId="17" fillId="2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vertical="center" wrapText="1"/>
    </xf>
    <xf numFmtId="0" fontId="22" fillId="2" borderId="2" xfId="0" applyFont="1" applyFill="1" applyBorder="1" applyAlignment="1">
      <alignment horizontal="justify" vertical="center" wrapText="1"/>
    </xf>
    <xf numFmtId="0" fontId="22" fillId="2" borderId="3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6" fillId="2" borderId="2" xfId="2" applyFont="1" applyFill="1" applyBorder="1" applyAlignment="1">
      <alignment horizontal="justify" vertical="center" wrapText="1"/>
    </xf>
    <xf numFmtId="0" fontId="15" fillId="0" borderId="3" xfId="0" applyFont="1" applyBorder="1" applyAlignment="1">
      <alignment horizontal="left" vertical="center" wrapText="1"/>
    </xf>
    <xf numFmtId="0" fontId="22" fillId="2" borderId="4" xfId="0" applyFont="1" applyFill="1" applyBorder="1" applyAlignment="1">
      <alignment horizontal="justify" vertical="center" wrapText="1"/>
    </xf>
    <xf numFmtId="49" fontId="16" fillId="2" borderId="4" xfId="0" applyNumberFormat="1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/>
    <xf numFmtId="4" fontId="3" fillId="4" borderId="2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justify"/>
    </xf>
    <xf numFmtId="165" fontId="3" fillId="4" borderId="2" xfId="0" applyNumberFormat="1" applyFont="1" applyFill="1" applyBorder="1" applyAlignment="1">
      <alignment horizontal="center" vertical="center" wrapText="1"/>
    </xf>
    <xf numFmtId="4" fontId="17" fillId="4" borderId="2" xfId="1" applyNumberFormat="1" applyFont="1" applyFill="1" applyBorder="1" applyAlignment="1">
      <alignment horizontal="center" vertical="center" wrapText="1"/>
    </xf>
    <xf numFmtId="3" fontId="17" fillId="4" borderId="2" xfId="1" applyNumberFormat="1" applyFont="1" applyFill="1" applyBorder="1" applyAlignment="1">
      <alignment horizontal="center" vertical="center" wrapText="1"/>
    </xf>
    <xf numFmtId="4" fontId="17" fillId="4" borderId="2" xfId="1" applyNumberFormat="1" applyFont="1" applyFill="1" applyBorder="1" applyAlignment="1">
      <alignment horizontal="center" vertical="center"/>
    </xf>
    <xf numFmtId="3" fontId="17" fillId="4" borderId="2" xfId="1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3" fontId="17" fillId="2" borderId="2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3" fillId="0" borderId="0" xfId="0" applyFont="1" applyFill="1" applyAlignment="1">
      <alignment horizontal="justify" vertical="center"/>
    </xf>
    <xf numFmtId="0" fontId="0" fillId="0" borderId="0" xfId="0" applyFill="1" applyAlignment="1">
      <alignment horizontal="left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5" fontId="0" fillId="0" borderId="0" xfId="0" applyNumberFormat="1" applyFill="1"/>
    <xf numFmtId="0" fontId="9" fillId="0" borderId="0" xfId="0" applyFont="1" applyFill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6" fillId="0" borderId="3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25" fillId="0" borderId="0" xfId="0" applyFont="1" applyFill="1"/>
    <xf numFmtId="0" fontId="12" fillId="0" borderId="0" xfId="0" applyFont="1" applyFill="1"/>
    <xf numFmtId="0" fontId="22" fillId="0" borderId="2" xfId="0" applyFont="1" applyFill="1" applyBorder="1" applyAlignment="1">
      <alignment horizontal="justify" vertical="center" wrapText="1"/>
    </xf>
    <xf numFmtId="0" fontId="22" fillId="0" borderId="3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justify"/>
    </xf>
    <xf numFmtId="0" fontId="6" fillId="0" borderId="8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justify" vertical="center" wrapText="1"/>
    </xf>
    <xf numFmtId="49" fontId="16" fillId="0" borderId="4" xfId="0" applyNumberFormat="1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2" fontId="0" fillId="0" borderId="0" xfId="0" applyNumberFormat="1" applyFill="1"/>
    <xf numFmtId="0" fontId="6" fillId="0" borderId="1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top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/>
    <xf numFmtId="0" fontId="19" fillId="2" borderId="2" xfId="0" applyFont="1" applyFill="1" applyBorder="1" applyAlignment="1">
      <alignment vertical="center" wrapText="1"/>
    </xf>
    <xf numFmtId="4" fontId="0" fillId="2" borderId="0" xfId="0" applyNumberFormat="1" applyFill="1"/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5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5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4" xfId="0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14" xfId="0" applyFont="1" applyFill="1" applyBorder="1" applyAlignment="1">
      <alignment vertical="top" wrapText="1"/>
    </xf>
    <xf numFmtId="0" fontId="1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0" fillId="0" borderId="0" xfId="0"/>
    <xf numFmtId="0" fontId="15" fillId="0" borderId="4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4" fillId="0" borderId="0" xfId="0" applyFont="1"/>
    <xf numFmtId="4" fontId="26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0" fillId="0" borderId="0" xfId="0" applyFill="1"/>
    <xf numFmtId="0" fontId="15" fillId="2" borderId="4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0" fillId="0" borderId="0" xfId="0" applyFill="1"/>
    <xf numFmtId="0" fontId="0" fillId="0" borderId="0" xfId="0" applyFill="1"/>
    <xf numFmtId="0" fontId="15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2" borderId="0" xfId="0" applyFont="1" applyFill="1"/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Fill="1"/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center"/>
    </xf>
    <xf numFmtId="4" fontId="3" fillId="0" borderId="2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center" vertical="center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ont="1" applyAlignment="1">
      <alignment horizont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Fill="1"/>
    <xf numFmtId="0" fontId="15" fillId="0" borderId="7" xfId="0" applyFont="1" applyBorder="1" applyAlignment="1">
      <alignment horizontal="center" vertical="center" wrapText="1"/>
    </xf>
    <xf numFmtId="0" fontId="19" fillId="0" borderId="14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justify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justify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27" fillId="2" borderId="14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20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1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9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2" fontId="19" fillId="0" borderId="3" xfId="0" applyNumberFormat="1" applyFont="1" applyBorder="1" applyAlignment="1">
      <alignment vertical="top" wrapText="1"/>
    </xf>
    <xf numFmtId="2" fontId="0" fillId="0" borderId="5" xfId="0" applyNumberFormat="1" applyBorder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3" fontId="17" fillId="2" borderId="0" xfId="0" applyNumberFormat="1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9" fillId="0" borderId="12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15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18" fillId="4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0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9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justify" vertic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2" fontId="19" fillId="0" borderId="3" xfId="0" applyNumberFormat="1" applyFont="1" applyFill="1" applyBorder="1" applyAlignment="1">
      <alignment vertical="top" wrapText="1"/>
    </xf>
    <xf numFmtId="2" fontId="0" fillId="0" borderId="5" xfId="0" applyNumberFormat="1" applyFill="1" applyBorder="1" applyAlignment="1">
      <alignment vertical="top" wrapText="1"/>
    </xf>
    <xf numFmtId="0" fontId="1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justify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16" fillId="0" borderId="3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 vertical="center"/>
    </xf>
    <xf numFmtId="0" fontId="0" fillId="0" borderId="0" xfId="0" applyFill="1"/>
    <xf numFmtId="0" fontId="4" fillId="0" borderId="0" xfId="0" applyFont="1" applyFill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left" vertical="center" wrapText="1"/>
    </xf>
    <xf numFmtId="0" fontId="16" fillId="0" borderId="4" xfId="0" applyNumberFormat="1" applyFont="1" applyFill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2" fillId="0" borderId="3" xfId="0" applyFont="1" applyFill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9" fillId="0" borderId="3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0" fontId="13" fillId="0" borderId="5" xfId="0" applyFont="1" applyBorder="1" applyAlignment="1">
      <alignment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5" fillId="0" borderId="4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27" fillId="2" borderId="4" xfId="0" applyFont="1" applyFill="1" applyBorder="1" applyAlignment="1">
      <alignment vertical="top" wrapText="1"/>
    </xf>
    <xf numFmtId="0" fontId="27" fillId="2" borderId="5" xfId="0" applyFont="1" applyFill="1" applyBorder="1" applyAlignment="1">
      <alignment vertical="top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28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17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3" xfId="0" applyFont="1" applyFill="1" applyBorder="1" applyAlignment="1">
      <alignment horizontal="justify"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justify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vertical="top" wrapText="1"/>
    </xf>
    <xf numFmtId="0" fontId="20" fillId="0" borderId="7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3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8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0"/>
  <sheetViews>
    <sheetView topLeftCell="A1048576" zoomScale="75" zoomScaleNormal="75" workbookViewId="0">
      <selection sqref="A1:XFD1048576"/>
    </sheetView>
  </sheetViews>
  <sheetFormatPr defaultRowHeight="15" zeroHeight="1" x14ac:dyDescent="0.25"/>
  <cols>
    <col min="1" max="1" width="39" customWidth="1"/>
    <col min="2" max="2" width="21.28515625" customWidth="1"/>
    <col min="3" max="3" width="51.42578125" style="2" customWidth="1"/>
    <col min="4" max="4" width="8.7109375" customWidth="1"/>
    <col min="5" max="5" width="16.140625" style="23" customWidth="1"/>
    <col min="6" max="6" width="17.42578125" style="23" customWidth="1"/>
    <col min="7" max="7" width="19.7109375" style="23" customWidth="1"/>
    <col min="9" max="9" width="13.5703125" bestFit="1" customWidth="1"/>
    <col min="10" max="10" width="11.42578125" bestFit="1" customWidth="1"/>
    <col min="11" max="11" width="19.28515625" customWidth="1"/>
    <col min="14" max="14" width="10.5703125" bestFit="1" customWidth="1"/>
  </cols>
  <sheetData>
    <row r="1" spans="1:14" ht="15.75" hidden="1" customHeight="1" x14ac:dyDescent="0.25">
      <c r="A1" s="21"/>
      <c r="B1" s="21"/>
      <c r="C1" s="21"/>
      <c r="D1" s="111"/>
      <c r="E1" s="401"/>
      <c r="F1" s="401"/>
      <c r="G1" s="401"/>
    </row>
    <row r="2" spans="1:14" s="112" customFormat="1" ht="15.75" hidden="1" customHeight="1" x14ac:dyDescent="0.25">
      <c r="A2" s="21"/>
      <c r="B2" s="21"/>
      <c r="C2" s="21"/>
      <c r="D2" s="455"/>
      <c r="E2" s="456"/>
      <c r="F2" s="456"/>
      <c r="G2" s="456"/>
    </row>
    <row r="3" spans="1:14" ht="18.75" hidden="1" customHeight="1" x14ac:dyDescent="0.25">
      <c r="A3" s="21"/>
      <c r="B3" s="21"/>
      <c r="C3" s="21"/>
      <c r="D3" s="362"/>
      <c r="E3" s="363"/>
      <c r="F3" s="363"/>
      <c r="G3" s="363"/>
    </row>
    <row r="4" spans="1:14" ht="15.75" hidden="1" customHeight="1" x14ac:dyDescent="0.25">
      <c r="A4" s="1"/>
      <c r="D4" s="362"/>
      <c r="E4" s="363"/>
      <c r="F4" s="363"/>
      <c r="G4" s="363"/>
    </row>
    <row r="5" spans="1:14" ht="27" hidden="1" customHeight="1" x14ac:dyDescent="0.25">
      <c r="A5" s="409"/>
      <c r="B5" s="409"/>
      <c r="C5" s="409"/>
      <c r="D5" s="409"/>
      <c r="E5" s="409"/>
      <c r="F5" s="409"/>
      <c r="G5" s="409"/>
    </row>
    <row r="6" spans="1:14" ht="20.25" hidden="1" customHeight="1" x14ac:dyDescent="0.25">
      <c r="A6" s="410"/>
      <c r="B6" s="410"/>
      <c r="C6" s="410"/>
      <c r="D6" s="410"/>
      <c r="E6" s="410"/>
      <c r="F6" s="410"/>
      <c r="G6" s="410"/>
    </row>
    <row r="7" spans="1:14" hidden="1" x14ac:dyDescent="0.25">
      <c r="A7" s="411"/>
      <c r="B7" s="411"/>
      <c r="C7" s="411"/>
      <c r="D7" s="411"/>
      <c r="E7" s="411"/>
      <c r="F7" s="411"/>
      <c r="G7" s="411"/>
    </row>
    <row r="8" spans="1:14" ht="50.25" hidden="1" customHeight="1" x14ac:dyDescent="0.25">
      <c r="A8" s="412"/>
      <c r="B8" s="412"/>
      <c r="C8" s="413"/>
      <c r="D8" s="412"/>
      <c r="E8" s="426"/>
      <c r="F8" s="427"/>
      <c r="G8" s="428"/>
    </row>
    <row r="9" spans="1:14" hidden="1" x14ac:dyDescent="0.25">
      <c r="A9" s="412"/>
      <c r="B9" s="412"/>
      <c r="C9" s="414"/>
      <c r="D9" s="412"/>
      <c r="E9" s="429"/>
      <c r="F9" s="430"/>
      <c r="G9" s="431"/>
    </row>
    <row r="10" spans="1:14" hidden="1" x14ac:dyDescent="0.25">
      <c r="A10" s="412"/>
      <c r="B10" s="412"/>
      <c r="C10" s="415"/>
      <c r="D10" s="412"/>
      <c r="E10" s="22"/>
      <c r="F10" s="22"/>
      <c r="G10" s="22"/>
    </row>
    <row r="11" spans="1:14" hidden="1" x14ac:dyDescent="0.25">
      <c r="A11" s="3"/>
      <c r="B11" s="3"/>
      <c r="C11" s="3"/>
      <c r="D11" s="3"/>
      <c r="E11" s="3"/>
      <c r="F11" s="3"/>
      <c r="G11" s="3"/>
    </row>
    <row r="12" spans="1:14" ht="15.75" hidden="1" x14ac:dyDescent="0.25">
      <c r="A12" s="420"/>
      <c r="B12" s="90"/>
      <c r="C12" s="91"/>
      <c r="D12" s="57"/>
      <c r="E12" s="41"/>
      <c r="F12" s="41"/>
      <c r="G12" s="41"/>
    </row>
    <row r="13" spans="1:14" ht="45.75" hidden="1" customHeight="1" x14ac:dyDescent="0.25">
      <c r="A13" s="421"/>
      <c r="B13" s="90"/>
      <c r="C13" s="92"/>
      <c r="D13" s="57"/>
      <c r="E13" s="42"/>
      <c r="F13" s="42"/>
      <c r="G13" s="42"/>
      <c r="M13" s="16"/>
    </row>
    <row r="14" spans="1:14" ht="84" hidden="1" customHeight="1" x14ac:dyDescent="0.25">
      <c r="A14" s="54"/>
      <c r="B14" s="37"/>
      <c r="C14" s="38"/>
      <c r="D14" s="37"/>
      <c r="E14" s="39"/>
      <c r="F14" s="39"/>
      <c r="G14" s="39"/>
      <c r="I14" s="28"/>
      <c r="J14" s="28"/>
      <c r="M14" s="17"/>
      <c r="N14" s="16"/>
    </row>
    <row r="15" spans="1:14" ht="30" hidden="1" customHeight="1" x14ac:dyDescent="0.25">
      <c r="A15" s="416"/>
      <c r="B15" s="37"/>
      <c r="C15" s="38"/>
      <c r="D15" s="37"/>
      <c r="E15" s="39"/>
      <c r="F15" s="39"/>
      <c r="G15" s="39"/>
      <c r="I15" s="28"/>
      <c r="J15" s="28"/>
      <c r="M15" s="16"/>
    </row>
    <row r="16" spans="1:14" ht="67.5" hidden="1" customHeight="1" x14ac:dyDescent="0.25">
      <c r="A16" s="417"/>
      <c r="B16" s="37"/>
      <c r="C16" s="38"/>
      <c r="D16" s="37"/>
      <c r="E16" s="39"/>
      <c r="F16" s="39"/>
      <c r="G16" s="39"/>
      <c r="I16" s="28"/>
      <c r="J16" s="28"/>
      <c r="M16" s="17"/>
    </row>
    <row r="17" spans="1:17" ht="30.75" hidden="1" customHeight="1" x14ac:dyDescent="0.25">
      <c r="A17" s="416"/>
      <c r="B17" s="37"/>
      <c r="C17" s="38"/>
      <c r="D17" s="37"/>
      <c r="E17" s="39"/>
      <c r="F17" s="39"/>
      <c r="G17" s="39"/>
      <c r="I17" s="28"/>
      <c r="J17" s="28"/>
      <c r="M17" s="16"/>
    </row>
    <row r="18" spans="1:17" ht="66" hidden="1" customHeight="1" x14ac:dyDescent="0.25">
      <c r="A18" s="417"/>
      <c r="B18" s="37"/>
      <c r="C18" s="38"/>
      <c r="D18" s="37"/>
      <c r="E18" s="39"/>
      <c r="F18" s="39"/>
      <c r="G18" s="39"/>
      <c r="L18" s="16"/>
      <c r="M18" s="17"/>
    </row>
    <row r="19" spans="1:17" s="59" customFormat="1" ht="15.75" hidden="1" x14ac:dyDescent="0.25">
      <c r="A19" s="406"/>
      <c r="B19" s="407"/>
      <c r="C19" s="407"/>
      <c r="D19" s="407"/>
      <c r="E19" s="407"/>
      <c r="F19" s="407"/>
      <c r="G19" s="40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1:17" ht="15.75" hidden="1" x14ac:dyDescent="0.25">
      <c r="A20" s="424"/>
      <c r="B20" s="35"/>
      <c r="C20" s="93"/>
      <c r="D20" s="35"/>
      <c r="E20" s="122"/>
      <c r="F20" s="122"/>
      <c r="G20" s="122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87" hidden="1" customHeight="1" x14ac:dyDescent="0.25">
      <c r="A21" s="425"/>
      <c r="B21" s="35"/>
      <c r="C21" s="93"/>
      <c r="D21" s="35"/>
      <c r="E21" s="123"/>
      <c r="F21" s="123"/>
      <c r="G21" s="123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.75" hidden="1" x14ac:dyDescent="0.25">
      <c r="A22" s="40"/>
      <c r="B22" s="53"/>
      <c r="C22" s="87"/>
      <c r="D22" s="53"/>
      <c r="E22" s="88"/>
      <c r="F22" s="88"/>
      <c r="G22" s="89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.75" hidden="1" x14ac:dyDescent="0.25">
      <c r="A23" s="40"/>
      <c r="B23" s="53"/>
      <c r="C23" s="87"/>
      <c r="D23" s="53"/>
      <c r="E23" s="88"/>
      <c r="F23" s="88"/>
      <c r="G23" s="89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24.75" hidden="1" customHeight="1" x14ac:dyDescent="0.25">
      <c r="A24" s="368"/>
      <c r="B24" s="422"/>
      <c r="C24" s="92"/>
      <c r="D24" s="57"/>
      <c r="E24" s="113"/>
      <c r="F24" s="113"/>
      <c r="G24" s="113"/>
    </row>
    <row r="25" spans="1:17" ht="78.75" hidden="1" customHeight="1" x14ac:dyDescent="0.25">
      <c r="A25" s="369"/>
      <c r="B25" s="423"/>
      <c r="C25" s="92"/>
      <c r="D25" s="57"/>
      <c r="E25" s="114"/>
      <c r="F25" s="114"/>
      <c r="G25" s="114"/>
    </row>
    <row r="26" spans="1:17" ht="76.5" hidden="1" customHeight="1" x14ac:dyDescent="0.25">
      <c r="A26" s="369"/>
      <c r="B26" s="57"/>
      <c r="C26" s="92"/>
      <c r="D26" s="57"/>
      <c r="E26" s="115"/>
      <c r="F26" s="115"/>
      <c r="G26" s="115"/>
      <c r="L26" s="16"/>
    </row>
    <row r="27" spans="1:17" ht="77.25" hidden="1" customHeight="1" x14ac:dyDescent="0.25">
      <c r="A27" s="369"/>
      <c r="B27" s="57"/>
      <c r="C27" s="92"/>
      <c r="D27" s="57"/>
      <c r="E27" s="113"/>
      <c r="F27" s="113"/>
      <c r="G27" s="113"/>
    </row>
    <row r="28" spans="1:17" ht="83.25" hidden="1" customHeight="1" x14ac:dyDescent="0.25">
      <c r="A28" s="370"/>
      <c r="B28" s="57"/>
      <c r="C28" s="92"/>
      <c r="D28" s="57"/>
      <c r="E28" s="113"/>
      <c r="F28" s="113"/>
      <c r="G28" s="113"/>
    </row>
    <row r="29" spans="1:17" ht="33.75" hidden="1" customHeight="1" x14ac:dyDescent="0.25">
      <c r="A29" s="368"/>
      <c r="B29" s="366"/>
      <c r="C29" s="92"/>
      <c r="D29" s="57"/>
      <c r="E29" s="113"/>
      <c r="F29" s="113"/>
      <c r="G29" s="113"/>
    </row>
    <row r="30" spans="1:17" ht="28.5" hidden="1" customHeight="1" x14ac:dyDescent="0.25">
      <c r="A30" s="369"/>
      <c r="B30" s="367"/>
      <c r="C30" s="92"/>
      <c r="D30" s="57"/>
      <c r="E30" s="116"/>
      <c r="F30" s="115"/>
      <c r="G30" s="115"/>
    </row>
    <row r="31" spans="1:17" ht="44.25" hidden="1" customHeight="1" x14ac:dyDescent="0.25">
      <c r="A31" s="369"/>
      <c r="B31" s="366"/>
      <c r="C31" s="92"/>
      <c r="D31" s="57"/>
      <c r="E31" s="115"/>
      <c r="F31" s="115"/>
      <c r="G31" s="115"/>
    </row>
    <row r="32" spans="1:17" ht="40.5" hidden="1" customHeight="1" x14ac:dyDescent="0.25">
      <c r="A32" s="369"/>
      <c r="B32" s="418"/>
      <c r="C32" s="92"/>
      <c r="D32" s="57"/>
      <c r="E32" s="115"/>
      <c r="F32" s="115"/>
      <c r="G32" s="115"/>
    </row>
    <row r="33" spans="1:9" ht="37.5" hidden="1" customHeight="1" x14ac:dyDescent="0.25">
      <c r="A33" s="369"/>
      <c r="B33" s="367"/>
      <c r="C33" s="92"/>
      <c r="D33" s="57"/>
      <c r="E33" s="115"/>
      <c r="F33" s="115"/>
      <c r="G33" s="115"/>
    </row>
    <row r="34" spans="1:9" ht="35.25" hidden="1" customHeight="1" x14ac:dyDescent="0.25">
      <c r="A34" s="369"/>
      <c r="B34" s="57"/>
      <c r="C34" s="92"/>
      <c r="D34" s="57"/>
      <c r="E34" s="113"/>
      <c r="F34" s="113"/>
      <c r="G34" s="113"/>
      <c r="I34" s="18"/>
    </row>
    <row r="35" spans="1:9" ht="44.25" hidden="1" customHeight="1" x14ac:dyDescent="0.25">
      <c r="A35" s="369"/>
      <c r="B35" s="366"/>
      <c r="C35" s="92"/>
      <c r="D35" s="57"/>
      <c r="E35" s="113"/>
      <c r="F35" s="113"/>
      <c r="G35" s="113"/>
      <c r="I35" s="18"/>
    </row>
    <row r="36" spans="1:9" ht="43.5" hidden="1" customHeight="1" x14ac:dyDescent="0.25">
      <c r="A36" s="370"/>
      <c r="B36" s="367"/>
      <c r="C36" s="92"/>
      <c r="D36" s="57"/>
      <c r="E36" s="113"/>
      <c r="F36" s="113"/>
      <c r="G36" s="113"/>
      <c r="I36" s="18"/>
    </row>
    <row r="37" spans="1:9" ht="24" hidden="1" customHeight="1" x14ac:dyDescent="0.25">
      <c r="A37" s="61"/>
      <c r="B37" s="96"/>
      <c r="C37" s="94"/>
      <c r="D37" s="37"/>
      <c r="E37" s="86"/>
      <c r="F37" s="86"/>
      <c r="G37" s="86"/>
      <c r="I37" s="18"/>
    </row>
    <row r="38" spans="1:9" ht="24" hidden="1" customHeight="1" x14ac:dyDescent="0.25">
      <c r="A38" s="419"/>
      <c r="B38" s="366"/>
      <c r="C38" s="92"/>
      <c r="D38" s="57"/>
      <c r="E38" s="113"/>
      <c r="F38" s="113"/>
      <c r="G38" s="113"/>
      <c r="I38" s="18"/>
    </row>
    <row r="39" spans="1:9" ht="43.5" hidden="1" customHeight="1" x14ac:dyDescent="0.25">
      <c r="A39" s="369"/>
      <c r="B39" s="367"/>
      <c r="C39" s="95"/>
      <c r="D39" s="47"/>
      <c r="E39" s="117"/>
      <c r="F39" s="117"/>
      <c r="G39" s="117"/>
    </row>
    <row r="40" spans="1:9" ht="65.25" hidden="1" customHeight="1" x14ac:dyDescent="0.25">
      <c r="A40" s="369"/>
      <c r="B40" s="46"/>
      <c r="C40" s="92"/>
      <c r="D40" s="57"/>
      <c r="E40" s="114"/>
      <c r="F40" s="114"/>
      <c r="G40" s="114"/>
    </row>
    <row r="41" spans="1:9" ht="27" hidden="1" customHeight="1" x14ac:dyDescent="0.25">
      <c r="A41" s="369"/>
      <c r="B41" s="43"/>
      <c r="C41" s="92"/>
      <c r="D41" s="57"/>
      <c r="E41" s="113"/>
      <c r="F41" s="113"/>
      <c r="G41" s="113"/>
    </row>
    <row r="42" spans="1:9" ht="27" hidden="1" customHeight="1" x14ac:dyDescent="0.25">
      <c r="A42" s="369"/>
      <c r="B42" s="43"/>
      <c r="C42" s="92"/>
      <c r="D42" s="57"/>
      <c r="E42" s="115"/>
      <c r="F42" s="113"/>
      <c r="G42" s="113"/>
    </row>
    <row r="43" spans="1:9" ht="27" hidden="1" customHeight="1" x14ac:dyDescent="0.25">
      <c r="A43" s="369"/>
      <c r="B43" s="44"/>
      <c r="C43" s="92"/>
      <c r="D43" s="57"/>
      <c r="E43" s="115"/>
      <c r="F43" s="113"/>
      <c r="G43" s="113"/>
    </row>
    <row r="44" spans="1:9" ht="57.75" hidden="1" customHeight="1" x14ac:dyDescent="0.25">
      <c r="A44" s="369"/>
      <c r="B44" s="46"/>
      <c r="C44" s="92"/>
      <c r="D44" s="57"/>
      <c r="E44" s="113"/>
      <c r="F44" s="113"/>
      <c r="G44" s="113"/>
    </row>
    <row r="45" spans="1:9" ht="27" hidden="1" customHeight="1" x14ac:dyDescent="0.25">
      <c r="A45" s="369"/>
      <c r="B45" s="43"/>
      <c r="C45" s="92"/>
      <c r="D45" s="57"/>
      <c r="E45" s="42"/>
      <c r="F45" s="42"/>
      <c r="G45" s="42"/>
      <c r="I45" s="18"/>
    </row>
    <row r="46" spans="1:9" ht="42.75" hidden="1" customHeight="1" x14ac:dyDescent="0.25">
      <c r="A46" s="369"/>
      <c r="B46" s="43"/>
      <c r="C46" s="92"/>
      <c r="D46" s="57"/>
      <c r="E46" s="42"/>
      <c r="F46" s="42"/>
      <c r="G46" s="42"/>
    </row>
    <row r="47" spans="1:9" ht="42.75" hidden="1" customHeight="1" x14ac:dyDescent="0.25">
      <c r="A47" s="369"/>
      <c r="B47" s="44"/>
      <c r="C47" s="92"/>
      <c r="D47" s="57"/>
      <c r="E47" s="42"/>
      <c r="F47" s="42"/>
      <c r="G47" s="42"/>
    </row>
    <row r="48" spans="1:9" ht="54" hidden="1" customHeight="1" x14ac:dyDescent="0.25">
      <c r="A48" s="369"/>
      <c r="B48" s="366"/>
      <c r="C48" s="92"/>
      <c r="D48" s="57"/>
      <c r="E48" s="114"/>
      <c r="F48" s="114"/>
      <c r="G48" s="114"/>
    </row>
    <row r="49" spans="1:10" ht="64.5" hidden="1" customHeight="1" x14ac:dyDescent="0.25">
      <c r="A49" s="369"/>
      <c r="B49" s="418"/>
      <c r="C49" s="92"/>
      <c r="D49" s="57"/>
      <c r="E49" s="113"/>
      <c r="F49" s="113"/>
      <c r="G49" s="113"/>
    </row>
    <row r="50" spans="1:10" ht="26.25" hidden="1" customHeight="1" x14ac:dyDescent="0.25">
      <c r="A50" s="369"/>
      <c r="B50" s="43"/>
      <c r="C50" s="92"/>
      <c r="D50" s="57"/>
      <c r="E50" s="42"/>
      <c r="F50" s="42"/>
      <c r="G50" s="42"/>
    </row>
    <row r="51" spans="1:10" ht="26.25" hidden="1" customHeight="1" x14ac:dyDescent="0.25">
      <c r="A51" s="370"/>
      <c r="B51" s="44"/>
      <c r="C51" s="92"/>
      <c r="D51" s="57"/>
      <c r="E51" s="42"/>
      <c r="F51" s="42"/>
      <c r="G51" s="42"/>
    </row>
    <row r="52" spans="1:10" ht="19.5" hidden="1" customHeight="1" x14ac:dyDescent="0.25">
      <c r="A52" s="368"/>
      <c r="B52" s="366"/>
      <c r="C52" s="92"/>
      <c r="D52" s="57"/>
      <c r="E52" s="113"/>
      <c r="F52" s="113"/>
      <c r="G52" s="113"/>
    </row>
    <row r="53" spans="1:10" ht="49.5" hidden="1" customHeight="1" x14ac:dyDescent="0.25">
      <c r="A53" s="402"/>
      <c r="B53" s="367"/>
      <c r="C53" s="92"/>
      <c r="D53" s="36"/>
      <c r="E53" s="118"/>
      <c r="F53" s="118"/>
      <c r="G53" s="118"/>
    </row>
    <row r="54" spans="1:10" ht="15.75" hidden="1" x14ac:dyDescent="0.25">
      <c r="A54" s="402"/>
      <c r="B54" s="57"/>
      <c r="C54" s="92"/>
      <c r="D54" s="57"/>
      <c r="E54" s="115"/>
      <c r="F54" s="115"/>
      <c r="G54" s="115"/>
    </row>
    <row r="55" spans="1:10" ht="51" hidden="1" customHeight="1" x14ac:dyDescent="0.25">
      <c r="A55" s="402"/>
      <c r="B55" s="57"/>
      <c r="C55" s="92"/>
      <c r="D55" s="57"/>
      <c r="E55" s="113"/>
      <c r="F55" s="113"/>
      <c r="G55" s="113"/>
    </row>
    <row r="56" spans="1:10" ht="33.75" hidden="1" customHeight="1" x14ac:dyDescent="0.25">
      <c r="A56" s="402"/>
      <c r="B56" s="366"/>
      <c r="C56" s="92"/>
      <c r="D56" s="57"/>
      <c r="E56" s="113"/>
      <c r="F56" s="113"/>
      <c r="G56" s="113"/>
    </row>
    <row r="57" spans="1:10" ht="52.5" hidden="1" customHeight="1" x14ac:dyDescent="0.25">
      <c r="A57" s="403"/>
      <c r="B57" s="367"/>
      <c r="C57" s="92"/>
      <c r="D57" s="57"/>
      <c r="E57" s="113"/>
      <c r="F57" s="113"/>
      <c r="G57" s="113"/>
    </row>
    <row r="58" spans="1:10" ht="30" hidden="1" customHeight="1" x14ac:dyDescent="0.25">
      <c r="A58" s="347"/>
      <c r="B58" s="376"/>
      <c r="C58" s="376"/>
      <c r="D58" s="376"/>
      <c r="E58" s="376"/>
      <c r="F58" s="376"/>
      <c r="G58" s="377"/>
    </row>
    <row r="59" spans="1:10" ht="30" hidden="1" customHeight="1" x14ac:dyDescent="0.25">
      <c r="A59" s="364"/>
      <c r="B59" s="4"/>
      <c r="C59" s="97"/>
      <c r="D59" s="36"/>
      <c r="E59" s="119"/>
      <c r="F59" s="119"/>
      <c r="G59" s="119"/>
      <c r="H59" s="45"/>
      <c r="I59" s="45"/>
      <c r="J59" s="45"/>
    </row>
    <row r="60" spans="1:10" ht="87" hidden="1" customHeight="1" x14ac:dyDescent="0.25">
      <c r="A60" s="365"/>
      <c r="B60" s="4"/>
      <c r="C60" s="97"/>
      <c r="D60" s="57"/>
      <c r="E60" s="114"/>
      <c r="F60" s="114"/>
      <c r="G60" s="114"/>
    </row>
    <row r="61" spans="1:10" ht="17.25" hidden="1" customHeight="1" x14ac:dyDescent="0.25">
      <c r="A61" s="396"/>
      <c r="B61" s="350"/>
      <c r="C61" s="71"/>
      <c r="D61" s="57"/>
      <c r="E61" s="113"/>
      <c r="F61" s="113"/>
      <c r="G61" s="113"/>
      <c r="J61" s="25"/>
    </row>
    <row r="62" spans="1:10" ht="71.25" hidden="1" customHeight="1" x14ac:dyDescent="0.25">
      <c r="A62" s="404"/>
      <c r="B62" s="375"/>
      <c r="C62" s="71"/>
      <c r="D62" s="57"/>
      <c r="E62" s="114"/>
      <c r="F62" s="114"/>
      <c r="G62" s="114"/>
      <c r="I62" s="18"/>
      <c r="J62" s="18"/>
    </row>
    <row r="63" spans="1:10" ht="69.75" hidden="1" customHeight="1" x14ac:dyDescent="0.25">
      <c r="A63" s="404"/>
      <c r="B63" s="48"/>
      <c r="C63" s="71"/>
      <c r="D63" s="57"/>
      <c r="E63" s="114"/>
      <c r="F63" s="114"/>
      <c r="G63" s="114"/>
    </row>
    <row r="64" spans="1:10" ht="81" hidden="1" customHeight="1" x14ac:dyDescent="0.25">
      <c r="A64" s="404"/>
      <c r="B64" s="48"/>
      <c r="C64" s="71"/>
      <c r="D64" s="57"/>
      <c r="E64" s="113"/>
      <c r="F64" s="113"/>
      <c r="G64" s="113"/>
    </row>
    <row r="65" spans="1:7" ht="78.75" hidden="1" customHeight="1" x14ac:dyDescent="0.25">
      <c r="A65" s="405"/>
      <c r="B65" s="4"/>
      <c r="C65" s="71"/>
      <c r="D65" s="57"/>
      <c r="E65" s="114"/>
      <c r="F65" s="114"/>
      <c r="G65" s="114"/>
    </row>
    <row r="66" spans="1:7" ht="27.75" hidden="1" customHeight="1" x14ac:dyDescent="0.25">
      <c r="A66" s="337"/>
      <c r="B66" s="350"/>
      <c r="C66" s="71"/>
      <c r="D66" s="57"/>
      <c r="E66" s="113"/>
      <c r="F66" s="113"/>
      <c r="G66" s="113"/>
    </row>
    <row r="67" spans="1:7" ht="31.5" hidden="1" customHeight="1" x14ac:dyDescent="0.25">
      <c r="A67" s="378"/>
      <c r="B67" s="352"/>
      <c r="C67" s="71"/>
      <c r="D67" s="57"/>
      <c r="E67" s="114"/>
      <c r="F67" s="114"/>
      <c r="G67" s="114"/>
    </row>
    <row r="68" spans="1:7" ht="47.25" hidden="1" customHeight="1" x14ac:dyDescent="0.25">
      <c r="A68" s="378"/>
      <c r="B68" s="350"/>
      <c r="C68" s="71"/>
      <c r="D68" s="57"/>
      <c r="E68" s="120"/>
      <c r="F68" s="120"/>
      <c r="G68" s="120"/>
    </row>
    <row r="69" spans="1:7" ht="43.5" hidden="1" customHeight="1" x14ac:dyDescent="0.25">
      <c r="A69" s="378"/>
      <c r="B69" s="351"/>
      <c r="C69" s="71"/>
      <c r="D69" s="57"/>
      <c r="E69" s="120"/>
      <c r="F69" s="120"/>
      <c r="G69" s="120"/>
    </row>
    <row r="70" spans="1:7" ht="42.75" hidden="1" customHeight="1" x14ac:dyDescent="0.25">
      <c r="A70" s="378"/>
      <c r="B70" s="352"/>
      <c r="C70" s="71"/>
      <c r="D70" s="57"/>
      <c r="E70" s="120"/>
      <c r="F70" s="120"/>
      <c r="G70" s="120"/>
    </row>
    <row r="71" spans="1:7" ht="58.5" hidden="1" customHeight="1" x14ac:dyDescent="0.25">
      <c r="A71" s="378"/>
      <c r="B71" s="4"/>
      <c r="C71" s="71"/>
      <c r="D71" s="57"/>
      <c r="E71" s="113"/>
      <c r="F71" s="113"/>
      <c r="G71" s="113"/>
    </row>
    <row r="72" spans="1:7" ht="45.75" hidden="1" customHeight="1" x14ac:dyDescent="0.25">
      <c r="A72" s="378"/>
      <c r="B72" s="350"/>
      <c r="C72" s="71"/>
      <c r="D72" s="57"/>
      <c r="E72" s="114"/>
      <c r="F72" s="114"/>
      <c r="G72" s="114"/>
    </row>
    <row r="73" spans="1:7" ht="53.25" hidden="1" customHeight="1" x14ac:dyDescent="0.25">
      <c r="A73" s="379"/>
      <c r="B73" s="352"/>
      <c r="C73" s="71"/>
      <c r="D73" s="57"/>
      <c r="E73" s="114"/>
      <c r="F73" s="114"/>
      <c r="G73" s="114"/>
    </row>
    <row r="74" spans="1:7" ht="27" hidden="1" customHeight="1" x14ac:dyDescent="0.25">
      <c r="A74" s="337"/>
      <c r="B74" s="350"/>
      <c r="C74" s="71"/>
      <c r="D74" s="4"/>
      <c r="E74" s="113"/>
      <c r="F74" s="113"/>
      <c r="G74" s="113"/>
    </row>
    <row r="75" spans="1:7" ht="54" hidden="1" customHeight="1" x14ac:dyDescent="0.25">
      <c r="A75" s="338"/>
      <c r="B75" s="375"/>
      <c r="C75" s="71"/>
      <c r="D75" s="4"/>
      <c r="E75" s="114"/>
      <c r="F75" s="114"/>
      <c r="G75" s="114"/>
    </row>
    <row r="76" spans="1:7" ht="48.75" hidden="1" customHeight="1" x14ac:dyDescent="0.25">
      <c r="A76" s="338"/>
      <c r="B76" s="4"/>
      <c r="C76" s="71"/>
      <c r="D76" s="4"/>
      <c r="E76" s="114"/>
      <c r="F76" s="114"/>
      <c r="G76" s="114"/>
    </row>
    <row r="77" spans="1:7" ht="60" hidden="1" customHeight="1" x14ac:dyDescent="0.25">
      <c r="A77" s="338"/>
      <c r="B77" s="4"/>
      <c r="C77" s="71"/>
      <c r="D77" s="4"/>
      <c r="E77" s="113"/>
      <c r="F77" s="113"/>
      <c r="G77" s="113"/>
    </row>
    <row r="78" spans="1:7" ht="48.75" hidden="1" customHeight="1" x14ac:dyDescent="0.25">
      <c r="A78" s="338"/>
      <c r="B78" s="350"/>
      <c r="C78" s="71"/>
      <c r="D78" s="4"/>
      <c r="E78" s="114"/>
      <c r="F78" s="114"/>
      <c r="G78" s="114"/>
    </row>
    <row r="79" spans="1:7" ht="60" hidden="1" customHeight="1" x14ac:dyDescent="0.25">
      <c r="A79" s="339"/>
      <c r="B79" s="352"/>
      <c r="C79" s="71"/>
      <c r="D79" s="4"/>
      <c r="E79" s="114"/>
      <c r="F79" s="114"/>
      <c r="G79" s="114"/>
    </row>
    <row r="80" spans="1:7" ht="18.75" hidden="1" customHeight="1" x14ac:dyDescent="0.25">
      <c r="A80" s="337"/>
      <c r="B80" s="350"/>
      <c r="C80" s="71"/>
      <c r="D80" s="4"/>
      <c r="E80" s="113"/>
      <c r="F80" s="113"/>
      <c r="G80" s="113"/>
    </row>
    <row r="81" spans="1:7" ht="51" hidden="1" customHeight="1" x14ac:dyDescent="0.25">
      <c r="A81" s="338"/>
      <c r="B81" s="375"/>
      <c r="C81" s="71"/>
      <c r="D81" s="4"/>
      <c r="E81" s="114"/>
      <c r="F81" s="114"/>
      <c r="G81" s="114"/>
    </row>
    <row r="82" spans="1:7" ht="42" hidden="1" customHeight="1" x14ac:dyDescent="0.25">
      <c r="A82" s="338"/>
      <c r="B82" s="4"/>
      <c r="C82" s="71"/>
      <c r="D82" s="4"/>
      <c r="E82" s="114"/>
      <c r="F82" s="114"/>
      <c r="G82" s="114"/>
    </row>
    <row r="83" spans="1:7" ht="57" hidden="1" customHeight="1" x14ac:dyDescent="0.25">
      <c r="A83" s="338"/>
      <c r="B83" s="4"/>
      <c r="C83" s="71"/>
      <c r="D83" s="4"/>
      <c r="E83" s="113"/>
      <c r="F83" s="113"/>
      <c r="G83" s="113"/>
    </row>
    <row r="84" spans="1:7" ht="33.75" hidden="1" customHeight="1" x14ac:dyDescent="0.25">
      <c r="A84" s="338"/>
      <c r="B84" s="350"/>
      <c r="C84" s="71"/>
      <c r="D84" s="4"/>
      <c r="E84" s="114"/>
      <c r="F84" s="114"/>
      <c r="G84" s="114"/>
    </row>
    <row r="85" spans="1:7" ht="48.75" hidden="1" customHeight="1" x14ac:dyDescent="0.25">
      <c r="A85" s="339"/>
      <c r="B85" s="352"/>
      <c r="C85" s="71"/>
      <c r="D85" s="4"/>
      <c r="E85" s="121"/>
      <c r="F85" s="121"/>
      <c r="G85" s="121"/>
    </row>
    <row r="86" spans="1:7" ht="21.75" hidden="1" customHeight="1" x14ac:dyDescent="0.25">
      <c r="A86" s="347"/>
      <c r="B86" s="376"/>
      <c r="C86" s="376"/>
      <c r="D86" s="376"/>
      <c r="E86" s="376"/>
      <c r="F86" s="376"/>
      <c r="G86" s="377"/>
    </row>
    <row r="87" spans="1:7" ht="54.75" hidden="1" customHeight="1" x14ac:dyDescent="0.25">
      <c r="A87" s="447"/>
      <c r="B87" s="4"/>
      <c r="C87" s="70"/>
      <c r="D87" s="4"/>
      <c r="E87" s="78"/>
      <c r="F87" s="78"/>
      <c r="G87" s="78"/>
    </row>
    <row r="88" spans="1:7" ht="57.75" hidden="1" customHeight="1" x14ac:dyDescent="0.25">
      <c r="A88" s="448"/>
      <c r="B88" s="4"/>
      <c r="C88" s="98"/>
      <c r="D88" s="57"/>
      <c r="E88" s="78"/>
      <c r="F88" s="78"/>
      <c r="G88" s="78"/>
    </row>
    <row r="89" spans="1:7" ht="132.75" hidden="1" customHeight="1" x14ac:dyDescent="0.25">
      <c r="A89" s="99"/>
      <c r="B89" s="4"/>
      <c r="C89" s="70"/>
      <c r="D89" s="4"/>
      <c r="E89" s="85"/>
      <c r="F89" s="85"/>
      <c r="G89" s="85"/>
    </row>
    <row r="90" spans="1:7" ht="27.75" hidden="1" customHeight="1" x14ac:dyDescent="0.25">
      <c r="A90" s="337"/>
      <c r="B90" s="350"/>
      <c r="C90" s="71"/>
      <c r="D90" s="4"/>
      <c r="E90" s="113"/>
      <c r="F90" s="113"/>
      <c r="G90" s="113"/>
    </row>
    <row r="91" spans="1:7" ht="55.5" hidden="1" customHeight="1" x14ac:dyDescent="0.25">
      <c r="A91" s="378"/>
      <c r="B91" s="351"/>
      <c r="C91" s="71"/>
      <c r="D91" s="4"/>
      <c r="E91" s="114"/>
      <c r="F91" s="114"/>
      <c r="G91" s="114"/>
    </row>
    <row r="92" spans="1:7" ht="61.5" hidden="1" customHeight="1" x14ac:dyDescent="0.25">
      <c r="A92" s="378"/>
      <c r="B92" s="351"/>
      <c r="C92" s="71"/>
      <c r="D92" s="4"/>
      <c r="E92" s="113"/>
      <c r="F92" s="113"/>
      <c r="G92" s="113"/>
    </row>
    <row r="93" spans="1:7" ht="63" hidden="1" customHeight="1" x14ac:dyDescent="0.25">
      <c r="A93" s="378"/>
      <c r="B93" s="351"/>
      <c r="C93" s="71"/>
      <c r="D93" s="4"/>
      <c r="E93" s="113"/>
      <c r="F93" s="113"/>
      <c r="G93" s="113"/>
    </row>
    <row r="94" spans="1:7" ht="78" hidden="1" customHeight="1" x14ac:dyDescent="0.25">
      <c r="A94" s="378"/>
      <c r="B94" s="351"/>
      <c r="C94" s="71"/>
      <c r="D94" s="4"/>
      <c r="E94" s="113"/>
      <c r="F94" s="113"/>
      <c r="G94" s="113"/>
    </row>
    <row r="95" spans="1:7" ht="39" hidden="1" customHeight="1" x14ac:dyDescent="0.25">
      <c r="A95" s="378"/>
      <c r="B95" s="351"/>
      <c r="C95" s="71"/>
      <c r="D95" s="4"/>
      <c r="E95" s="114"/>
      <c r="F95" s="114"/>
      <c r="G95" s="114"/>
    </row>
    <row r="96" spans="1:7" ht="27.75" hidden="1" customHeight="1" x14ac:dyDescent="0.25">
      <c r="A96" s="378"/>
      <c r="B96" s="352"/>
      <c r="C96" s="71"/>
      <c r="D96" s="4"/>
      <c r="E96" s="121"/>
      <c r="F96" s="121"/>
      <c r="G96" s="121"/>
    </row>
    <row r="97" spans="1:9" ht="64.5" hidden="1" customHeight="1" x14ac:dyDescent="0.25">
      <c r="A97" s="378"/>
      <c r="B97" s="350"/>
      <c r="C97" s="71"/>
      <c r="D97" s="4"/>
      <c r="E97" s="114"/>
      <c r="F97" s="114"/>
      <c r="G97" s="114"/>
    </row>
    <row r="98" spans="1:9" ht="29.25" hidden="1" customHeight="1" x14ac:dyDescent="0.25">
      <c r="A98" s="378"/>
      <c r="B98" s="351"/>
      <c r="C98" s="71"/>
      <c r="D98" s="4"/>
      <c r="E98" s="114"/>
      <c r="F98" s="114"/>
      <c r="G98" s="114"/>
    </row>
    <row r="99" spans="1:9" ht="64.5" hidden="1" customHeight="1" x14ac:dyDescent="0.25">
      <c r="A99" s="378"/>
      <c r="B99" s="351"/>
      <c r="C99" s="71"/>
      <c r="D99" s="4"/>
      <c r="E99" s="114"/>
      <c r="F99" s="114"/>
      <c r="G99" s="114"/>
    </row>
    <row r="100" spans="1:9" ht="79.5" hidden="1" customHeight="1" x14ac:dyDescent="0.25">
      <c r="A100" s="378"/>
      <c r="B100" s="352"/>
      <c r="C100" s="71"/>
      <c r="D100" s="4"/>
      <c r="E100" s="114"/>
      <c r="F100" s="114"/>
      <c r="G100" s="114"/>
    </row>
    <row r="101" spans="1:9" ht="69" hidden="1" customHeight="1" x14ac:dyDescent="0.25">
      <c r="A101" s="378"/>
      <c r="B101" s="350"/>
      <c r="C101" s="71"/>
      <c r="D101" s="4"/>
      <c r="E101" s="113"/>
      <c r="F101" s="113"/>
      <c r="G101" s="113"/>
    </row>
    <row r="102" spans="1:9" ht="67.5" hidden="1" customHeight="1" x14ac:dyDescent="0.25">
      <c r="A102" s="378"/>
      <c r="B102" s="351"/>
      <c r="C102" s="71"/>
      <c r="D102" s="4"/>
      <c r="E102" s="113"/>
      <c r="F102" s="113"/>
      <c r="G102" s="113"/>
    </row>
    <row r="103" spans="1:9" ht="79.5" hidden="1" customHeight="1" x14ac:dyDescent="0.25">
      <c r="A103" s="378"/>
      <c r="B103" s="351"/>
      <c r="C103" s="71"/>
      <c r="D103" s="4"/>
      <c r="E103" s="113"/>
      <c r="F103" s="113"/>
      <c r="G103" s="113"/>
    </row>
    <row r="104" spans="1:9" ht="72" hidden="1" customHeight="1" x14ac:dyDescent="0.25">
      <c r="A104" s="378"/>
      <c r="B104" s="352"/>
      <c r="C104" s="71"/>
      <c r="D104" s="4"/>
      <c r="E104" s="113"/>
      <c r="F104" s="113"/>
      <c r="G104" s="123"/>
    </row>
    <row r="105" spans="1:9" ht="72.75" hidden="1" customHeight="1" x14ac:dyDescent="0.25">
      <c r="A105" s="378"/>
      <c r="B105" s="350"/>
      <c r="C105" s="71"/>
      <c r="D105" s="57"/>
      <c r="E105" s="114"/>
      <c r="F105" s="114"/>
      <c r="G105" s="114"/>
    </row>
    <row r="106" spans="1:9" ht="74.25" hidden="1" customHeight="1" x14ac:dyDescent="0.25">
      <c r="A106" s="378"/>
      <c r="B106" s="351"/>
      <c r="C106" s="71"/>
      <c r="D106" s="57"/>
      <c r="E106" s="114"/>
      <c r="F106" s="114"/>
      <c r="G106" s="114"/>
    </row>
    <row r="107" spans="1:9" ht="67.5" hidden="1" customHeight="1" x14ac:dyDescent="0.25">
      <c r="A107" s="379"/>
      <c r="B107" s="352"/>
      <c r="C107" s="71"/>
      <c r="D107" s="57"/>
      <c r="E107" s="114"/>
      <c r="F107" s="114"/>
      <c r="G107" s="114"/>
    </row>
    <row r="108" spans="1:9" ht="71.25" hidden="1" customHeight="1" x14ac:dyDescent="0.25">
      <c r="A108" s="99"/>
      <c r="B108" s="4"/>
      <c r="C108" s="71"/>
      <c r="D108" s="4"/>
      <c r="E108" s="113"/>
      <c r="F108" s="113"/>
      <c r="G108" s="113"/>
    </row>
    <row r="109" spans="1:9" ht="33.75" hidden="1" customHeight="1" x14ac:dyDescent="0.25">
      <c r="A109" s="337"/>
      <c r="B109" s="386"/>
      <c r="C109" s="371"/>
      <c r="D109" s="350"/>
      <c r="E109" s="373"/>
      <c r="F109" s="373"/>
      <c r="G109" s="373"/>
    </row>
    <row r="110" spans="1:9" ht="27.75" hidden="1" customHeight="1" x14ac:dyDescent="0.25">
      <c r="A110" s="378"/>
      <c r="B110" s="351"/>
      <c r="C110" s="372"/>
      <c r="D110" s="352"/>
      <c r="E110" s="374"/>
      <c r="F110" s="374"/>
      <c r="G110" s="374"/>
    </row>
    <row r="111" spans="1:9" ht="64.5" hidden="1" customHeight="1" x14ac:dyDescent="0.25">
      <c r="A111" s="378"/>
      <c r="B111" s="351"/>
      <c r="C111" s="71"/>
      <c r="D111" s="4"/>
      <c r="E111" s="113"/>
      <c r="F111" s="113"/>
      <c r="G111" s="113"/>
    </row>
    <row r="112" spans="1:9" ht="65.25" hidden="1" customHeight="1" x14ac:dyDescent="0.25">
      <c r="A112" s="378"/>
      <c r="B112" s="351"/>
      <c r="C112" s="71"/>
      <c r="D112" s="4"/>
      <c r="E112" s="113"/>
      <c r="F112" s="113"/>
      <c r="G112" s="113"/>
      <c r="I112" s="18"/>
    </row>
    <row r="113" spans="1:8" ht="69.75" hidden="1" customHeight="1" x14ac:dyDescent="0.25">
      <c r="A113" s="378"/>
      <c r="B113" s="351"/>
      <c r="C113" s="71"/>
      <c r="D113" s="4"/>
      <c r="E113" s="113"/>
      <c r="F113" s="113"/>
      <c r="G113" s="113"/>
    </row>
    <row r="114" spans="1:8" ht="60.75" hidden="1" customHeight="1" x14ac:dyDescent="0.25">
      <c r="A114" s="378"/>
      <c r="B114" s="351"/>
      <c r="C114" s="71"/>
      <c r="D114" s="4"/>
      <c r="E114" s="121"/>
      <c r="F114" s="121"/>
      <c r="G114" s="121"/>
    </row>
    <row r="115" spans="1:8" ht="25.5" hidden="1" customHeight="1" x14ac:dyDescent="0.25">
      <c r="A115" s="378"/>
      <c r="B115" s="352"/>
      <c r="C115" s="71"/>
      <c r="D115" s="4"/>
      <c r="E115" s="121"/>
      <c r="F115" s="121"/>
      <c r="G115" s="121"/>
    </row>
    <row r="116" spans="1:8" ht="49.5" hidden="1" customHeight="1" x14ac:dyDescent="0.25">
      <c r="A116" s="378"/>
      <c r="B116" s="350"/>
      <c r="C116" s="100"/>
      <c r="D116" s="4"/>
      <c r="E116" s="114"/>
      <c r="F116" s="114"/>
      <c r="G116" s="114"/>
    </row>
    <row r="117" spans="1:8" ht="24.75" hidden="1" customHeight="1" x14ac:dyDescent="0.25">
      <c r="A117" s="378"/>
      <c r="B117" s="351"/>
      <c r="C117" s="100"/>
      <c r="D117" s="4"/>
      <c r="E117" s="114"/>
      <c r="F117" s="114"/>
      <c r="G117" s="114"/>
    </row>
    <row r="118" spans="1:8" ht="62.25" hidden="1" customHeight="1" x14ac:dyDescent="0.25">
      <c r="A118" s="378"/>
      <c r="B118" s="351"/>
      <c r="C118" s="100"/>
      <c r="D118" s="4"/>
      <c r="E118" s="114"/>
      <c r="F118" s="114"/>
      <c r="G118" s="114"/>
      <c r="H118" s="110"/>
    </row>
    <row r="119" spans="1:8" ht="78.75" hidden="1" customHeight="1" x14ac:dyDescent="0.25">
      <c r="A119" s="378"/>
      <c r="B119" s="352"/>
      <c r="C119" s="100"/>
      <c r="D119" s="4"/>
      <c r="E119" s="114"/>
      <c r="F119" s="114"/>
      <c r="G119" s="114"/>
    </row>
    <row r="120" spans="1:8" ht="73.5" hidden="1" customHeight="1" x14ac:dyDescent="0.25">
      <c r="A120" s="378"/>
      <c r="B120" s="350"/>
      <c r="C120" s="100"/>
      <c r="D120" s="4"/>
      <c r="E120" s="113"/>
      <c r="F120" s="113"/>
      <c r="G120" s="113"/>
    </row>
    <row r="121" spans="1:8" ht="69" hidden="1" customHeight="1" x14ac:dyDescent="0.25">
      <c r="A121" s="378"/>
      <c r="B121" s="351"/>
      <c r="C121" s="100"/>
      <c r="D121" s="4"/>
      <c r="E121" s="113"/>
      <c r="F121" s="113"/>
      <c r="G121" s="113"/>
    </row>
    <row r="122" spans="1:8" ht="75" hidden="1" customHeight="1" x14ac:dyDescent="0.25">
      <c r="A122" s="378"/>
      <c r="B122" s="351"/>
      <c r="C122" s="100"/>
      <c r="D122" s="4"/>
      <c r="E122" s="113"/>
      <c r="F122" s="113"/>
      <c r="G122" s="113"/>
    </row>
    <row r="123" spans="1:8" ht="71.25" hidden="1" customHeight="1" x14ac:dyDescent="0.25">
      <c r="A123" s="378"/>
      <c r="B123" s="352"/>
      <c r="C123" s="100"/>
      <c r="D123" s="4"/>
      <c r="E123" s="123"/>
      <c r="F123" s="123"/>
      <c r="G123" s="123"/>
    </row>
    <row r="124" spans="1:8" ht="76.5" hidden="1" customHeight="1" x14ac:dyDescent="0.25">
      <c r="A124" s="378"/>
      <c r="B124" s="350"/>
      <c r="C124" s="100"/>
      <c r="D124" s="4"/>
      <c r="E124" s="114"/>
      <c r="F124" s="114"/>
      <c r="G124" s="114"/>
    </row>
    <row r="125" spans="1:8" ht="72.75" hidden="1" customHeight="1" x14ac:dyDescent="0.25">
      <c r="A125" s="378"/>
      <c r="B125" s="351"/>
      <c r="C125" s="100"/>
      <c r="D125" s="4"/>
      <c r="E125" s="114"/>
      <c r="F125" s="114"/>
      <c r="G125" s="114"/>
    </row>
    <row r="126" spans="1:8" ht="64.5" hidden="1" customHeight="1" x14ac:dyDescent="0.25">
      <c r="A126" s="379"/>
      <c r="B126" s="352"/>
      <c r="C126" s="100"/>
      <c r="D126" s="4"/>
      <c r="E126" s="113"/>
      <c r="F126" s="113"/>
      <c r="G126" s="113"/>
    </row>
    <row r="127" spans="1:8" ht="45.75" hidden="1" customHeight="1" x14ac:dyDescent="0.25">
      <c r="A127" s="337"/>
      <c r="B127" s="350"/>
      <c r="C127" s="100"/>
      <c r="D127" s="4"/>
      <c r="E127" s="114"/>
      <c r="F127" s="114"/>
      <c r="G127" s="114"/>
    </row>
    <row r="128" spans="1:8" ht="57" hidden="1" customHeight="1" x14ac:dyDescent="0.25">
      <c r="A128" s="338"/>
      <c r="B128" s="351"/>
      <c r="C128" s="100"/>
      <c r="D128" s="4"/>
      <c r="E128" s="113"/>
      <c r="F128" s="113"/>
      <c r="G128" s="113"/>
    </row>
    <row r="129" spans="1:7" ht="59.25" hidden="1" customHeight="1" x14ac:dyDescent="0.25">
      <c r="A129" s="338"/>
      <c r="B129" s="351"/>
      <c r="C129" s="100"/>
      <c r="D129" s="4"/>
      <c r="E129" s="113"/>
      <c r="F129" s="113"/>
      <c r="G129" s="113"/>
    </row>
    <row r="130" spans="1:7" ht="69" hidden="1" customHeight="1" x14ac:dyDescent="0.25">
      <c r="A130" s="338"/>
      <c r="B130" s="351"/>
      <c r="C130" s="100"/>
      <c r="D130" s="4"/>
      <c r="E130" s="113"/>
      <c r="F130" s="113"/>
      <c r="G130" s="113"/>
    </row>
    <row r="131" spans="1:7" ht="36.75" hidden="1" customHeight="1" x14ac:dyDescent="0.25">
      <c r="A131" s="338"/>
      <c r="B131" s="351"/>
      <c r="C131" s="100"/>
      <c r="D131" s="4"/>
      <c r="E131" s="113"/>
      <c r="F131" s="113"/>
      <c r="G131" s="113"/>
    </row>
    <row r="132" spans="1:7" ht="20.25" hidden="1" customHeight="1" x14ac:dyDescent="0.25">
      <c r="A132" s="338"/>
      <c r="B132" s="352"/>
      <c r="C132" s="100"/>
      <c r="D132" s="4"/>
      <c r="E132" s="113"/>
      <c r="F132" s="113"/>
      <c r="G132" s="113"/>
    </row>
    <row r="133" spans="1:7" ht="61.5" hidden="1" customHeight="1" x14ac:dyDescent="0.25">
      <c r="A133" s="338"/>
      <c r="B133" s="350"/>
      <c r="C133" s="100"/>
      <c r="D133" s="4"/>
      <c r="E133" s="114"/>
      <c r="F133" s="114"/>
      <c r="G133" s="114"/>
    </row>
    <row r="134" spans="1:7" ht="21" hidden="1" customHeight="1" x14ac:dyDescent="0.25">
      <c r="A134" s="338"/>
      <c r="B134" s="351"/>
      <c r="C134" s="100"/>
      <c r="D134" s="4"/>
      <c r="E134" s="114"/>
      <c r="F134" s="114"/>
      <c r="G134" s="114"/>
    </row>
    <row r="135" spans="1:7" ht="62.25" hidden="1" customHeight="1" x14ac:dyDescent="0.25">
      <c r="A135" s="338"/>
      <c r="B135" s="351"/>
      <c r="C135" s="100"/>
      <c r="D135" s="4"/>
      <c r="E135" s="114"/>
      <c r="F135" s="114"/>
      <c r="G135" s="114"/>
    </row>
    <row r="136" spans="1:7" ht="69" hidden="1" customHeight="1" x14ac:dyDescent="0.25">
      <c r="A136" s="338"/>
      <c r="B136" s="352"/>
      <c r="C136" s="100"/>
      <c r="D136" s="4"/>
      <c r="E136" s="114"/>
      <c r="F136" s="114"/>
      <c r="G136" s="114"/>
    </row>
    <row r="137" spans="1:7" ht="15.75" hidden="1" x14ac:dyDescent="0.25">
      <c r="A137" s="338"/>
      <c r="B137" s="350"/>
      <c r="C137" s="100"/>
      <c r="D137" s="4"/>
      <c r="E137" s="113"/>
      <c r="F137" s="113"/>
      <c r="G137" s="113"/>
    </row>
    <row r="138" spans="1:7" ht="15.75" hidden="1" x14ac:dyDescent="0.25">
      <c r="A138" s="338"/>
      <c r="B138" s="351"/>
      <c r="C138" s="100"/>
      <c r="D138" s="4"/>
      <c r="E138" s="113"/>
      <c r="F138" s="113"/>
      <c r="G138" s="113"/>
    </row>
    <row r="139" spans="1:7" ht="15.75" hidden="1" x14ac:dyDescent="0.25">
      <c r="A139" s="338"/>
      <c r="B139" s="351"/>
      <c r="C139" s="100"/>
      <c r="D139" s="4"/>
      <c r="E139" s="113"/>
      <c r="F139" s="113"/>
      <c r="G139" s="113"/>
    </row>
    <row r="140" spans="1:7" ht="15.75" hidden="1" x14ac:dyDescent="0.25">
      <c r="A140" s="338"/>
      <c r="B140" s="352"/>
      <c r="C140" s="100"/>
      <c r="D140" s="4"/>
      <c r="E140" s="113"/>
      <c r="F140" s="113"/>
      <c r="G140" s="113"/>
    </row>
    <row r="141" spans="1:7" ht="15.75" hidden="1" x14ac:dyDescent="0.25">
      <c r="A141" s="338"/>
      <c r="B141" s="350"/>
      <c r="C141" s="100"/>
      <c r="D141" s="4"/>
      <c r="E141" s="128"/>
      <c r="F141" s="128"/>
      <c r="G141" s="128"/>
    </row>
    <row r="142" spans="1:7" ht="15.75" hidden="1" x14ac:dyDescent="0.25">
      <c r="A142" s="338"/>
      <c r="B142" s="351"/>
      <c r="C142" s="100"/>
      <c r="D142" s="4"/>
      <c r="E142" s="114"/>
      <c r="F142" s="114"/>
      <c r="G142" s="114"/>
    </row>
    <row r="143" spans="1:7" ht="15.75" hidden="1" x14ac:dyDescent="0.25">
      <c r="A143" s="339"/>
      <c r="B143" s="352"/>
      <c r="C143" s="100"/>
      <c r="D143" s="4"/>
      <c r="E143" s="114"/>
      <c r="F143" s="114"/>
      <c r="G143" s="114"/>
    </row>
    <row r="144" spans="1:7" ht="39" hidden="1" customHeight="1" x14ac:dyDescent="0.25">
      <c r="A144" s="101"/>
      <c r="B144" s="49"/>
      <c r="C144" s="100"/>
      <c r="D144" s="4"/>
      <c r="E144" s="113"/>
      <c r="F144" s="113"/>
      <c r="G144" s="113"/>
    </row>
    <row r="145" spans="1:7" ht="39.75" hidden="1" customHeight="1" x14ac:dyDescent="0.25">
      <c r="A145" s="337"/>
      <c r="B145" s="48"/>
      <c r="C145" s="71"/>
      <c r="D145" s="4"/>
      <c r="E145" s="113"/>
      <c r="F145" s="113"/>
      <c r="G145" s="113"/>
    </row>
    <row r="146" spans="1:7" ht="26.25" hidden="1" customHeight="1" x14ac:dyDescent="0.25">
      <c r="A146" s="338"/>
      <c r="B146" s="50"/>
      <c r="C146" s="71"/>
      <c r="D146" s="4"/>
      <c r="E146" s="113"/>
      <c r="F146" s="113"/>
      <c r="G146" s="113"/>
    </row>
    <row r="147" spans="1:7" ht="42" hidden="1" customHeight="1" x14ac:dyDescent="0.25">
      <c r="A147" s="338"/>
      <c r="B147" s="4"/>
      <c r="C147" s="71"/>
      <c r="D147" s="4"/>
      <c r="E147" s="114"/>
      <c r="F147" s="114"/>
      <c r="G147" s="114"/>
    </row>
    <row r="148" spans="1:7" ht="25.5" hidden="1" customHeight="1" x14ac:dyDescent="0.25">
      <c r="A148" s="338"/>
      <c r="B148" s="4"/>
      <c r="C148" s="71"/>
      <c r="D148" s="4"/>
      <c r="E148" s="113"/>
      <c r="F148" s="113"/>
      <c r="G148" s="113"/>
    </row>
    <row r="149" spans="1:7" ht="27" hidden="1" customHeight="1" x14ac:dyDescent="0.25">
      <c r="A149" s="339"/>
      <c r="B149" s="4"/>
      <c r="C149" s="71"/>
      <c r="D149" s="4"/>
      <c r="E149" s="114"/>
      <c r="F149" s="114"/>
      <c r="G149" s="114"/>
    </row>
    <row r="150" spans="1:7" ht="27" hidden="1" customHeight="1" x14ac:dyDescent="0.25">
      <c r="A150" s="359"/>
      <c r="B150" s="360"/>
      <c r="C150" s="360"/>
      <c r="D150" s="360"/>
      <c r="E150" s="360"/>
      <c r="F150" s="360"/>
      <c r="G150" s="361"/>
    </row>
    <row r="151" spans="1:7" ht="60.75" hidden="1" customHeight="1" x14ac:dyDescent="0.25">
      <c r="A151" s="353"/>
      <c r="B151" s="4"/>
      <c r="C151" s="70"/>
      <c r="D151" s="4"/>
      <c r="E151" s="114"/>
      <c r="F151" s="114"/>
      <c r="G151" s="114"/>
    </row>
    <row r="152" spans="1:7" ht="57.75" hidden="1" customHeight="1" x14ac:dyDescent="0.25">
      <c r="A152" s="354"/>
      <c r="B152" s="4"/>
      <c r="C152" s="98"/>
      <c r="D152" s="4"/>
      <c r="E152" s="114"/>
      <c r="F152" s="114"/>
      <c r="G152" s="114"/>
    </row>
    <row r="153" spans="1:7" ht="27" hidden="1" customHeight="1" x14ac:dyDescent="0.25">
      <c r="A153" s="101"/>
      <c r="B153" s="48"/>
      <c r="C153" s="71"/>
      <c r="D153" s="4"/>
      <c r="E153" s="65"/>
      <c r="F153" s="65"/>
      <c r="G153" s="65"/>
    </row>
    <row r="154" spans="1:7" ht="57.75" hidden="1" customHeight="1" x14ac:dyDescent="0.25">
      <c r="A154" s="337"/>
      <c r="B154" s="350"/>
      <c r="C154" s="100"/>
      <c r="D154" s="4"/>
      <c r="E154" s="114"/>
      <c r="F154" s="114"/>
      <c r="G154" s="114"/>
    </row>
    <row r="155" spans="1:7" ht="50.25" hidden="1" customHeight="1" x14ac:dyDescent="0.25">
      <c r="A155" s="338"/>
      <c r="B155" s="351"/>
      <c r="C155" s="100"/>
      <c r="D155" s="4"/>
      <c r="E155" s="113"/>
      <c r="F155" s="113"/>
      <c r="G155" s="113"/>
    </row>
    <row r="156" spans="1:7" ht="71.25" hidden="1" customHeight="1" x14ac:dyDescent="0.25">
      <c r="A156" s="338"/>
      <c r="B156" s="351"/>
      <c r="C156" s="100"/>
      <c r="D156" s="4"/>
      <c r="E156" s="113"/>
      <c r="F156" s="113"/>
      <c r="G156" s="113"/>
    </row>
    <row r="157" spans="1:7" ht="78.75" hidden="1" customHeight="1" x14ac:dyDescent="0.25">
      <c r="A157" s="338"/>
      <c r="B157" s="351"/>
      <c r="C157" s="100"/>
      <c r="D157" s="4"/>
      <c r="E157" s="113"/>
      <c r="F157" s="113"/>
      <c r="G157" s="113"/>
    </row>
    <row r="158" spans="1:7" ht="72" hidden="1" customHeight="1" x14ac:dyDescent="0.25">
      <c r="A158" s="338"/>
      <c r="B158" s="351"/>
      <c r="C158" s="100"/>
      <c r="D158" s="4"/>
      <c r="E158" s="113"/>
      <c r="F158" s="113"/>
      <c r="G158" s="113"/>
    </row>
    <row r="159" spans="1:7" ht="27" hidden="1" customHeight="1" x14ac:dyDescent="0.25">
      <c r="A159" s="338"/>
      <c r="B159" s="352"/>
      <c r="C159" s="100"/>
      <c r="D159" s="4"/>
      <c r="E159" s="113"/>
      <c r="F159" s="113"/>
      <c r="G159" s="113"/>
    </row>
    <row r="160" spans="1:7" ht="66" hidden="1" customHeight="1" x14ac:dyDescent="0.25">
      <c r="A160" s="338"/>
      <c r="B160" s="350"/>
      <c r="C160" s="100"/>
      <c r="D160" s="4"/>
      <c r="E160" s="113"/>
      <c r="F160" s="113"/>
      <c r="G160" s="113"/>
    </row>
    <row r="161" spans="1:7" ht="24.75" hidden="1" customHeight="1" x14ac:dyDescent="0.25">
      <c r="A161" s="338"/>
      <c r="B161" s="351"/>
      <c r="C161" s="100"/>
      <c r="D161" s="4"/>
      <c r="E161" s="113"/>
      <c r="F161" s="113"/>
      <c r="G161" s="113"/>
    </row>
    <row r="162" spans="1:7" ht="75.75" hidden="1" customHeight="1" x14ac:dyDescent="0.25">
      <c r="A162" s="338"/>
      <c r="B162" s="351"/>
      <c r="C162" s="100"/>
      <c r="D162" s="4"/>
      <c r="E162" s="113"/>
      <c r="F162" s="113"/>
      <c r="G162" s="113"/>
    </row>
    <row r="163" spans="1:7" s="59" customFormat="1" ht="84" hidden="1" customHeight="1" x14ac:dyDescent="0.25">
      <c r="A163" s="338"/>
      <c r="B163" s="352"/>
      <c r="C163" s="100"/>
      <c r="D163" s="127"/>
      <c r="E163" s="42"/>
      <c r="F163" s="42"/>
      <c r="G163" s="42"/>
    </row>
    <row r="164" spans="1:7" ht="81" hidden="1" customHeight="1" x14ac:dyDescent="0.25">
      <c r="A164" s="338"/>
      <c r="B164" s="350"/>
      <c r="C164" s="100"/>
      <c r="D164" s="4"/>
      <c r="E164" s="113"/>
      <c r="F164" s="113"/>
      <c r="G164" s="113"/>
    </row>
    <row r="165" spans="1:7" ht="85.5" hidden="1" customHeight="1" x14ac:dyDescent="0.25">
      <c r="A165" s="338"/>
      <c r="B165" s="351"/>
      <c r="C165" s="100"/>
      <c r="D165" s="4"/>
      <c r="E165" s="113"/>
      <c r="F165" s="113"/>
      <c r="G165" s="113"/>
    </row>
    <row r="166" spans="1:7" ht="86.25" hidden="1" customHeight="1" x14ac:dyDescent="0.25">
      <c r="A166" s="338"/>
      <c r="B166" s="351"/>
      <c r="C166" s="100"/>
      <c r="D166" s="4"/>
      <c r="E166" s="113"/>
      <c r="F166" s="113"/>
      <c r="G166" s="113"/>
    </row>
    <row r="167" spans="1:7" s="59" customFormat="1" ht="91.5" hidden="1" customHeight="1" x14ac:dyDescent="0.25">
      <c r="A167" s="338"/>
      <c r="B167" s="352"/>
      <c r="C167" s="100"/>
      <c r="D167" s="127"/>
      <c r="E167" s="42"/>
      <c r="F167" s="42"/>
      <c r="G167" s="42"/>
    </row>
    <row r="168" spans="1:7" s="137" customFormat="1" ht="81.75" hidden="1" customHeight="1" x14ac:dyDescent="0.25">
      <c r="A168" s="338"/>
      <c r="B168" s="350"/>
      <c r="C168" s="100"/>
      <c r="D168" s="35"/>
      <c r="E168" s="136"/>
      <c r="F168" s="136"/>
      <c r="G168" s="136"/>
    </row>
    <row r="169" spans="1:7" ht="72" hidden="1" customHeight="1" x14ac:dyDescent="0.25">
      <c r="A169" s="338"/>
      <c r="B169" s="351"/>
      <c r="C169" s="100"/>
      <c r="D169" s="4"/>
      <c r="E169" s="114"/>
      <c r="F169" s="114"/>
      <c r="G169" s="114"/>
    </row>
    <row r="170" spans="1:7" ht="65.25" hidden="1" customHeight="1" x14ac:dyDescent="0.25">
      <c r="A170" s="339"/>
      <c r="B170" s="352"/>
      <c r="C170" s="100"/>
      <c r="D170" s="4"/>
      <c r="E170" s="114"/>
      <c r="F170" s="114"/>
      <c r="G170" s="114"/>
    </row>
    <row r="171" spans="1:7" ht="31.5" hidden="1" customHeight="1" x14ac:dyDescent="0.25">
      <c r="A171" s="340"/>
      <c r="B171" s="341"/>
      <c r="C171" s="341"/>
      <c r="D171" s="341"/>
      <c r="E171" s="341"/>
      <c r="F171" s="341"/>
      <c r="G171" s="342"/>
    </row>
    <row r="172" spans="1:7" ht="49.5" hidden="1" customHeight="1" x14ac:dyDescent="0.25">
      <c r="A172" s="355"/>
      <c r="B172" s="4"/>
      <c r="C172" s="70"/>
      <c r="D172" s="4"/>
      <c r="E172" s="113"/>
      <c r="F172" s="113"/>
      <c r="G172" s="113"/>
    </row>
    <row r="173" spans="1:7" s="30" customFormat="1" ht="87" hidden="1" customHeight="1" x14ac:dyDescent="0.2">
      <c r="A173" s="356"/>
      <c r="B173" s="4"/>
      <c r="C173" s="98"/>
      <c r="D173" s="4"/>
      <c r="E173" s="114"/>
      <c r="F173" s="114"/>
      <c r="G173" s="114"/>
    </row>
    <row r="174" spans="1:7" s="30" customFormat="1" ht="66.75" hidden="1" customHeight="1" x14ac:dyDescent="0.2">
      <c r="A174" s="102"/>
      <c r="B174" s="48"/>
      <c r="C174" s="71"/>
      <c r="D174" s="4"/>
      <c r="E174" s="113"/>
      <c r="F174" s="113"/>
      <c r="G174" s="113"/>
    </row>
    <row r="175" spans="1:7" s="30" customFormat="1" ht="54.75" hidden="1" customHeight="1" x14ac:dyDescent="0.2">
      <c r="A175" s="102"/>
      <c r="B175" s="48"/>
      <c r="C175" s="71"/>
      <c r="D175" s="4"/>
      <c r="E175" s="113"/>
      <c r="F175" s="113"/>
      <c r="G175" s="113"/>
    </row>
    <row r="176" spans="1:7" s="30" customFormat="1" ht="48.75" hidden="1" customHeight="1" x14ac:dyDescent="0.2">
      <c r="A176" s="100"/>
      <c r="B176" s="48"/>
      <c r="C176" s="71"/>
      <c r="D176" s="4"/>
      <c r="E176" s="113"/>
      <c r="F176" s="113"/>
      <c r="G176" s="113"/>
    </row>
    <row r="177" spans="1:7" s="30" customFormat="1" ht="38.25" hidden="1" customHeight="1" x14ac:dyDescent="0.2">
      <c r="A177" s="102"/>
      <c r="B177" s="48"/>
      <c r="C177" s="71"/>
      <c r="D177" s="4"/>
      <c r="E177" s="113"/>
      <c r="F177" s="113"/>
      <c r="G177" s="113"/>
    </row>
    <row r="178" spans="1:7" s="30" customFormat="1" ht="96.75" hidden="1" customHeight="1" x14ac:dyDescent="0.2">
      <c r="A178" s="103"/>
      <c r="B178" s="124"/>
      <c r="C178" s="71"/>
      <c r="D178" s="125"/>
      <c r="E178" s="113"/>
      <c r="F178" s="113"/>
      <c r="G178" s="113"/>
    </row>
    <row r="179" spans="1:7" s="30" customFormat="1" ht="40.5" hidden="1" customHeight="1" x14ac:dyDescent="0.2">
      <c r="A179" s="103"/>
      <c r="B179" s="48"/>
      <c r="C179" s="71"/>
      <c r="D179" s="4"/>
      <c r="E179" s="113"/>
      <c r="F179" s="113"/>
      <c r="G179" s="113"/>
    </row>
    <row r="180" spans="1:7" s="30" customFormat="1" ht="45" hidden="1" customHeight="1" x14ac:dyDescent="0.2">
      <c r="A180" s="104"/>
      <c r="B180" s="34"/>
      <c r="C180" s="71"/>
      <c r="D180" s="4"/>
      <c r="E180" s="113"/>
      <c r="F180" s="113"/>
      <c r="G180" s="113"/>
    </row>
    <row r="181" spans="1:7" ht="19.5" hidden="1" customHeight="1" x14ac:dyDescent="0.25">
      <c r="A181" s="449"/>
      <c r="B181" s="343"/>
      <c r="C181" s="71"/>
      <c r="D181" s="4"/>
      <c r="E181" s="113"/>
      <c r="F181" s="113"/>
      <c r="G181" s="113"/>
    </row>
    <row r="182" spans="1:7" ht="19.5" hidden="1" customHeight="1" x14ac:dyDescent="0.25">
      <c r="A182" s="449"/>
      <c r="B182" s="451"/>
      <c r="C182" s="71"/>
      <c r="D182" s="4"/>
      <c r="E182" s="113"/>
      <c r="F182" s="113"/>
      <c r="G182" s="113"/>
    </row>
    <row r="183" spans="1:7" ht="28.5" hidden="1" customHeight="1" x14ac:dyDescent="0.25">
      <c r="A183" s="449"/>
      <c r="B183" s="343"/>
      <c r="C183" s="100"/>
      <c r="D183" s="4"/>
      <c r="E183" s="114"/>
      <c r="F183" s="114"/>
      <c r="G183" s="114"/>
    </row>
    <row r="184" spans="1:7" ht="32.25" hidden="1" customHeight="1" x14ac:dyDescent="0.25">
      <c r="A184" s="449"/>
      <c r="B184" s="346"/>
      <c r="C184" s="100"/>
      <c r="D184" s="4"/>
      <c r="E184" s="114"/>
      <c r="F184" s="114"/>
      <c r="G184" s="114"/>
    </row>
    <row r="185" spans="1:7" ht="36.75" hidden="1" customHeight="1" x14ac:dyDescent="0.25">
      <c r="A185" s="449"/>
      <c r="B185" s="346"/>
      <c r="C185" s="100"/>
      <c r="D185" s="4"/>
      <c r="E185" s="114"/>
      <c r="F185" s="114"/>
      <c r="G185" s="114"/>
    </row>
    <row r="186" spans="1:7" ht="30.75" hidden="1" customHeight="1" x14ac:dyDescent="0.25">
      <c r="A186" s="449"/>
      <c r="B186" s="345"/>
      <c r="C186" s="100"/>
      <c r="D186" s="4"/>
      <c r="E186" s="114"/>
      <c r="F186" s="121"/>
      <c r="G186" s="121"/>
    </row>
    <row r="187" spans="1:7" ht="33.75" hidden="1" customHeight="1" x14ac:dyDescent="0.25">
      <c r="A187" s="449"/>
      <c r="B187" s="343"/>
      <c r="C187" s="100"/>
      <c r="D187" s="4"/>
      <c r="E187" s="114"/>
      <c r="F187" s="114"/>
      <c r="G187" s="114"/>
    </row>
    <row r="188" spans="1:7" s="126" customFormat="1" ht="51.75" hidden="1" customHeight="1" x14ac:dyDescent="0.25">
      <c r="A188" s="449"/>
      <c r="B188" s="344"/>
      <c r="C188" s="100"/>
      <c r="D188" s="125"/>
      <c r="E188" s="114"/>
      <c r="F188" s="114"/>
      <c r="G188" s="114"/>
    </row>
    <row r="189" spans="1:7" ht="58.5" hidden="1" customHeight="1" x14ac:dyDescent="0.25">
      <c r="A189" s="449"/>
      <c r="B189" s="345"/>
      <c r="C189" s="100"/>
      <c r="D189" s="4"/>
      <c r="E189" s="114"/>
      <c r="F189" s="114"/>
      <c r="G189" s="114"/>
    </row>
    <row r="190" spans="1:7" ht="37.5" hidden="1" customHeight="1" x14ac:dyDescent="0.25">
      <c r="A190" s="449"/>
      <c r="B190" s="343"/>
      <c r="C190" s="100"/>
      <c r="D190" s="4"/>
      <c r="E190" s="113"/>
      <c r="F190" s="113"/>
      <c r="G190" s="113"/>
    </row>
    <row r="191" spans="1:7" ht="45" hidden="1" customHeight="1" x14ac:dyDescent="0.25">
      <c r="A191" s="449"/>
      <c r="B191" s="346"/>
      <c r="C191" s="100"/>
      <c r="D191" s="4"/>
      <c r="E191" s="113"/>
      <c r="F191" s="113"/>
      <c r="G191" s="113"/>
    </row>
    <row r="192" spans="1:7" ht="78.75" hidden="1" customHeight="1" x14ac:dyDescent="0.25">
      <c r="A192" s="449"/>
      <c r="B192" s="346"/>
      <c r="C192" s="100"/>
      <c r="D192" s="4"/>
      <c r="E192" s="113"/>
      <c r="F192" s="113"/>
      <c r="G192" s="113"/>
    </row>
    <row r="193" spans="1:7" ht="51" hidden="1" customHeight="1" x14ac:dyDescent="0.25">
      <c r="A193" s="449"/>
      <c r="B193" s="345"/>
      <c r="C193" s="100"/>
      <c r="D193" s="4"/>
      <c r="E193" s="65"/>
      <c r="F193" s="65"/>
      <c r="G193" s="42"/>
    </row>
    <row r="194" spans="1:7" ht="45.75" hidden="1" customHeight="1" x14ac:dyDescent="0.25">
      <c r="A194" s="449"/>
      <c r="B194" s="343"/>
      <c r="C194" s="100"/>
      <c r="D194" s="4"/>
      <c r="E194" s="114"/>
      <c r="F194" s="114"/>
      <c r="G194" s="114"/>
    </row>
    <row r="195" spans="1:7" ht="51.75" hidden="1" customHeight="1" x14ac:dyDescent="0.25">
      <c r="A195" s="449"/>
      <c r="B195" s="346"/>
      <c r="C195" s="100"/>
      <c r="D195" s="4"/>
      <c r="E195" s="114"/>
      <c r="F195" s="114"/>
      <c r="G195" s="114"/>
    </row>
    <row r="196" spans="1:7" ht="44.25" hidden="1" customHeight="1" x14ac:dyDescent="0.25">
      <c r="A196" s="449"/>
      <c r="B196" s="346"/>
      <c r="C196" s="100"/>
      <c r="D196" s="4"/>
      <c r="E196" s="114"/>
      <c r="F196" s="114"/>
      <c r="G196" s="114"/>
    </row>
    <row r="197" spans="1:7" ht="43.5" hidden="1" customHeight="1" x14ac:dyDescent="0.25">
      <c r="A197" s="450"/>
      <c r="B197" s="345"/>
      <c r="C197" s="100"/>
      <c r="D197" s="4"/>
      <c r="E197" s="114"/>
      <c r="F197" s="114"/>
      <c r="G197" s="114"/>
    </row>
    <row r="198" spans="1:7" ht="27.75" hidden="1" customHeight="1" x14ac:dyDescent="0.25">
      <c r="A198" s="347"/>
      <c r="B198" s="348"/>
      <c r="C198" s="348"/>
      <c r="D198" s="348"/>
      <c r="E198" s="348"/>
      <c r="F198" s="348"/>
      <c r="G198" s="349"/>
    </row>
    <row r="199" spans="1:7" ht="51" hidden="1" customHeight="1" x14ac:dyDescent="0.25">
      <c r="A199" s="357"/>
      <c r="B199" s="4"/>
      <c r="C199" s="71"/>
      <c r="D199" s="4"/>
      <c r="E199" s="114"/>
      <c r="F199" s="114"/>
      <c r="G199" s="114"/>
    </row>
    <row r="200" spans="1:7" ht="173.25" hidden="1" customHeight="1" x14ac:dyDescent="0.25">
      <c r="A200" s="358"/>
      <c r="B200" s="4"/>
      <c r="C200" s="71"/>
      <c r="D200" s="4"/>
      <c r="E200" s="114"/>
      <c r="F200" s="114"/>
      <c r="G200" s="114"/>
    </row>
    <row r="201" spans="1:7" ht="90.75" hidden="1" customHeight="1" x14ac:dyDescent="0.25">
      <c r="A201" s="102"/>
      <c r="B201" s="48"/>
      <c r="C201" s="70"/>
      <c r="D201" s="4"/>
      <c r="E201" s="113"/>
      <c r="F201" s="113"/>
      <c r="G201" s="113"/>
    </row>
    <row r="202" spans="1:7" ht="52.5" hidden="1" customHeight="1" x14ac:dyDescent="0.25">
      <c r="A202" s="103"/>
      <c r="B202" s="48"/>
      <c r="C202" s="70"/>
      <c r="D202" s="4"/>
      <c r="E202" s="113"/>
      <c r="F202" s="113"/>
      <c r="G202" s="113"/>
    </row>
    <row r="203" spans="1:7" ht="96" hidden="1" customHeight="1" x14ac:dyDescent="0.25">
      <c r="A203" s="103"/>
      <c r="B203" s="48"/>
      <c r="C203" s="70"/>
      <c r="D203" s="4"/>
      <c r="E203" s="113"/>
      <c r="F203" s="113"/>
      <c r="G203" s="113"/>
    </row>
    <row r="204" spans="1:7" ht="23.25" hidden="1" customHeight="1" x14ac:dyDescent="0.25">
      <c r="A204" s="453"/>
      <c r="B204" s="350"/>
      <c r="C204" s="100"/>
      <c r="D204" s="4"/>
      <c r="E204" s="114"/>
      <c r="F204" s="114"/>
      <c r="G204" s="114"/>
    </row>
    <row r="205" spans="1:7" ht="52.5" hidden="1" customHeight="1" x14ac:dyDescent="0.25">
      <c r="A205" s="454"/>
      <c r="B205" s="351"/>
      <c r="C205" s="100"/>
      <c r="D205" s="4"/>
      <c r="E205" s="65"/>
      <c r="F205" s="65"/>
      <c r="G205" s="65"/>
    </row>
    <row r="206" spans="1:7" ht="40.5" hidden="1" customHeight="1" x14ac:dyDescent="0.25">
      <c r="A206" s="454"/>
      <c r="B206" s="351"/>
      <c r="C206" s="100"/>
      <c r="D206" s="4"/>
      <c r="E206" s="65"/>
      <c r="F206" s="65"/>
      <c r="G206" s="65"/>
    </row>
    <row r="207" spans="1:7" ht="34.5" hidden="1" customHeight="1" x14ac:dyDescent="0.25">
      <c r="A207" s="454"/>
      <c r="B207" s="351"/>
      <c r="C207" s="100"/>
      <c r="D207" s="4"/>
      <c r="E207" s="65"/>
      <c r="F207" s="65"/>
      <c r="G207" s="65"/>
    </row>
    <row r="208" spans="1:7" ht="26.25" hidden="1" customHeight="1" x14ac:dyDescent="0.25">
      <c r="A208" s="454"/>
      <c r="B208" s="351"/>
      <c r="C208" s="100"/>
      <c r="D208" s="4"/>
      <c r="E208" s="69"/>
      <c r="F208" s="69"/>
      <c r="G208" s="69"/>
    </row>
    <row r="209" spans="1:7" ht="26.25" hidden="1" customHeight="1" x14ac:dyDescent="0.25">
      <c r="A209" s="454"/>
      <c r="B209" s="352"/>
      <c r="C209" s="100"/>
      <c r="D209" s="4"/>
      <c r="E209" s="84"/>
      <c r="F209" s="84"/>
      <c r="G209" s="84"/>
    </row>
    <row r="210" spans="1:7" ht="27.75" hidden="1" customHeight="1" x14ac:dyDescent="0.25">
      <c r="A210" s="454"/>
      <c r="B210" s="350"/>
      <c r="C210" s="100"/>
      <c r="D210" s="4"/>
      <c r="E210" s="69"/>
      <c r="F210" s="69"/>
      <c r="G210" s="69"/>
    </row>
    <row r="211" spans="1:7" ht="27.75" hidden="1" customHeight="1" x14ac:dyDescent="0.25">
      <c r="A211" s="454"/>
      <c r="B211" s="351"/>
      <c r="C211" s="100"/>
      <c r="D211" s="4"/>
      <c r="E211" s="69"/>
      <c r="F211" s="69"/>
      <c r="G211" s="69"/>
    </row>
    <row r="212" spans="1:7" ht="32.25" hidden="1" customHeight="1" x14ac:dyDescent="0.25">
      <c r="A212" s="454"/>
      <c r="B212" s="350"/>
      <c r="C212" s="100"/>
      <c r="D212" s="4"/>
      <c r="E212" s="65"/>
      <c r="F212" s="65"/>
      <c r="G212" s="65"/>
    </row>
    <row r="213" spans="1:7" ht="42" hidden="1" customHeight="1" x14ac:dyDescent="0.25">
      <c r="A213" s="454"/>
      <c r="B213" s="352"/>
      <c r="C213" s="100"/>
      <c r="D213" s="4"/>
      <c r="E213" s="65"/>
      <c r="F213" s="65"/>
      <c r="G213" s="65"/>
    </row>
    <row r="214" spans="1:7" ht="58.5" hidden="1" customHeight="1" x14ac:dyDescent="0.25">
      <c r="A214" s="454"/>
      <c r="B214" s="350"/>
      <c r="C214" s="100"/>
      <c r="D214" s="4"/>
      <c r="E214" s="65"/>
      <c r="F214" s="65"/>
      <c r="G214" s="65"/>
    </row>
    <row r="215" spans="1:7" ht="42" hidden="1" customHeight="1" x14ac:dyDescent="0.25">
      <c r="A215" s="454"/>
      <c r="B215" s="386"/>
      <c r="C215" s="100"/>
      <c r="D215" s="4"/>
      <c r="E215" s="76"/>
      <c r="F215" s="76"/>
      <c r="G215" s="76"/>
    </row>
    <row r="216" spans="1:7" ht="42" hidden="1" customHeight="1" x14ac:dyDescent="0.25">
      <c r="A216" s="448"/>
      <c r="B216" s="375"/>
      <c r="C216" s="100"/>
      <c r="D216" s="4"/>
      <c r="E216" s="65"/>
      <c r="F216" s="65"/>
      <c r="G216" s="65"/>
    </row>
    <row r="217" spans="1:7" ht="86.25" hidden="1" customHeight="1" x14ac:dyDescent="0.25">
      <c r="A217" s="103"/>
      <c r="B217" s="55"/>
      <c r="C217" s="100"/>
      <c r="D217" s="4"/>
      <c r="E217" s="113"/>
      <c r="F217" s="113"/>
      <c r="G217" s="113"/>
    </row>
    <row r="218" spans="1:7" ht="45.75" hidden="1" customHeight="1" x14ac:dyDescent="0.25">
      <c r="A218" s="129"/>
      <c r="B218" s="55"/>
      <c r="C218" s="100"/>
      <c r="D218" s="4"/>
      <c r="E218" s="113"/>
      <c r="F218" s="113"/>
      <c r="G218" s="113"/>
    </row>
    <row r="219" spans="1:7" ht="69.75" hidden="1" customHeight="1" x14ac:dyDescent="0.25">
      <c r="A219" s="129"/>
      <c r="B219" s="55"/>
      <c r="C219" s="100"/>
      <c r="D219" s="4"/>
      <c r="E219" s="113"/>
      <c r="F219" s="113"/>
      <c r="G219" s="113"/>
    </row>
    <row r="220" spans="1:7" ht="26.25" hidden="1" customHeight="1" x14ac:dyDescent="0.25">
      <c r="A220" s="101"/>
      <c r="B220" s="343"/>
      <c r="C220" s="105"/>
      <c r="D220" s="4"/>
      <c r="E220" s="114"/>
      <c r="F220" s="114"/>
      <c r="G220" s="114"/>
    </row>
    <row r="221" spans="1:7" ht="49.5" hidden="1" customHeight="1" x14ac:dyDescent="0.25">
      <c r="A221" s="101"/>
      <c r="B221" s="346"/>
      <c r="C221" s="105"/>
      <c r="D221" s="4"/>
      <c r="E221" s="42"/>
      <c r="F221" s="42"/>
      <c r="G221" s="42"/>
    </row>
    <row r="222" spans="1:7" ht="28.5" hidden="1" customHeight="1" x14ac:dyDescent="0.25">
      <c r="A222" s="51"/>
      <c r="B222" s="346"/>
      <c r="C222" s="105"/>
      <c r="D222" s="4"/>
      <c r="E222" s="42"/>
      <c r="F222" s="42"/>
      <c r="G222" s="42"/>
    </row>
    <row r="223" spans="1:7" ht="28.5" hidden="1" customHeight="1" x14ac:dyDescent="0.25">
      <c r="A223" s="51"/>
      <c r="B223" s="346"/>
      <c r="C223" s="105"/>
      <c r="D223" s="4"/>
      <c r="E223" s="130"/>
      <c r="F223" s="130"/>
      <c r="G223" s="130"/>
    </row>
    <row r="224" spans="1:7" ht="28.5" hidden="1" customHeight="1" x14ac:dyDescent="0.25">
      <c r="A224" s="51"/>
      <c r="B224" s="345"/>
      <c r="C224" s="105"/>
      <c r="D224" s="4"/>
      <c r="E224" s="120"/>
      <c r="F224" s="120"/>
      <c r="G224" s="120"/>
    </row>
    <row r="225" spans="1:7" ht="25.5" hidden="1" customHeight="1" x14ac:dyDescent="0.25">
      <c r="A225" s="51"/>
      <c r="B225" s="32"/>
      <c r="C225" s="71"/>
      <c r="D225" s="4"/>
      <c r="E225" s="120"/>
      <c r="F225" s="120"/>
      <c r="G225" s="120"/>
    </row>
    <row r="226" spans="1:7" ht="36.75" hidden="1" customHeight="1" x14ac:dyDescent="0.25">
      <c r="A226" s="51"/>
      <c r="B226" s="32"/>
      <c r="C226" s="71"/>
      <c r="D226" s="4"/>
      <c r="E226" s="113"/>
      <c r="F226" s="113"/>
      <c r="G226" s="113"/>
    </row>
    <row r="227" spans="1:7" ht="58.5" hidden="1" customHeight="1" x14ac:dyDescent="0.25">
      <c r="A227" s="51"/>
      <c r="B227" s="343"/>
      <c r="C227" s="100"/>
      <c r="D227" s="4"/>
      <c r="E227" s="113"/>
      <c r="F227" s="113"/>
      <c r="G227" s="113"/>
    </row>
    <row r="228" spans="1:7" ht="45.75" hidden="1" customHeight="1" x14ac:dyDescent="0.25">
      <c r="A228" s="51"/>
      <c r="B228" s="346"/>
      <c r="C228" s="100"/>
      <c r="D228" s="4"/>
      <c r="E228" s="114"/>
      <c r="F228" s="114"/>
      <c r="G228" s="114"/>
    </row>
    <row r="229" spans="1:7" ht="48" hidden="1" customHeight="1" x14ac:dyDescent="0.25">
      <c r="A229" s="52"/>
      <c r="B229" s="345"/>
      <c r="C229" s="100"/>
      <c r="D229" s="4"/>
      <c r="E229" s="114"/>
      <c r="F229" s="114"/>
      <c r="G229" s="114"/>
    </row>
    <row r="230" spans="1:7" ht="62.25" hidden="1" customHeight="1" x14ac:dyDescent="0.25">
      <c r="A230" s="70"/>
      <c r="B230" s="4"/>
      <c r="C230" s="100"/>
      <c r="D230" s="4"/>
      <c r="E230" s="42"/>
      <c r="F230" s="42"/>
      <c r="G230" s="42"/>
    </row>
    <row r="231" spans="1:7" ht="35.25" hidden="1" customHeight="1" x14ac:dyDescent="0.25">
      <c r="A231" s="70"/>
      <c r="B231" s="4"/>
      <c r="C231" s="100"/>
      <c r="D231" s="4"/>
      <c r="E231" s="42"/>
      <c r="F231" s="42"/>
      <c r="G231" s="42"/>
    </row>
    <row r="232" spans="1:7" ht="57" hidden="1" customHeight="1" x14ac:dyDescent="0.25">
      <c r="A232" s="70"/>
      <c r="B232" s="56"/>
      <c r="C232" s="100"/>
      <c r="D232" s="4"/>
      <c r="E232" s="42"/>
      <c r="F232" s="42"/>
      <c r="G232" s="42"/>
    </row>
    <row r="233" spans="1:7" ht="16.5" hidden="1" customHeight="1" x14ac:dyDescent="0.25">
      <c r="A233" s="444"/>
      <c r="B233" s="350"/>
      <c r="C233" s="100"/>
      <c r="D233" s="4"/>
      <c r="E233" s="41"/>
      <c r="F233" s="41"/>
      <c r="G233" s="41"/>
    </row>
    <row r="234" spans="1:7" ht="30" hidden="1" customHeight="1" x14ac:dyDescent="0.25">
      <c r="A234" s="445"/>
      <c r="B234" s="351"/>
      <c r="C234" s="100"/>
      <c r="D234" s="4"/>
      <c r="E234" s="42"/>
      <c r="F234" s="42"/>
      <c r="G234" s="42"/>
    </row>
    <row r="235" spans="1:7" ht="29.25" hidden="1" customHeight="1" x14ac:dyDescent="0.25">
      <c r="A235" s="445"/>
      <c r="B235" s="351"/>
      <c r="C235" s="100"/>
      <c r="D235" s="4"/>
      <c r="E235" s="42"/>
      <c r="F235" s="42"/>
      <c r="G235" s="42"/>
    </row>
    <row r="236" spans="1:7" ht="22.5" hidden="1" customHeight="1" x14ac:dyDescent="0.25">
      <c r="A236" s="445"/>
      <c r="B236" s="351"/>
      <c r="C236" s="100"/>
      <c r="D236" s="4"/>
      <c r="E236" s="42"/>
      <c r="F236" s="42"/>
      <c r="G236" s="42"/>
    </row>
    <row r="237" spans="1:7" ht="23.25" hidden="1" customHeight="1" x14ac:dyDescent="0.25">
      <c r="A237" s="445"/>
      <c r="B237" s="352"/>
      <c r="C237" s="100"/>
      <c r="D237" s="4"/>
      <c r="E237" s="42"/>
      <c r="F237" s="42"/>
      <c r="G237" s="42"/>
    </row>
    <row r="238" spans="1:7" ht="45.75" hidden="1" customHeight="1" x14ac:dyDescent="0.25">
      <c r="A238" s="445"/>
      <c r="B238" s="48"/>
      <c r="C238" s="71"/>
      <c r="D238" s="4"/>
      <c r="E238" s="42"/>
      <c r="F238" s="42"/>
      <c r="G238" s="42"/>
    </row>
    <row r="239" spans="1:7" ht="27.75" hidden="1" customHeight="1" x14ac:dyDescent="0.25">
      <c r="A239" s="445"/>
      <c r="B239" s="50"/>
      <c r="C239" s="71"/>
      <c r="D239" s="4"/>
      <c r="E239" s="42"/>
      <c r="F239" s="42"/>
      <c r="G239" s="73"/>
    </row>
    <row r="240" spans="1:7" ht="39.75" hidden="1" customHeight="1" x14ac:dyDescent="0.25">
      <c r="A240" s="445"/>
      <c r="B240" s="4"/>
      <c r="C240" s="71"/>
      <c r="D240" s="4"/>
      <c r="E240" s="42"/>
      <c r="F240" s="42"/>
      <c r="G240" s="42"/>
    </row>
    <row r="241" spans="1:7" ht="29.25" hidden="1" customHeight="1" x14ac:dyDescent="0.25">
      <c r="A241" s="445"/>
      <c r="B241" s="49"/>
      <c r="C241" s="71"/>
      <c r="D241" s="4"/>
      <c r="E241" s="42"/>
      <c r="F241" s="42"/>
      <c r="G241" s="42"/>
    </row>
    <row r="242" spans="1:7" ht="27.75" hidden="1" customHeight="1" x14ac:dyDescent="0.25">
      <c r="A242" s="445"/>
      <c r="B242" s="50"/>
      <c r="C242" s="71"/>
      <c r="D242" s="4"/>
      <c r="E242" s="42"/>
      <c r="F242" s="42"/>
      <c r="G242" s="42"/>
    </row>
    <row r="243" spans="1:7" ht="39.75" hidden="1" customHeight="1" x14ac:dyDescent="0.25">
      <c r="A243" s="445"/>
      <c r="B243" s="386"/>
      <c r="C243" s="100"/>
      <c r="D243" s="4"/>
      <c r="E243" s="42"/>
      <c r="F243" s="42"/>
      <c r="G243" s="42"/>
    </row>
    <row r="244" spans="1:7" ht="42.75" hidden="1" customHeight="1" x14ac:dyDescent="0.25">
      <c r="A244" s="446"/>
      <c r="B244" s="375"/>
      <c r="C244" s="100"/>
      <c r="D244" s="4"/>
      <c r="E244" s="42"/>
      <c r="F244" s="42"/>
      <c r="G244" s="42"/>
    </row>
    <row r="245" spans="1:7" ht="42.75" hidden="1" customHeight="1" x14ac:dyDescent="0.25">
      <c r="A245" s="100"/>
      <c r="B245" s="4"/>
      <c r="C245" s="100"/>
      <c r="D245" s="4"/>
      <c r="E245" s="113"/>
      <c r="F245" s="113"/>
      <c r="G245" s="113"/>
    </row>
    <row r="246" spans="1:7" ht="87" hidden="1" customHeight="1" x14ac:dyDescent="0.25">
      <c r="A246" s="102"/>
      <c r="B246" s="31"/>
      <c r="C246" s="71"/>
      <c r="D246" s="4"/>
      <c r="E246" s="113"/>
      <c r="F246" s="113"/>
      <c r="G246" s="113"/>
    </row>
    <row r="247" spans="1:7" ht="37.5" hidden="1" customHeight="1" x14ac:dyDescent="0.25">
      <c r="A247" s="49"/>
      <c r="B247" s="49"/>
      <c r="C247" s="71"/>
      <c r="D247" s="4"/>
      <c r="E247" s="114"/>
      <c r="F247" s="114"/>
      <c r="G247" s="114"/>
    </row>
    <row r="248" spans="1:7" ht="32.25" hidden="1" customHeight="1" x14ac:dyDescent="0.25">
      <c r="A248" s="49"/>
      <c r="B248" s="48"/>
      <c r="C248" s="71"/>
      <c r="D248" s="4"/>
      <c r="E248" s="114"/>
      <c r="F248" s="114"/>
      <c r="G248" s="114"/>
    </row>
    <row r="249" spans="1:7" ht="46.5" hidden="1" customHeight="1" x14ac:dyDescent="0.25">
      <c r="A249" s="49"/>
      <c r="B249" s="48"/>
      <c r="C249" s="71"/>
      <c r="D249" s="4"/>
      <c r="E249" s="113"/>
      <c r="F249" s="113"/>
      <c r="G249" s="113"/>
    </row>
    <row r="250" spans="1:7" ht="36" hidden="1" customHeight="1" x14ac:dyDescent="0.25">
      <c r="A250" s="49"/>
      <c r="B250" s="48"/>
      <c r="C250" s="71"/>
      <c r="D250" s="4"/>
      <c r="E250" s="113"/>
      <c r="F250" s="113"/>
      <c r="G250" s="113"/>
    </row>
    <row r="251" spans="1:7" ht="27.75" hidden="1" customHeight="1" x14ac:dyDescent="0.25">
      <c r="A251" s="50"/>
      <c r="B251" s="50"/>
      <c r="C251" s="71"/>
      <c r="D251" s="4"/>
      <c r="E251" s="42"/>
      <c r="F251" s="42"/>
      <c r="G251" s="42"/>
    </row>
    <row r="252" spans="1:7" ht="51.75" hidden="1" customHeight="1" x14ac:dyDescent="0.25">
      <c r="A252" s="62"/>
      <c r="B252" s="350"/>
      <c r="C252" s="71"/>
      <c r="D252" s="4"/>
      <c r="E252" s="113"/>
      <c r="F252" s="131"/>
      <c r="G252" s="113"/>
    </row>
    <row r="253" spans="1:7" ht="32.25" hidden="1" customHeight="1" x14ac:dyDescent="0.25">
      <c r="A253" s="51"/>
      <c r="B253" s="352"/>
      <c r="C253" s="71"/>
      <c r="D253" s="4"/>
      <c r="E253" s="114"/>
      <c r="F253" s="132"/>
      <c r="G253" s="114"/>
    </row>
    <row r="254" spans="1:7" ht="32.25" hidden="1" customHeight="1" x14ac:dyDescent="0.25">
      <c r="A254" s="51"/>
      <c r="B254" s="4"/>
      <c r="C254" s="71"/>
      <c r="D254" s="4"/>
      <c r="E254" s="114"/>
      <c r="F254" s="114"/>
      <c r="G254" s="114"/>
    </row>
    <row r="255" spans="1:7" ht="42.75" hidden="1" customHeight="1" x14ac:dyDescent="0.25">
      <c r="A255" s="51"/>
      <c r="B255" s="4"/>
      <c r="C255" s="71"/>
      <c r="D255" s="4"/>
      <c r="E255" s="113"/>
      <c r="F255" s="113"/>
      <c r="G255" s="113"/>
    </row>
    <row r="256" spans="1:7" ht="29.25" hidden="1" customHeight="1" x14ac:dyDescent="0.25">
      <c r="A256" s="52"/>
      <c r="B256" s="4"/>
      <c r="C256" s="71"/>
      <c r="D256" s="4"/>
      <c r="E256" s="113"/>
      <c r="F256" s="121"/>
      <c r="G256" s="113"/>
    </row>
    <row r="257" spans="1:7" ht="19.5" hidden="1" customHeight="1" x14ac:dyDescent="0.25">
      <c r="A257" s="444"/>
      <c r="B257" s="350"/>
      <c r="C257" s="71"/>
      <c r="D257" s="4"/>
      <c r="E257" s="42"/>
      <c r="F257" s="73"/>
      <c r="G257" s="42"/>
    </row>
    <row r="258" spans="1:7" ht="30" hidden="1" customHeight="1" x14ac:dyDescent="0.25">
      <c r="A258" s="397"/>
      <c r="B258" s="375"/>
      <c r="C258" s="71"/>
      <c r="D258" s="4"/>
      <c r="E258" s="41"/>
      <c r="F258" s="80"/>
      <c r="G258" s="41"/>
    </row>
    <row r="259" spans="1:7" ht="30" hidden="1" customHeight="1" x14ac:dyDescent="0.25">
      <c r="A259" s="397"/>
      <c r="B259" s="48"/>
      <c r="C259" s="71"/>
      <c r="D259" s="4"/>
      <c r="E259" s="41"/>
      <c r="F259" s="41"/>
      <c r="G259" s="41"/>
    </row>
    <row r="260" spans="1:7" ht="30" hidden="1" customHeight="1" x14ac:dyDescent="0.25">
      <c r="A260" s="397"/>
      <c r="B260" s="50"/>
      <c r="C260" s="71"/>
      <c r="D260" s="4"/>
      <c r="E260" s="42"/>
      <c r="F260" s="72"/>
      <c r="G260" s="42"/>
    </row>
    <row r="261" spans="1:7" ht="36.75" hidden="1" customHeight="1" x14ac:dyDescent="0.25">
      <c r="A261" s="397"/>
      <c r="B261" s="48"/>
      <c r="C261" s="71"/>
      <c r="D261" s="4"/>
      <c r="E261" s="42"/>
      <c r="F261" s="81"/>
      <c r="G261" s="42"/>
    </row>
    <row r="262" spans="1:7" ht="43.5" hidden="1" customHeight="1" x14ac:dyDescent="0.25">
      <c r="A262" s="397"/>
      <c r="B262" s="50"/>
      <c r="C262" s="71"/>
      <c r="D262" s="4"/>
      <c r="E262" s="42"/>
      <c r="F262" s="81"/>
      <c r="G262" s="42"/>
    </row>
    <row r="263" spans="1:7" ht="30.75" hidden="1" customHeight="1" x14ac:dyDescent="0.25">
      <c r="A263" s="397"/>
      <c r="B263" s="48"/>
      <c r="C263" s="71"/>
      <c r="D263" s="4"/>
      <c r="E263" s="41"/>
      <c r="F263" s="82"/>
      <c r="G263" s="41"/>
    </row>
    <row r="264" spans="1:7" ht="15.75" hidden="1" x14ac:dyDescent="0.25">
      <c r="A264" s="63"/>
      <c r="B264" s="50"/>
      <c r="C264" s="71"/>
      <c r="D264" s="4"/>
      <c r="E264" s="65"/>
      <c r="F264" s="77"/>
      <c r="G264" s="65"/>
    </row>
    <row r="265" spans="1:7" ht="60" hidden="1" customHeight="1" x14ac:dyDescent="0.25">
      <c r="A265" s="71"/>
      <c r="B265" s="4"/>
      <c r="C265" s="71"/>
      <c r="D265" s="4"/>
      <c r="E265" s="113"/>
      <c r="F265" s="131"/>
      <c r="G265" s="113"/>
    </row>
    <row r="266" spans="1:7" ht="38.25" hidden="1" customHeight="1" x14ac:dyDescent="0.25">
      <c r="A266" s="396"/>
      <c r="B266" s="395"/>
      <c r="C266" s="71"/>
      <c r="D266" s="4"/>
      <c r="E266" s="113"/>
      <c r="F266" s="133"/>
      <c r="G266" s="113"/>
    </row>
    <row r="267" spans="1:7" ht="48" hidden="1" customHeight="1" x14ac:dyDescent="0.25">
      <c r="A267" s="397"/>
      <c r="B267" s="459"/>
      <c r="C267" s="71"/>
      <c r="D267" s="4"/>
      <c r="E267" s="114"/>
      <c r="F267" s="134"/>
      <c r="G267" s="114"/>
    </row>
    <row r="268" spans="1:7" ht="48" hidden="1" customHeight="1" x14ac:dyDescent="0.25">
      <c r="A268" s="397"/>
      <c r="B268" s="459"/>
      <c r="C268" s="100"/>
      <c r="D268" s="4"/>
      <c r="E268" s="114"/>
      <c r="F268" s="134"/>
      <c r="G268" s="114"/>
    </row>
    <row r="269" spans="1:7" ht="48" hidden="1" customHeight="1" x14ac:dyDescent="0.25">
      <c r="A269" s="398"/>
      <c r="B269" s="459"/>
      <c r="C269" s="100"/>
      <c r="D269" s="4"/>
      <c r="E269" s="114"/>
      <c r="F269" s="134"/>
      <c r="G269" s="114"/>
    </row>
    <row r="270" spans="1:7" ht="48" hidden="1" customHeight="1" x14ac:dyDescent="0.25">
      <c r="A270" s="33"/>
      <c r="B270" s="49"/>
      <c r="C270" s="71"/>
      <c r="D270" s="4"/>
      <c r="E270" s="41"/>
      <c r="F270" s="80"/>
      <c r="G270" s="41"/>
    </row>
    <row r="271" spans="1:7" ht="42.75" hidden="1" customHeight="1" x14ac:dyDescent="0.25">
      <c r="A271" s="33"/>
      <c r="B271" s="48"/>
      <c r="C271" s="100"/>
      <c r="D271" s="4"/>
      <c r="E271" s="41"/>
      <c r="F271" s="41"/>
      <c r="G271" s="41"/>
    </row>
    <row r="272" spans="1:7" ht="43.5" hidden="1" customHeight="1" x14ac:dyDescent="0.25">
      <c r="A272" s="33"/>
      <c r="B272" s="50"/>
      <c r="C272" s="100"/>
      <c r="D272" s="4"/>
      <c r="E272" s="69"/>
      <c r="F272" s="78"/>
      <c r="G272" s="78"/>
    </row>
    <row r="273" spans="1:7" ht="55.5" hidden="1" customHeight="1" x14ac:dyDescent="0.25">
      <c r="A273" s="33"/>
      <c r="B273" s="350"/>
      <c r="C273" s="100"/>
      <c r="D273" s="4"/>
      <c r="E273" s="113"/>
      <c r="F273" s="135"/>
      <c r="G273" s="113"/>
    </row>
    <row r="274" spans="1:7" ht="51" hidden="1" customHeight="1" x14ac:dyDescent="0.25">
      <c r="A274" s="33"/>
      <c r="B274" s="351"/>
      <c r="C274" s="100"/>
      <c r="D274" s="4"/>
      <c r="E274" s="65"/>
      <c r="F274" s="77"/>
      <c r="G274" s="42"/>
    </row>
    <row r="275" spans="1:7" ht="48.75" hidden="1" customHeight="1" x14ac:dyDescent="0.25">
      <c r="A275" s="33"/>
      <c r="B275" s="352"/>
      <c r="C275" s="100"/>
      <c r="D275" s="4"/>
      <c r="E275" s="65"/>
      <c r="F275" s="77"/>
      <c r="G275" s="42"/>
    </row>
    <row r="276" spans="1:7" ht="59.25" hidden="1" customHeight="1" x14ac:dyDescent="0.25">
      <c r="A276" s="33"/>
      <c r="B276" s="350"/>
      <c r="C276" s="100"/>
      <c r="D276" s="4"/>
      <c r="E276" s="83"/>
      <c r="F276" s="83"/>
      <c r="G276" s="79"/>
    </row>
    <row r="277" spans="1:7" ht="54" hidden="1" customHeight="1" x14ac:dyDescent="0.25">
      <c r="A277" s="33"/>
      <c r="B277" s="351"/>
      <c r="C277" s="100"/>
      <c r="D277" s="4"/>
      <c r="E277" s="76"/>
      <c r="F277" s="76"/>
      <c r="G277" s="41"/>
    </row>
    <row r="278" spans="1:7" ht="60" hidden="1" customHeight="1" x14ac:dyDescent="0.25">
      <c r="A278" s="63"/>
      <c r="B278" s="352"/>
      <c r="C278" s="100"/>
      <c r="D278" s="4"/>
      <c r="E278" s="83"/>
      <c r="F278" s="83"/>
      <c r="G278" s="79"/>
    </row>
    <row r="279" spans="1:7" ht="22.5" hidden="1" customHeight="1" x14ac:dyDescent="0.25">
      <c r="A279" s="438"/>
      <c r="B279" s="439"/>
      <c r="C279" s="439"/>
      <c r="D279" s="439"/>
      <c r="E279" s="439"/>
      <c r="F279" s="439"/>
      <c r="G279" s="440"/>
    </row>
    <row r="280" spans="1:7" ht="22.5" hidden="1" customHeight="1" x14ac:dyDescent="0.25">
      <c r="A280" s="435"/>
      <c r="B280" s="399"/>
      <c r="C280" s="92"/>
      <c r="D280" s="57"/>
      <c r="E280" s="72"/>
      <c r="F280" s="42"/>
      <c r="G280" s="72"/>
    </row>
    <row r="281" spans="1:7" ht="34.5" hidden="1" customHeight="1" x14ac:dyDescent="0.25">
      <c r="A281" s="436"/>
      <c r="B281" s="400"/>
      <c r="C281" s="92"/>
      <c r="D281" s="57"/>
      <c r="E281" s="72"/>
      <c r="F281" s="72"/>
      <c r="G281" s="72"/>
    </row>
    <row r="282" spans="1:7" ht="53.25" hidden="1" customHeight="1" x14ac:dyDescent="0.25">
      <c r="A282" s="436"/>
      <c r="B282" s="57"/>
      <c r="C282" s="92"/>
      <c r="D282" s="57"/>
      <c r="E282" s="42"/>
      <c r="F282" s="73"/>
      <c r="G282" s="42"/>
    </row>
    <row r="283" spans="1:7" ht="24" hidden="1" customHeight="1" x14ac:dyDescent="0.25">
      <c r="A283" s="396"/>
      <c r="B283" s="350"/>
      <c r="C283" s="100"/>
      <c r="D283" s="50"/>
      <c r="E283" s="67"/>
      <c r="F283" s="74"/>
      <c r="G283" s="67"/>
    </row>
    <row r="284" spans="1:7" ht="24" hidden="1" customHeight="1" x14ac:dyDescent="0.25">
      <c r="A284" s="397"/>
      <c r="B284" s="352"/>
      <c r="C284" s="100"/>
      <c r="D284" s="4"/>
      <c r="E284" s="65"/>
      <c r="F284" s="75"/>
      <c r="G284" s="65"/>
    </row>
    <row r="285" spans="1:7" ht="27.75" hidden="1" customHeight="1" x14ac:dyDescent="0.25">
      <c r="A285" s="397"/>
      <c r="B285" s="4"/>
      <c r="C285" s="71"/>
      <c r="D285" s="4"/>
      <c r="E285" s="76"/>
      <c r="F285" s="76"/>
      <c r="G285" s="76"/>
    </row>
    <row r="286" spans="1:7" ht="27.75" hidden="1" customHeight="1" x14ac:dyDescent="0.25">
      <c r="A286" s="397"/>
      <c r="B286" s="4"/>
      <c r="C286" s="71"/>
      <c r="D286" s="4"/>
      <c r="E286" s="65"/>
      <c r="F286" s="77"/>
      <c r="G286" s="65"/>
    </row>
    <row r="287" spans="1:7" ht="28.5" hidden="1" customHeight="1" x14ac:dyDescent="0.25">
      <c r="A287" s="398"/>
      <c r="B287" s="4"/>
      <c r="C287" s="71"/>
      <c r="D287" s="4"/>
      <c r="E287" s="65"/>
      <c r="F287" s="65"/>
      <c r="G287" s="65"/>
    </row>
    <row r="288" spans="1:7" ht="54.75" hidden="1" customHeight="1" x14ac:dyDescent="0.25">
      <c r="A288" s="340"/>
      <c r="B288" s="432"/>
      <c r="C288" s="432"/>
      <c r="D288" s="432"/>
      <c r="E288" s="432"/>
      <c r="F288" s="432"/>
      <c r="G288" s="433"/>
    </row>
    <row r="289" spans="1:7" ht="40.5" hidden="1" customHeight="1" x14ac:dyDescent="0.25">
      <c r="A289" s="452"/>
      <c r="B289" s="4"/>
      <c r="C289" s="70"/>
      <c r="D289" s="29"/>
      <c r="E289" s="64"/>
      <c r="F289" s="64"/>
      <c r="G289" s="64"/>
    </row>
    <row r="290" spans="1:7" ht="94.5" hidden="1" customHeight="1" x14ac:dyDescent="0.25">
      <c r="A290" s="356"/>
      <c r="B290" s="4"/>
      <c r="C290" s="71"/>
      <c r="D290" s="4"/>
      <c r="E290" s="65"/>
      <c r="F290" s="66"/>
      <c r="G290" s="65"/>
    </row>
    <row r="291" spans="1:7" ht="54" hidden="1" customHeight="1" x14ac:dyDescent="0.25">
      <c r="A291" s="106"/>
      <c r="B291" s="343"/>
      <c r="C291" s="371"/>
      <c r="D291" s="50"/>
      <c r="E291" s="67"/>
      <c r="F291" s="68"/>
      <c r="G291" s="67"/>
    </row>
    <row r="292" spans="1:7" ht="31.5" hidden="1" customHeight="1" x14ac:dyDescent="0.25">
      <c r="A292" s="107"/>
      <c r="B292" s="346"/>
      <c r="C292" s="434"/>
      <c r="D292" s="4"/>
      <c r="E292" s="65"/>
      <c r="F292" s="64"/>
      <c r="G292" s="65"/>
    </row>
    <row r="293" spans="1:7" ht="31.5" hidden="1" customHeight="1" x14ac:dyDescent="0.25">
      <c r="A293" s="107"/>
      <c r="B293" s="346"/>
      <c r="C293" s="434"/>
      <c r="D293" s="4"/>
      <c r="E293" s="65"/>
      <c r="F293" s="65"/>
      <c r="G293" s="65"/>
    </row>
    <row r="294" spans="1:7" ht="41.25" hidden="1" customHeight="1" x14ac:dyDescent="0.25">
      <c r="A294" s="108"/>
      <c r="B294" s="346"/>
      <c r="C294" s="372"/>
      <c r="D294" s="4"/>
      <c r="E294" s="65"/>
      <c r="F294" s="66"/>
      <c r="G294" s="65"/>
    </row>
    <row r="295" spans="1:7" ht="30" hidden="1" customHeight="1" x14ac:dyDescent="0.25">
      <c r="A295" s="108"/>
      <c r="B295" s="346"/>
      <c r="C295" s="100"/>
      <c r="D295" s="4"/>
      <c r="E295" s="65"/>
      <c r="F295" s="66"/>
      <c r="G295" s="65"/>
    </row>
    <row r="296" spans="1:7" ht="27" hidden="1" customHeight="1" x14ac:dyDescent="0.25">
      <c r="A296" s="109"/>
      <c r="B296" s="345"/>
      <c r="C296" s="100"/>
      <c r="D296" s="4"/>
      <c r="E296" s="65"/>
      <c r="F296" s="66"/>
      <c r="G296" s="65"/>
    </row>
    <row r="297" spans="1:7" ht="28.5" hidden="1" customHeight="1" x14ac:dyDescent="0.25">
      <c r="A297" s="387"/>
      <c r="B297" s="32"/>
      <c r="C297" s="71"/>
      <c r="D297" s="4"/>
      <c r="E297" s="69"/>
      <c r="F297" s="69"/>
      <c r="G297" s="69"/>
    </row>
    <row r="298" spans="1:7" ht="33" hidden="1" customHeight="1" x14ac:dyDescent="0.25">
      <c r="A298" s="387"/>
      <c r="B298" s="32"/>
      <c r="C298" s="71"/>
      <c r="D298" s="4"/>
      <c r="E298" s="65"/>
      <c r="F298" s="65"/>
      <c r="G298" s="65"/>
    </row>
    <row r="299" spans="1:7" ht="30" hidden="1" customHeight="1" x14ac:dyDescent="0.25">
      <c r="A299" s="388"/>
      <c r="B299" s="32"/>
      <c r="C299" s="71"/>
      <c r="D299" s="4"/>
      <c r="E299" s="65"/>
      <c r="F299" s="65"/>
      <c r="G299" s="65"/>
    </row>
    <row r="300" spans="1:7" ht="19.5" hidden="1" customHeight="1" x14ac:dyDescent="0.25">
      <c r="A300" s="337"/>
      <c r="B300" s="350"/>
      <c r="C300" s="71"/>
      <c r="D300" s="4"/>
      <c r="E300" s="65"/>
      <c r="F300" s="65"/>
      <c r="G300" s="65"/>
    </row>
    <row r="301" spans="1:7" ht="30" hidden="1" customHeight="1" x14ac:dyDescent="0.25">
      <c r="A301" s="378"/>
      <c r="B301" s="351"/>
      <c r="C301" s="100"/>
      <c r="D301" s="4"/>
      <c r="E301" s="65"/>
      <c r="F301" s="65"/>
      <c r="G301" s="65"/>
    </row>
    <row r="302" spans="1:7" ht="24.75" hidden="1" customHeight="1" x14ac:dyDescent="0.25">
      <c r="A302" s="378"/>
      <c r="B302" s="352"/>
      <c r="C302" s="100"/>
      <c r="D302" s="4"/>
      <c r="E302" s="65"/>
      <c r="F302" s="65"/>
      <c r="G302" s="65"/>
    </row>
    <row r="303" spans="1:7" ht="32.25" hidden="1" customHeight="1" x14ac:dyDescent="0.25">
      <c r="A303" s="378"/>
      <c r="B303" s="4"/>
      <c r="C303" s="71"/>
      <c r="D303" s="4"/>
      <c r="E303" s="64"/>
      <c r="F303" s="64"/>
      <c r="G303" s="64"/>
    </row>
    <row r="304" spans="1:7" ht="39" hidden="1" customHeight="1" x14ac:dyDescent="0.25">
      <c r="A304" s="378"/>
      <c r="B304" s="4"/>
      <c r="C304" s="71"/>
      <c r="D304" s="4"/>
      <c r="E304" s="65"/>
      <c r="F304" s="65"/>
      <c r="G304" s="65"/>
    </row>
    <row r="305" spans="1:9" ht="34.5" hidden="1" customHeight="1" x14ac:dyDescent="0.25">
      <c r="A305" s="379"/>
      <c r="B305" s="4"/>
      <c r="C305" s="71"/>
      <c r="D305" s="4"/>
      <c r="E305" s="65"/>
      <c r="F305" s="65"/>
      <c r="G305" s="65"/>
    </row>
    <row r="306" spans="1:9" ht="20.25" hidden="1" customHeight="1" x14ac:dyDescent="0.25">
      <c r="A306" s="383"/>
      <c r="B306" s="4"/>
      <c r="C306" s="5"/>
      <c r="D306" s="4"/>
      <c r="E306" s="8"/>
      <c r="F306" s="6"/>
      <c r="G306" s="6"/>
    </row>
    <row r="307" spans="1:9" ht="51.75" hidden="1" customHeight="1" x14ac:dyDescent="0.25">
      <c r="A307" s="381"/>
      <c r="B307" s="350"/>
      <c r="C307" s="5"/>
      <c r="D307" s="4"/>
      <c r="E307" s="6"/>
      <c r="F307" s="6"/>
      <c r="G307" s="6"/>
    </row>
    <row r="308" spans="1:9" ht="51.75" hidden="1" customHeight="1" x14ac:dyDescent="0.25">
      <c r="A308" s="381"/>
      <c r="B308" s="375"/>
      <c r="C308" s="5"/>
      <c r="D308" s="4"/>
      <c r="E308" s="4"/>
      <c r="F308" s="6"/>
      <c r="G308" s="6"/>
    </row>
    <row r="309" spans="1:9" ht="42" hidden="1" customHeight="1" x14ac:dyDescent="0.25">
      <c r="A309" s="381"/>
      <c r="B309" s="350"/>
      <c r="C309" s="5"/>
      <c r="D309" s="4"/>
      <c r="E309" s="6"/>
      <c r="F309" s="6"/>
      <c r="G309" s="6"/>
    </row>
    <row r="310" spans="1:9" ht="42" hidden="1" customHeight="1" x14ac:dyDescent="0.25">
      <c r="A310" s="381"/>
      <c r="B310" s="375"/>
      <c r="C310" s="5"/>
      <c r="D310" s="4"/>
      <c r="E310" s="6"/>
      <c r="F310" s="6"/>
      <c r="G310" s="6"/>
      <c r="I310" s="17"/>
    </row>
    <row r="311" spans="1:9" ht="47.25" hidden="1" customHeight="1" x14ac:dyDescent="0.25">
      <c r="A311" s="382"/>
      <c r="B311" s="4"/>
      <c r="C311" s="5"/>
      <c r="D311" s="4"/>
      <c r="E311" s="6"/>
      <c r="F311" s="6"/>
      <c r="G311" s="6"/>
    </row>
    <row r="312" spans="1:9" ht="18.75" hidden="1" customHeight="1" x14ac:dyDescent="0.25">
      <c r="A312" s="383"/>
      <c r="B312" s="4"/>
      <c r="C312" s="5"/>
      <c r="D312" s="4"/>
      <c r="E312" s="9"/>
      <c r="F312" s="9"/>
      <c r="G312" s="9"/>
    </row>
    <row r="313" spans="1:9" ht="33" hidden="1" customHeight="1" x14ac:dyDescent="0.25">
      <c r="A313" s="384"/>
      <c r="B313" s="4"/>
      <c r="C313" s="5"/>
      <c r="D313" s="4"/>
      <c r="E313" s="4"/>
      <c r="F313" s="4"/>
      <c r="G313" s="4"/>
      <c r="H313" s="27"/>
    </row>
    <row r="314" spans="1:9" ht="42.75" hidden="1" customHeight="1" x14ac:dyDescent="0.25">
      <c r="A314" s="384"/>
      <c r="B314" s="4"/>
      <c r="C314" s="5"/>
      <c r="D314" s="4"/>
      <c r="E314" s="6"/>
      <c r="F314" s="6"/>
      <c r="G314" s="6"/>
    </row>
    <row r="315" spans="1:9" ht="42.75" hidden="1" customHeight="1" x14ac:dyDescent="0.25">
      <c r="A315" s="385"/>
      <c r="B315" s="4"/>
      <c r="C315" s="5"/>
      <c r="D315" s="4"/>
      <c r="E315" s="6"/>
      <c r="F315" s="6"/>
      <c r="G315" s="6"/>
    </row>
    <row r="316" spans="1:9" ht="16.5" hidden="1" customHeight="1" x14ac:dyDescent="0.25">
      <c r="A316" s="380"/>
      <c r="B316" s="4"/>
      <c r="C316" s="5"/>
      <c r="D316" s="4"/>
      <c r="E316" s="6"/>
      <c r="F316" s="6"/>
      <c r="G316" s="6"/>
    </row>
    <row r="317" spans="1:9" ht="43.5" hidden="1" customHeight="1" x14ac:dyDescent="0.25">
      <c r="A317" s="381"/>
      <c r="B317" s="4"/>
      <c r="C317" s="5"/>
      <c r="D317" s="4"/>
      <c r="E317" s="6"/>
      <c r="F317" s="4"/>
      <c r="G317" s="4"/>
    </row>
    <row r="318" spans="1:9" ht="58.5" hidden="1" customHeight="1" x14ac:dyDescent="0.25">
      <c r="A318" s="381"/>
      <c r="B318" s="4"/>
      <c r="C318" s="5"/>
      <c r="D318" s="4"/>
      <c r="E318" s="6"/>
      <c r="F318" s="6"/>
      <c r="G318" s="6"/>
    </row>
    <row r="319" spans="1:9" ht="20.25" hidden="1" customHeight="1" x14ac:dyDescent="0.25">
      <c r="A319" s="382"/>
      <c r="B319" s="4"/>
      <c r="C319" s="5"/>
      <c r="D319" s="4"/>
      <c r="E319" s="6"/>
      <c r="F319" s="6"/>
      <c r="G319" s="6"/>
    </row>
    <row r="320" spans="1:9" ht="21.75" hidden="1" customHeight="1" x14ac:dyDescent="0.25">
      <c r="A320" s="392"/>
      <c r="B320" s="350"/>
      <c r="C320" s="5"/>
      <c r="D320" s="4"/>
      <c r="E320" s="6"/>
      <c r="F320" s="19"/>
      <c r="G320" s="6"/>
    </row>
    <row r="321" spans="1:10" ht="20.25" hidden="1" customHeight="1" x14ac:dyDescent="0.25">
      <c r="A321" s="393"/>
      <c r="B321" s="386"/>
      <c r="C321" s="5"/>
      <c r="D321" s="4"/>
      <c r="E321" s="6"/>
      <c r="F321" s="19"/>
      <c r="G321" s="6"/>
    </row>
    <row r="322" spans="1:10" ht="22.5" hidden="1" customHeight="1" x14ac:dyDescent="0.25">
      <c r="A322" s="393"/>
      <c r="B322" s="375"/>
      <c r="C322" s="5"/>
      <c r="D322" s="4"/>
      <c r="E322" s="6"/>
      <c r="F322" s="20"/>
      <c r="G322" s="4"/>
    </row>
    <row r="323" spans="1:10" ht="40.5" hidden="1" customHeight="1" x14ac:dyDescent="0.25">
      <c r="A323" s="393"/>
      <c r="B323" s="350"/>
      <c r="C323" s="5"/>
      <c r="D323" s="4"/>
      <c r="E323" s="6"/>
      <c r="F323" s="4"/>
      <c r="G323" s="4"/>
    </row>
    <row r="324" spans="1:10" ht="43.5" hidden="1" customHeight="1" x14ac:dyDescent="0.25">
      <c r="A324" s="393"/>
      <c r="B324" s="375"/>
      <c r="C324" s="5"/>
      <c r="D324" s="4"/>
      <c r="E324" s="6"/>
      <c r="F324" s="4"/>
      <c r="G324" s="4"/>
    </row>
    <row r="325" spans="1:10" hidden="1" x14ac:dyDescent="0.25">
      <c r="A325" s="393"/>
      <c r="B325" s="350"/>
      <c r="C325" s="5"/>
      <c r="D325" s="4"/>
      <c r="E325" s="6"/>
      <c r="F325" s="6"/>
      <c r="G325" s="6"/>
      <c r="J325" s="18"/>
    </row>
    <row r="326" spans="1:10" hidden="1" x14ac:dyDescent="0.25">
      <c r="A326" s="393"/>
      <c r="B326" s="375"/>
      <c r="C326" s="5"/>
      <c r="D326" s="4"/>
      <c r="E326" s="6"/>
      <c r="F326" s="6"/>
      <c r="G326" s="6"/>
      <c r="I326" s="18"/>
    </row>
    <row r="327" spans="1:10" hidden="1" x14ac:dyDescent="0.25">
      <c r="A327" s="393"/>
      <c r="B327" s="350"/>
      <c r="C327" s="5"/>
      <c r="D327" s="4"/>
      <c r="E327" s="6"/>
      <c r="F327" s="6"/>
      <c r="G327" s="6"/>
    </row>
    <row r="328" spans="1:10" hidden="1" x14ac:dyDescent="0.25">
      <c r="A328" s="394"/>
      <c r="B328" s="375"/>
      <c r="C328" s="5"/>
      <c r="D328" s="4"/>
      <c r="E328" s="6"/>
      <c r="F328" s="6"/>
      <c r="G328" s="6"/>
    </row>
    <row r="329" spans="1:10" ht="16.5" hidden="1" customHeight="1" x14ac:dyDescent="0.25">
      <c r="A329" s="15"/>
      <c r="B329" s="389"/>
      <c r="C329" s="390"/>
      <c r="D329" s="390"/>
      <c r="E329" s="390"/>
      <c r="F329" s="390"/>
      <c r="G329" s="391"/>
    </row>
    <row r="330" spans="1:10" ht="18.75" hidden="1" customHeight="1" x14ac:dyDescent="0.25">
      <c r="A330" s="380"/>
      <c r="B330" s="4"/>
      <c r="C330" s="5"/>
      <c r="D330" s="4"/>
      <c r="E330" s="6"/>
      <c r="F330" s="6"/>
      <c r="G330" s="6"/>
    </row>
    <row r="331" spans="1:10" ht="42" hidden="1" customHeight="1" x14ac:dyDescent="0.25">
      <c r="A331" s="381"/>
      <c r="B331" s="4"/>
      <c r="C331" s="5"/>
      <c r="D331" s="4"/>
      <c r="E331" s="4"/>
      <c r="F331" s="4"/>
      <c r="G331" s="4"/>
    </row>
    <row r="332" spans="1:10" ht="17.25" hidden="1" customHeight="1" x14ac:dyDescent="0.25">
      <c r="A332" s="381"/>
      <c r="B332" s="4"/>
      <c r="C332" s="5"/>
      <c r="D332" s="4"/>
      <c r="E332" s="6"/>
      <c r="F332" s="6"/>
      <c r="G332" s="6"/>
    </row>
    <row r="333" spans="1:10" ht="27" hidden="1" customHeight="1" x14ac:dyDescent="0.25">
      <c r="A333" s="382"/>
      <c r="B333" s="4"/>
      <c r="C333" s="5"/>
      <c r="D333" s="4"/>
      <c r="E333" s="6"/>
      <c r="F333" s="6"/>
      <c r="G333" s="6"/>
    </row>
    <row r="334" spans="1:10" ht="22.5" hidden="1" customHeight="1" x14ac:dyDescent="0.25">
      <c r="A334" s="383"/>
      <c r="B334" s="350"/>
      <c r="C334" s="5"/>
      <c r="D334" s="4"/>
      <c r="E334" s="6"/>
      <c r="F334" s="9"/>
      <c r="G334" s="6"/>
    </row>
    <row r="335" spans="1:10" ht="39.75" hidden="1" customHeight="1" x14ac:dyDescent="0.25">
      <c r="A335" s="384"/>
      <c r="B335" s="375"/>
      <c r="C335" s="5"/>
      <c r="D335" s="4"/>
      <c r="E335" s="6"/>
      <c r="F335" s="9"/>
      <c r="G335" s="6"/>
      <c r="I335" s="17"/>
    </row>
    <row r="336" spans="1:10" ht="50.25" hidden="1" customHeight="1" x14ac:dyDescent="0.25">
      <c r="A336" s="384"/>
      <c r="B336" s="4"/>
      <c r="C336" s="5"/>
      <c r="D336" s="4"/>
      <c r="E336" s="6"/>
      <c r="F336" s="6"/>
      <c r="G336" s="6"/>
      <c r="I336" s="26"/>
    </row>
    <row r="337" spans="1:9" ht="33.75" hidden="1" customHeight="1" x14ac:dyDescent="0.25">
      <c r="A337" s="384"/>
      <c r="B337" s="4"/>
      <c r="C337" s="5"/>
      <c r="D337" s="4"/>
      <c r="E337" s="6"/>
      <c r="F337" s="6"/>
      <c r="G337" s="6"/>
      <c r="H337" s="17"/>
      <c r="I337" s="17"/>
    </row>
    <row r="338" spans="1:9" ht="42" hidden="1" customHeight="1" x14ac:dyDescent="0.25">
      <c r="A338" s="385"/>
      <c r="B338" s="4"/>
      <c r="C338" s="5"/>
      <c r="D338" s="4"/>
      <c r="E338" s="6"/>
      <c r="F338" s="6"/>
      <c r="G338" s="6"/>
    </row>
    <row r="339" spans="1:9" ht="22.5" hidden="1" customHeight="1" x14ac:dyDescent="0.25">
      <c r="A339" s="383"/>
      <c r="B339" s="350"/>
      <c r="C339" s="5"/>
      <c r="D339" s="4"/>
      <c r="E339" s="6"/>
      <c r="F339" s="6"/>
      <c r="G339" s="6"/>
    </row>
    <row r="340" spans="1:9" ht="41.25" hidden="1" customHeight="1" x14ac:dyDescent="0.25">
      <c r="A340" s="384"/>
      <c r="B340" s="375"/>
      <c r="C340" s="5"/>
      <c r="D340" s="4"/>
      <c r="E340" s="6"/>
      <c r="F340" s="6"/>
      <c r="G340" s="6"/>
    </row>
    <row r="341" spans="1:9" ht="40.5" hidden="1" customHeight="1" x14ac:dyDescent="0.25">
      <c r="A341" s="384"/>
      <c r="B341" s="4"/>
      <c r="C341" s="5"/>
      <c r="D341" s="4"/>
      <c r="E341" s="6"/>
      <c r="F341" s="6"/>
      <c r="G341" s="6"/>
    </row>
    <row r="342" spans="1:9" ht="33" hidden="1" customHeight="1" x14ac:dyDescent="0.25">
      <c r="A342" s="384"/>
      <c r="B342" s="4"/>
      <c r="C342" s="5"/>
      <c r="D342" s="4"/>
      <c r="E342" s="6"/>
      <c r="F342" s="6"/>
      <c r="G342" s="6"/>
    </row>
    <row r="343" spans="1:9" ht="42" hidden="1" customHeight="1" x14ac:dyDescent="0.25">
      <c r="A343" s="385"/>
      <c r="B343" s="4"/>
      <c r="C343" s="5"/>
      <c r="D343" s="4"/>
      <c r="E343" s="6"/>
      <c r="F343" s="6"/>
      <c r="G343" s="6"/>
    </row>
    <row r="344" spans="1:9" ht="24.75" hidden="1" customHeight="1" x14ac:dyDescent="0.25">
      <c r="A344" s="383"/>
      <c r="B344" s="4"/>
      <c r="C344" s="5"/>
      <c r="D344" s="4"/>
      <c r="E344" s="6"/>
      <c r="F344" s="6"/>
      <c r="G344" s="6"/>
    </row>
    <row r="345" spans="1:9" ht="35.25" hidden="1" customHeight="1" x14ac:dyDescent="0.25">
      <c r="A345" s="384"/>
      <c r="B345" s="4"/>
      <c r="C345" s="5"/>
      <c r="D345" s="4"/>
      <c r="E345" s="6"/>
      <c r="F345" s="4"/>
      <c r="G345" s="6"/>
    </row>
    <row r="346" spans="1:9" ht="36" hidden="1" customHeight="1" x14ac:dyDescent="0.25">
      <c r="A346" s="384"/>
      <c r="B346" s="4"/>
      <c r="C346" s="5"/>
      <c r="D346" s="4"/>
      <c r="E346" s="6"/>
      <c r="F346" s="6"/>
      <c r="G346" s="6"/>
    </row>
    <row r="347" spans="1:9" ht="47.25" hidden="1" customHeight="1" x14ac:dyDescent="0.25">
      <c r="A347" s="385"/>
      <c r="B347" s="4"/>
      <c r="C347" s="5"/>
      <c r="D347" s="4"/>
      <c r="E347" s="6"/>
      <c r="F347" s="6"/>
      <c r="G347" s="6"/>
    </row>
    <row r="348" spans="1:9" ht="27.75" hidden="1" customHeight="1" x14ac:dyDescent="0.25">
      <c r="A348" s="383"/>
      <c r="B348" s="350"/>
      <c r="C348" s="5"/>
      <c r="D348" s="4"/>
      <c r="E348" s="6"/>
      <c r="F348" s="6"/>
      <c r="G348" s="6"/>
    </row>
    <row r="349" spans="1:9" ht="27" hidden="1" customHeight="1" x14ac:dyDescent="0.25">
      <c r="A349" s="384"/>
      <c r="B349" s="375"/>
      <c r="C349" s="5"/>
      <c r="D349" s="4"/>
      <c r="E349" s="6"/>
      <c r="F349" s="6"/>
      <c r="G349" s="6"/>
    </row>
    <row r="350" spans="1:9" ht="28.5" hidden="1" customHeight="1" x14ac:dyDescent="0.25">
      <c r="A350" s="384"/>
      <c r="B350" s="350"/>
      <c r="C350" s="5"/>
      <c r="D350" s="4"/>
      <c r="E350" s="6"/>
      <c r="F350" s="6"/>
      <c r="G350" s="6"/>
    </row>
    <row r="351" spans="1:9" ht="25.5" hidden="1" customHeight="1" x14ac:dyDescent="0.25">
      <c r="A351" s="384"/>
      <c r="B351" s="375"/>
      <c r="C351" s="5"/>
      <c r="D351" s="4"/>
      <c r="E351" s="6"/>
      <c r="F351" s="6"/>
      <c r="G351" s="6"/>
    </row>
    <row r="352" spans="1:9" ht="27.75" hidden="1" customHeight="1" x14ac:dyDescent="0.25">
      <c r="A352" s="384"/>
      <c r="B352" s="4"/>
      <c r="C352" s="5"/>
      <c r="D352" s="4"/>
      <c r="E352" s="6"/>
      <c r="F352" s="6"/>
      <c r="G352" s="6"/>
    </row>
    <row r="353" spans="1:7" ht="26.25" hidden="1" customHeight="1" x14ac:dyDescent="0.25">
      <c r="A353" s="385"/>
      <c r="B353" s="4"/>
      <c r="C353" s="5"/>
      <c r="D353" s="4"/>
      <c r="E353" s="6"/>
      <c r="F353" s="6"/>
      <c r="G353" s="6"/>
    </row>
    <row r="354" spans="1:7" ht="21" hidden="1" customHeight="1" x14ac:dyDescent="0.25">
      <c r="A354" s="380"/>
      <c r="B354" s="4"/>
      <c r="C354" s="5"/>
      <c r="D354" s="4"/>
      <c r="E354" s="6"/>
      <c r="F354" s="6"/>
      <c r="G354" s="6"/>
    </row>
    <row r="355" spans="1:7" ht="27" hidden="1" customHeight="1" x14ac:dyDescent="0.25">
      <c r="A355" s="381"/>
      <c r="B355" s="4"/>
      <c r="C355" s="5"/>
      <c r="D355" s="4"/>
      <c r="E355" s="4"/>
      <c r="F355" s="4"/>
      <c r="G355" s="4"/>
    </row>
    <row r="356" spans="1:7" ht="48" hidden="1" customHeight="1" x14ac:dyDescent="0.25">
      <c r="A356" s="381"/>
      <c r="B356" s="4"/>
      <c r="C356" s="5"/>
      <c r="D356" s="4"/>
      <c r="E356" s="6"/>
      <c r="F356" s="6"/>
      <c r="G356" s="6"/>
    </row>
    <row r="357" spans="1:7" ht="45.75" hidden="1" customHeight="1" x14ac:dyDescent="0.25">
      <c r="A357" s="382"/>
      <c r="B357" s="4"/>
      <c r="C357" s="5"/>
      <c r="D357" s="4"/>
      <c r="E357" s="6"/>
      <c r="F357" s="6"/>
      <c r="G357" s="6"/>
    </row>
    <row r="358" spans="1:7" ht="18.75" hidden="1" customHeight="1" x14ac:dyDescent="0.25">
      <c r="A358" s="383"/>
      <c r="B358" s="4"/>
      <c r="C358" s="5"/>
      <c r="D358" s="4"/>
      <c r="E358" s="6"/>
      <c r="F358" s="6"/>
      <c r="G358" s="6"/>
    </row>
    <row r="359" spans="1:7" ht="44.25" hidden="1" customHeight="1" x14ac:dyDescent="0.25">
      <c r="A359" s="384"/>
      <c r="B359" s="4"/>
      <c r="C359" s="5"/>
      <c r="D359" s="4"/>
      <c r="E359" s="4"/>
      <c r="F359" s="4"/>
      <c r="G359" s="4"/>
    </row>
    <row r="360" spans="1:7" ht="41.25" hidden="1" customHeight="1" x14ac:dyDescent="0.25">
      <c r="A360" s="384"/>
      <c r="B360" s="4"/>
      <c r="C360" s="5"/>
      <c r="D360" s="4"/>
      <c r="E360" s="6"/>
      <c r="F360" s="6"/>
      <c r="G360" s="6"/>
    </row>
    <row r="361" spans="1:7" ht="39" hidden="1" customHeight="1" x14ac:dyDescent="0.25">
      <c r="A361" s="385"/>
      <c r="B361" s="4"/>
      <c r="C361" s="5"/>
      <c r="D361" s="4"/>
      <c r="E361" s="6"/>
      <c r="F361" s="6"/>
      <c r="G361" s="6"/>
    </row>
    <row r="362" spans="1:7" ht="18.75" hidden="1" customHeight="1" x14ac:dyDescent="0.25">
      <c r="A362" s="383"/>
      <c r="B362" s="4"/>
      <c r="C362" s="5"/>
      <c r="D362" s="4"/>
      <c r="E362" s="6"/>
      <c r="F362" s="8"/>
      <c r="G362" s="9"/>
    </row>
    <row r="363" spans="1:7" hidden="1" x14ac:dyDescent="0.25">
      <c r="A363" s="384"/>
      <c r="B363" s="4"/>
      <c r="C363" s="5"/>
      <c r="D363" s="4"/>
      <c r="E363" s="4"/>
      <c r="F363" s="4"/>
      <c r="G363" s="4"/>
    </row>
    <row r="364" spans="1:7" hidden="1" x14ac:dyDescent="0.25">
      <c r="A364" s="384"/>
      <c r="B364" s="4"/>
      <c r="C364" s="5"/>
      <c r="D364" s="4"/>
      <c r="E364" s="6"/>
      <c r="F364" s="6"/>
      <c r="G364" s="6"/>
    </row>
    <row r="365" spans="1:7" hidden="1" x14ac:dyDescent="0.25">
      <c r="A365" s="385"/>
      <c r="B365" s="4"/>
      <c r="C365" s="5"/>
      <c r="D365" s="4"/>
      <c r="E365" s="6"/>
      <c r="F365" s="6"/>
      <c r="G365" s="6"/>
    </row>
    <row r="366" spans="1:7" ht="17.25" hidden="1" customHeight="1" x14ac:dyDescent="0.25">
      <c r="A366" s="14"/>
      <c r="B366" s="441"/>
      <c r="C366" s="442"/>
      <c r="D366" s="442"/>
      <c r="E366" s="442"/>
      <c r="F366" s="442"/>
      <c r="G366" s="443"/>
    </row>
    <row r="367" spans="1:7" ht="16.5" hidden="1" customHeight="1" x14ac:dyDescent="0.25">
      <c r="A367" s="380"/>
      <c r="B367" s="4"/>
      <c r="C367" s="5"/>
      <c r="D367" s="4"/>
      <c r="E367" s="6"/>
      <c r="F367" s="6"/>
      <c r="G367" s="6"/>
    </row>
    <row r="368" spans="1:7" ht="55.5" hidden="1" customHeight="1" x14ac:dyDescent="0.25">
      <c r="A368" s="381"/>
      <c r="B368" s="4"/>
      <c r="C368" s="5"/>
      <c r="D368" s="4"/>
      <c r="E368" s="6"/>
      <c r="F368" s="6"/>
      <c r="G368" s="6"/>
    </row>
    <row r="369" spans="1:7" ht="33.75" hidden="1" customHeight="1" x14ac:dyDescent="0.25">
      <c r="A369" s="381"/>
      <c r="B369" s="4"/>
      <c r="C369" s="5"/>
      <c r="D369" s="4"/>
      <c r="E369" s="6"/>
      <c r="F369" s="6"/>
      <c r="G369" s="6"/>
    </row>
    <row r="370" spans="1:7" ht="29.25" hidden="1" customHeight="1" x14ac:dyDescent="0.25">
      <c r="A370" s="382"/>
      <c r="B370" s="4"/>
      <c r="C370" s="5"/>
      <c r="D370" s="4"/>
      <c r="E370" s="6"/>
      <c r="F370" s="6"/>
      <c r="G370" s="6"/>
    </row>
    <row r="371" spans="1:7" ht="23.25" hidden="1" customHeight="1" x14ac:dyDescent="0.25">
      <c r="A371" s="392"/>
      <c r="B371" s="4"/>
      <c r="C371" s="5"/>
      <c r="D371" s="4"/>
      <c r="E371" s="6"/>
      <c r="F371" s="8"/>
      <c r="G371" s="6"/>
    </row>
    <row r="372" spans="1:7" ht="53.25" hidden="1" customHeight="1" x14ac:dyDescent="0.25">
      <c r="A372" s="393"/>
      <c r="B372" s="350"/>
      <c r="C372" s="5"/>
      <c r="D372" s="4"/>
      <c r="E372" s="6"/>
      <c r="F372" s="6"/>
      <c r="G372" s="6"/>
    </row>
    <row r="373" spans="1:7" ht="36.75" hidden="1" customHeight="1" x14ac:dyDescent="0.25">
      <c r="A373" s="393"/>
      <c r="B373" s="386"/>
      <c r="C373" s="5"/>
      <c r="D373" s="4"/>
      <c r="E373" s="6"/>
      <c r="F373" s="6"/>
      <c r="G373" s="6"/>
    </row>
    <row r="374" spans="1:7" ht="36.75" hidden="1" customHeight="1" x14ac:dyDescent="0.25">
      <c r="A374" s="393"/>
      <c r="B374" s="375"/>
      <c r="C374" s="5"/>
      <c r="D374" s="4"/>
      <c r="E374" s="6"/>
      <c r="F374" s="4"/>
      <c r="G374" s="6"/>
    </row>
    <row r="375" spans="1:7" ht="40.5" hidden="1" customHeight="1" x14ac:dyDescent="0.25">
      <c r="A375" s="393"/>
      <c r="B375" s="350"/>
      <c r="C375" s="5"/>
      <c r="D375" s="4"/>
      <c r="E375" s="6"/>
      <c r="F375" s="8"/>
      <c r="G375" s="6"/>
    </row>
    <row r="376" spans="1:7" ht="40.5" hidden="1" customHeight="1" x14ac:dyDescent="0.25">
      <c r="A376" s="393"/>
      <c r="B376" s="386"/>
      <c r="C376" s="5"/>
      <c r="D376" s="4"/>
      <c r="E376" s="6"/>
      <c r="F376" s="8"/>
      <c r="G376" s="6"/>
    </row>
    <row r="377" spans="1:7" ht="40.5" hidden="1" customHeight="1" x14ac:dyDescent="0.25">
      <c r="A377" s="393"/>
      <c r="B377" s="375"/>
      <c r="C377" s="5"/>
      <c r="D377" s="4"/>
      <c r="E377" s="6"/>
      <c r="F377" s="8"/>
      <c r="G377" s="6"/>
    </row>
    <row r="378" spans="1:7" ht="36" hidden="1" customHeight="1" x14ac:dyDescent="0.25">
      <c r="A378" s="393"/>
      <c r="B378" s="395"/>
      <c r="C378" s="5"/>
      <c r="D378" s="4"/>
      <c r="E378" s="6"/>
      <c r="F378" s="6"/>
      <c r="G378" s="6"/>
    </row>
    <row r="379" spans="1:7" ht="43.5" hidden="1" customHeight="1" x14ac:dyDescent="0.25">
      <c r="A379" s="393"/>
      <c r="B379" s="395"/>
      <c r="C379" s="5"/>
      <c r="D379" s="4"/>
      <c r="E379" s="6"/>
      <c r="F379" s="6"/>
      <c r="G379" s="6"/>
    </row>
    <row r="380" spans="1:7" ht="49.5" hidden="1" customHeight="1" x14ac:dyDescent="0.25">
      <c r="A380" s="394"/>
      <c r="B380" s="395"/>
      <c r="C380" s="5"/>
      <c r="D380" s="4"/>
      <c r="E380" s="6"/>
      <c r="F380" s="6"/>
      <c r="G380" s="6"/>
    </row>
    <row r="381" spans="1:7" hidden="1" x14ac:dyDescent="0.25">
      <c r="A381" s="14"/>
      <c r="B381" s="389"/>
      <c r="C381" s="390"/>
      <c r="D381" s="390"/>
      <c r="E381" s="390"/>
      <c r="F381" s="390"/>
      <c r="G381" s="391"/>
    </row>
    <row r="382" spans="1:7" ht="17.25" hidden="1" customHeight="1" x14ac:dyDescent="0.25">
      <c r="A382" s="380"/>
      <c r="B382" s="4"/>
      <c r="C382" s="5"/>
      <c r="D382" s="4"/>
      <c r="E382" s="6"/>
      <c r="F382" s="9"/>
      <c r="G382" s="6"/>
    </row>
    <row r="383" spans="1:7" ht="27.75" hidden="1" customHeight="1" x14ac:dyDescent="0.25">
      <c r="A383" s="381"/>
      <c r="B383" s="4"/>
      <c r="C383" s="5"/>
      <c r="D383" s="4"/>
      <c r="E383" s="6"/>
      <c r="F383" s="6"/>
      <c r="G383" s="6"/>
    </row>
    <row r="384" spans="1:7" ht="33.75" hidden="1" customHeight="1" x14ac:dyDescent="0.25">
      <c r="A384" s="381"/>
      <c r="B384" s="4"/>
      <c r="C384" s="5"/>
      <c r="D384" s="4"/>
      <c r="E384" s="6"/>
      <c r="F384" s="6"/>
      <c r="G384" s="6"/>
    </row>
    <row r="385" spans="1:7" ht="44.25" hidden="1" customHeight="1" x14ac:dyDescent="0.25">
      <c r="A385" s="382"/>
      <c r="B385" s="4"/>
      <c r="C385" s="5"/>
      <c r="D385" s="4"/>
      <c r="E385" s="6"/>
      <c r="F385" s="6"/>
      <c r="G385" s="6"/>
    </row>
    <row r="386" spans="1:7" hidden="1" x14ac:dyDescent="0.25">
      <c r="A386" s="383"/>
      <c r="B386" s="350"/>
      <c r="C386" s="5"/>
      <c r="D386" s="4"/>
      <c r="E386" s="6"/>
      <c r="F386" s="9"/>
      <c r="G386" s="6"/>
    </row>
    <row r="387" spans="1:7" hidden="1" x14ac:dyDescent="0.25">
      <c r="A387" s="384"/>
      <c r="B387" s="375"/>
      <c r="C387" s="5"/>
      <c r="D387" s="4"/>
      <c r="E387" s="6"/>
      <c r="F387" s="9"/>
      <c r="G387" s="6"/>
    </row>
    <row r="388" spans="1:7" hidden="1" x14ac:dyDescent="0.25">
      <c r="A388" s="384"/>
      <c r="B388" s="4"/>
      <c r="C388" s="5"/>
      <c r="D388" s="4"/>
      <c r="E388" s="6"/>
      <c r="F388" s="6"/>
      <c r="G388" s="6"/>
    </row>
    <row r="389" spans="1:7" hidden="1" x14ac:dyDescent="0.25">
      <c r="A389" s="384"/>
      <c r="B389" s="4"/>
      <c r="C389" s="5"/>
      <c r="D389" s="4"/>
      <c r="E389" s="6"/>
      <c r="F389" s="6"/>
      <c r="G389" s="6"/>
    </row>
    <row r="390" spans="1:7" ht="38.25" hidden="1" customHeight="1" x14ac:dyDescent="0.25">
      <c r="A390" s="385"/>
      <c r="B390" s="4"/>
      <c r="C390" s="5"/>
      <c r="D390" s="4"/>
      <c r="E390" s="6"/>
      <c r="F390" s="6"/>
      <c r="G390" s="6"/>
    </row>
    <row r="391" spans="1:7" ht="17.25" hidden="1" customHeight="1" x14ac:dyDescent="0.25">
      <c r="A391" s="380"/>
      <c r="B391" s="4"/>
      <c r="C391" s="5"/>
      <c r="D391" s="4"/>
      <c r="E391" s="6"/>
      <c r="F391" s="6"/>
      <c r="G391" s="6"/>
    </row>
    <row r="392" spans="1:7" ht="30" hidden="1" customHeight="1" x14ac:dyDescent="0.25">
      <c r="A392" s="381"/>
      <c r="B392" s="4"/>
      <c r="C392" s="5"/>
      <c r="D392" s="4"/>
      <c r="E392" s="6"/>
      <c r="F392" s="6"/>
      <c r="G392" s="6"/>
    </row>
    <row r="393" spans="1:7" ht="30.75" hidden="1" customHeight="1" x14ac:dyDescent="0.25">
      <c r="A393" s="381"/>
      <c r="B393" s="4"/>
      <c r="C393" s="5"/>
      <c r="D393" s="4"/>
      <c r="E393" s="6"/>
      <c r="F393" s="6"/>
      <c r="G393" s="6"/>
    </row>
    <row r="394" spans="1:7" ht="33.75" hidden="1" customHeight="1" x14ac:dyDescent="0.25">
      <c r="A394" s="382"/>
      <c r="B394" s="4"/>
      <c r="C394" s="5"/>
      <c r="D394" s="4"/>
      <c r="E394" s="6"/>
      <c r="F394" s="6"/>
      <c r="G394" s="6"/>
    </row>
    <row r="395" spans="1:7" ht="19.5" hidden="1" customHeight="1" x14ac:dyDescent="0.25">
      <c r="A395" s="383"/>
      <c r="B395" s="350"/>
      <c r="C395" s="5"/>
      <c r="D395" s="4"/>
      <c r="E395" s="6"/>
      <c r="F395" s="9"/>
      <c r="G395" s="6"/>
    </row>
    <row r="396" spans="1:7" ht="20.25" hidden="1" customHeight="1" x14ac:dyDescent="0.25">
      <c r="A396" s="384"/>
      <c r="B396" s="375"/>
      <c r="C396" s="5"/>
      <c r="D396" s="4"/>
      <c r="E396" s="6"/>
      <c r="F396" s="9"/>
      <c r="G396" s="6"/>
    </row>
    <row r="397" spans="1:7" hidden="1" x14ac:dyDescent="0.25">
      <c r="A397" s="384"/>
      <c r="B397" s="4"/>
      <c r="C397" s="5"/>
      <c r="D397" s="4"/>
      <c r="E397" s="6"/>
      <c r="F397" s="6"/>
      <c r="G397" s="6"/>
    </row>
    <row r="398" spans="1:7" hidden="1" x14ac:dyDescent="0.25">
      <c r="A398" s="384"/>
      <c r="B398" s="4"/>
      <c r="C398" s="5"/>
      <c r="D398" s="4"/>
      <c r="E398" s="6"/>
      <c r="F398" s="6"/>
      <c r="G398" s="6"/>
    </row>
    <row r="399" spans="1:7" hidden="1" x14ac:dyDescent="0.25">
      <c r="A399" s="385"/>
      <c r="B399" s="4"/>
      <c r="C399" s="5"/>
      <c r="D399" s="4"/>
      <c r="E399" s="6"/>
      <c r="F399" s="6"/>
      <c r="G399" s="6"/>
    </row>
    <row r="400" spans="1:7" ht="18" hidden="1" customHeight="1" x14ac:dyDescent="0.25">
      <c r="A400" s="14"/>
      <c r="B400" s="389"/>
      <c r="C400" s="390"/>
      <c r="D400" s="390"/>
      <c r="E400" s="390"/>
      <c r="F400" s="390"/>
      <c r="G400" s="391"/>
    </row>
    <row r="401" spans="1:7" ht="18" hidden="1" customHeight="1" x14ac:dyDescent="0.25">
      <c r="A401" s="380"/>
      <c r="B401" s="4"/>
      <c r="C401" s="5"/>
      <c r="D401" s="4"/>
      <c r="E401" s="6"/>
      <c r="F401" s="6"/>
      <c r="G401" s="6"/>
    </row>
    <row r="402" spans="1:7" ht="34.5" hidden="1" customHeight="1" x14ac:dyDescent="0.25">
      <c r="A402" s="381"/>
      <c r="B402" s="4"/>
      <c r="C402" s="5"/>
      <c r="D402" s="4"/>
      <c r="E402" s="6"/>
      <c r="F402" s="6"/>
      <c r="G402" s="6"/>
    </row>
    <row r="403" spans="1:7" ht="30.75" hidden="1" customHeight="1" x14ac:dyDescent="0.25">
      <c r="A403" s="381"/>
      <c r="B403" s="4"/>
      <c r="C403" s="5"/>
      <c r="D403" s="4"/>
      <c r="E403" s="6"/>
      <c r="F403" s="6"/>
      <c r="G403" s="6"/>
    </row>
    <row r="404" spans="1:7" ht="31.5" hidden="1" customHeight="1" x14ac:dyDescent="0.25">
      <c r="A404" s="382"/>
      <c r="B404" s="4"/>
      <c r="C404" s="5"/>
      <c r="D404" s="4"/>
      <c r="E404" s="6"/>
      <c r="F404" s="6"/>
      <c r="G404" s="6"/>
    </row>
    <row r="405" spans="1:7" ht="18.75" hidden="1" customHeight="1" x14ac:dyDescent="0.25">
      <c r="A405" s="383"/>
      <c r="B405" s="350"/>
      <c r="C405" s="5"/>
      <c r="D405" s="4"/>
      <c r="E405" s="8"/>
      <c r="F405" s="8"/>
      <c r="G405" s="6"/>
    </row>
    <row r="406" spans="1:7" ht="18.75" hidden="1" customHeight="1" x14ac:dyDescent="0.25">
      <c r="A406" s="384"/>
      <c r="B406" s="375"/>
      <c r="C406" s="5"/>
      <c r="D406" s="4"/>
      <c r="E406" s="8"/>
      <c r="F406" s="8"/>
      <c r="G406" s="6"/>
    </row>
    <row r="407" spans="1:7" hidden="1" x14ac:dyDescent="0.25">
      <c r="A407" s="384"/>
      <c r="B407" s="4"/>
      <c r="C407" s="5"/>
      <c r="D407" s="4"/>
      <c r="E407" s="6"/>
      <c r="F407" s="6"/>
      <c r="G407" s="6"/>
    </row>
    <row r="408" spans="1:7" hidden="1" x14ac:dyDescent="0.25">
      <c r="A408" s="384"/>
      <c r="B408" s="4"/>
      <c r="C408" s="5"/>
      <c r="D408" s="4"/>
      <c r="E408" s="6"/>
      <c r="F408" s="6"/>
      <c r="G408" s="6"/>
    </row>
    <row r="409" spans="1:7" hidden="1" x14ac:dyDescent="0.25">
      <c r="A409" s="385"/>
      <c r="B409" s="4"/>
      <c r="C409" s="5"/>
      <c r="D409" s="4"/>
      <c r="E409" s="6"/>
      <c r="F409" s="6"/>
      <c r="G409" s="6"/>
    </row>
    <row r="410" spans="1:7" hidden="1" x14ac:dyDescent="0.25">
      <c r="A410" s="14"/>
      <c r="B410" s="389"/>
      <c r="C410" s="390"/>
      <c r="D410" s="390"/>
      <c r="E410" s="390"/>
      <c r="F410" s="390"/>
      <c r="G410" s="391"/>
    </row>
    <row r="411" spans="1:7" ht="17.25" hidden="1" customHeight="1" x14ac:dyDescent="0.25">
      <c r="A411" s="380"/>
      <c r="B411" s="4"/>
      <c r="C411" s="5"/>
      <c r="D411" s="4"/>
      <c r="E411" s="6"/>
      <c r="F411" s="6"/>
      <c r="G411" s="6"/>
    </row>
    <row r="412" spans="1:7" ht="78" hidden="1" customHeight="1" x14ac:dyDescent="0.25">
      <c r="A412" s="381"/>
      <c r="B412" s="4"/>
      <c r="C412" s="5"/>
      <c r="D412" s="4"/>
      <c r="E412" s="4"/>
      <c r="F412" s="4"/>
      <c r="G412" s="4"/>
    </row>
    <row r="413" spans="1:7" ht="39" hidden="1" customHeight="1" x14ac:dyDescent="0.25">
      <c r="A413" s="381"/>
      <c r="B413" s="4"/>
      <c r="C413" s="5"/>
      <c r="D413" s="4"/>
      <c r="E413" s="6"/>
      <c r="F413" s="6"/>
      <c r="G413" s="6"/>
    </row>
    <row r="414" spans="1:7" hidden="1" x14ac:dyDescent="0.25">
      <c r="A414" s="382"/>
      <c r="B414" s="4"/>
      <c r="C414" s="5"/>
      <c r="D414" s="4"/>
      <c r="E414" s="6"/>
      <c r="F414" s="6"/>
      <c r="G414" s="6"/>
    </row>
    <row r="415" spans="1:7" ht="18.75" hidden="1" customHeight="1" x14ac:dyDescent="0.25">
      <c r="A415" s="383"/>
      <c r="B415" s="4"/>
      <c r="C415" s="5"/>
      <c r="D415" s="4"/>
      <c r="E415" s="9"/>
      <c r="F415" s="9"/>
      <c r="G415" s="6"/>
    </row>
    <row r="416" spans="1:7" hidden="1" x14ac:dyDescent="0.25">
      <c r="A416" s="384"/>
      <c r="B416" s="4"/>
      <c r="C416" s="5"/>
      <c r="D416" s="4"/>
      <c r="E416" s="4"/>
      <c r="F416" s="4"/>
      <c r="G416" s="6"/>
    </row>
    <row r="417" spans="1:7" ht="33.75" hidden="1" customHeight="1" x14ac:dyDescent="0.25">
      <c r="A417" s="384"/>
      <c r="B417" s="4"/>
      <c r="C417" s="5"/>
      <c r="D417" s="4"/>
      <c r="E417" s="9"/>
      <c r="F417" s="9"/>
      <c r="G417" s="6"/>
    </row>
    <row r="418" spans="1:7" ht="31.5" hidden="1" customHeight="1" x14ac:dyDescent="0.25">
      <c r="A418" s="385"/>
      <c r="B418" s="4"/>
      <c r="C418" s="5"/>
      <c r="D418" s="4"/>
      <c r="E418" s="6"/>
      <c r="F418" s="6"/>
      <c r="G418" s="6"/>
    </row>
    <row r="419" spans="1:7" ht="19.5" hidden="1" customHeight="1" x14ac:dyDescent="0.25">
      <c r="A419" s="383"/>
      <c r="B419" s="4"/>
      <c r="C419" s="5"/>
      <c r="D419" s="4"/>
      <c r="E419" s="6"/>
      <c r="F419" s="6"/>
      <c r="G419" s="8"/>
    </row>
    <row r="420" spans="1:7" ht="93.75" hidden="1" customHeight="1" x14ac:dyDescent="0.25">
      <c r="A420" s="384"/>
      <c r="B420" s="4"/>
      <c r="C420" s="5"/>
      <c r="D420" s="4"/>
      <c r="E420" s="6"/>
      <c r="F420" s="6"/>
      <c r="G420" s="4"/>
    </row>
    <row r="421" spans="1:7" ht="30" hidden="1" customHeight="1" x14ac:dyDescent="0.25">
      <c r="A421" s="384"/>
      <c r="B421" s="4"/>
      <c r="C421" s="5"/>
      <c r="D421" s="4"/>
      <c r="E421" s="6"/>
      <c r="F421" s="6"/>
      <c r="G421" s="8"/>
    </row>
    <row r="422" spans="1:7" ht="30" hidden="1" customHeight="1" x14ac:dyDescent="0.25">
      <c r="A422" s="385"/>
      <c r="B422" s="4"/>
      <c r="C422" s="5"/>
      <c r="D422" s="4"/>
      <c r="E422" s="6"/>
      <c r="F422" s="6"/>
      <c r="G422" s="24"/>
    </row>
    <row r="423" spans="1:7" ht="24" hidden="1" customHeight="1" x14ac:dyDescent="0.25">
      <c r="A423" s="380"/>
      <c r="B423" s="4"/>
      <c r="C423" s="5"/>
      <c r="D423" s="4"/>
      <c r="E423" s="6"/>
      <c r="F423" s="6"/>
      <c r="G423" s="6"/>
    </row>
    <row r="424" spans="1:7" ht="24" hidden="1" customHeight="1" x14ac:dyDescent="0.25">
      <c r="A424" s="381"/>
      <c r="B424" s="4"/>
      <c r="C424" s="5"/>
      <c r="D424" s="4"/>
      <c r="E424" s="4"/>
      <c r="F424" s="4"/>
      <c r="G424" s="4"/>
    </row>
    <row r="425" spans="1:7" ht="20.25" hidden="1" customHeight="1" x14ac:dyDescent="0.25">
      <c r="A425" s="381"/>
      <c r="B425" s="4"/>
      <c r="C425" s="5"/>
      <c r="D425" s="4"/>
      <c r="E425" s="6"/>
      <c r="F425" s="6"/>
      <c r="G425" s="6"/>
    </row>
    <row r="426" spans="1:7" ht="19.5" hidden="1" customHeight="1" x14ac:dyDescent="0.25">
      <c r="A426" s="382"/>
      <c r="B426" s="4"/>
      <c r="C426" s="5"/>
      <c r="D426" s="4"/>
      <c r="E426" s="6"/>
      <c r="F426" s="6"/>
      <c r="G426" s="6"/>
    </row>
    <row r="427" spans="1:7" ht="20.25" hidden="1" customHeight="1" x14ac:dyDescent="0.25">
      <c r="A427" s="383"/>
      <c r="B427" s="4"/>
      <c r="C427" s="5"/>
      <c r="D427" s="4"/>
      <c r="E427" s="8"/>
      <c r="F427" s="8"/>
      <c r="G427" s="8"/>
    </row>
    <row r="428" spans="1:7" ht="17.25" hidden="1" customHeight="1" x14ac:dyDescent="0.25">
      <c r="A428" s="384"/>
      <c r="B428" s="4"/>
      <c r="C428" s="5"/>
      <c r="D428" s="4"/>
      <c r="E428" s="4"/>
      <c r="F428" s="4"/>
      <c r="G428" s="4"/>
    </row>
    <row r="429" spans="1:7" ht="19.5" hidden="1" customHeight="1" x14ac:dyDescent="0.25">
      <c r="A429" s="384"/>
      <c r="B429" s="4"/>
      <c r="C429" s="5"/>
      <c r="D429" s="4"/>
      <c r="E429" s="6"/>
      <c r="F429" s="6"/>
      <c r="G429" s="6"/>
    </row>
    <row r="430" spans="1:7" ht="20.25" hidden="1" customHeight="1" x14ac:dyDescent="0.25">
      <c r="A430" s="385"/>
      <c r="B430" s="4"/>
      <c r="C430" s="5"/>
      <c r="D430" s="4"/>
      <c r="E430" s="6"/>
      <c r="F430" s="6"/>
      <c r="G430" s="6"/>
    </row>
    <row r="431" spans="1:7" hidden="1" x14ac:dyDescent="0.25">
      <c r="A431" s="380"/>
      <c r="B431" s="4"/>
      <c r="C431" s="5"/>
      <c r="D431" s="4"/>
      <c r="E431" s="6"/>
      <c r="F431" s="6"/>
      <c r="G431" s="6"/>
    </row>
    <row r="432" spans="1:7" hidden="1" x14ac:dyDescent="0.25">
      <c r="A432" s="381"/>
      <c r="B432" s="4"/>
      <c r="C432" s="5"/>
      <c r="D432" s="4"/>
      <c r="E432" s="4"/>
      <c r="F432" s="4"/>
      <c r="G432" s="4"/>
    </row>
    <row r="433" spans="1:7" hidden="1" x14ac:dyDescent="0.25">
      <c r="A433" s="381"/>
      <c r="B433" s="4"/>
      <c r="C433" s="5"/>
      <c r="D433" s="4"/>
      <c r="E433" s="6"/>
      <c r="F433" s="6"/>
      <c r="G433" s="6"/>
    </row>
    <row r="434" spans="1:7" hidden="1" x14ac:dyDescent="0.25">
      <c r="A434" s="382"/>
      <c r="B434" s="4"/>
      <c r="C434" s="5"/>
      <c r="D434" s="4"/>
      <c r="E434" s="6"/>
      <c r="F434" s="6"/>
      <c r="G434" s="6"/>
    </row>
    <row r="435" spans="1:7" ht="17.25" hidden="1" customHeight="1" x14ac:dyDescent="0.25">
      <c r="A435" s="383"/>
      <c r="B435" s="4"/>
      <c r="C435" s="5"/>
      <c r="D435" s="4"/>
      <c r="E435" s="8"/>
      <c r="F435" s="8"/>
      <c r="G435" s="8"/>
    </row>
    <row r="436" spans="1:7" ht="19.5" hidden="1" customHeight="1" x14ac:dyDescent="0.25">
      <c r="A436" s="384"/>
      <c r="B436" s="4"/>
      <c r="C436" s="5"/>
      <c r="D436" s="4"/>
      <c r="E436" s="4"/>
      <c r="F436" s="4"/>
      <c r="G436" s="4"/>
    </row>
    <row r="437" spans="1:7" ht="18.75" hidden="1" customHeight="1" x14ac:dyDescent="0.25">
      <c r="A437" s="384"/>
      <c r="B437" s="4"/>
      <c r="C437" s="5"/>
      <c r="D437" s="4"/>
      <c r="E437" s="6"/>
      <c r="F437" s="6"/>
      <c r="G437" s="6"/>
    </row>
    <row r="438" spans="1:7" ht="18" hidden="1" customHeight="1" x14ac:dyDescent="0.25">
      <c r="A438" s="385"/>
      <c r="B438" s="4"/>
      <c r="C438" s="5"/>
      <c r="D438" s="4"/>
      <c r="E438" s="6"/>
      <c r="F438" s="6"/>
      <c r="G438" s="6"/>
    </row>
    <row r="439" spans="1:7" ht="15" hidden="1" customHeight="1" x14ac:dyDescent="0.25">
      <c r="A439" s="392"/>
      <c r="B439" s="4"/>
      <c r="C439" s="5"/>
      <c r="D439" s="4"/>
      <c r="E439" s="8"/>
      <c r="F439" s="8"/>
      <c r="G439" s="8"/>
    </row>
    <row r="440" spans="1:7" hidden="1" x14ac:dyDescent="0.25">
      <c r="A440" s="393"/>
      <c r="B440" s="350"/>
      <c r="C440" s="5"/>
      <c r="D440" s="4"/>
      <c r="E440" s="6"/>
      <c r="F440" s="6"/>
      <c r="G440" s="6"/>
    </row>
    <row r="441" spans="1:7" ht="18.75" hidden="1" customHeight="1" x14ac:dyDescent="0.25">
      <c r="A441" s="393"/>
      <c r="B441" s="375"/>
      <c r="C441" s="5"/>
      <c r="D441" s="4"/>
      <c r="E441" s="6"/>
      <c r="F441" s="6"/>
      <c r="G441" s="6"/>
    </row>
    <row r="442" spans="1:7" ht="25.5" hidden="1" customHeight="1" x14ac:dyDescent="0.25">
      <c r="A442" s="393"/>
      <c r="B442" s="350"/>
      <c r="C442" s="5"/>
      <c r="D442" s="4"/>
      <c r="E442" s="6"/>
      <c r="F442" s="6"/>
      <c r="G442" s="6"/>
    </row>
    <row r="443" spans="1:7" hidden="1" x14ac:dyDescent="0.25">
      <c r="A443" s="393"/>
      <c r="B443" s="375"/>
      <c r="C443" s="5"/>
      <c r="D443" s="4"/>
      <c r="E443" s="6"/>
      <c r="F443" s="6"/>
      <c r="G443" s="6"/>
    </row>
    <row r="444" spans="1:7" hidden="1" x14ac:dyDescent="0.25">
      <c r="A444" s="393"/>
      <c r="B444" s="350"/>
      <c r="C444" s="5"/>
      <c r="D444" s="4"/>
      <c r="E444" s="6"/>
      <c r="F444" s="6"/>
      <c r="G444" s="6"/>
    </row>
    <row r="445" spans="1:7" hidden="1" x14ac:dyDescent="0.25">
      <c r="A445" s="394"/>
      <c r="B445" s="375"/>
      <c r="C445" s="5"/>
      <c r="D445" s="4"/>
      <c r="E445" s="6"/>
      <c r="F445" s="6"/>
      <c r="G445" s="6"/>
    </row>
    <row r="446" spans="1:7" ht="20.25" hidden="1" customHeight="1" x14ac:dyDescent="0.25">
      <c r="A446" s="383"/>
      <c r="B446" s="4"/>
      <c r="C446" s="5"/>
      <c r="D446" s="4"/>
      <c r="E446" s="8"/>
      <c r="F446" s="8"/>
      <c r="G446" s="8"/>
    </row>
    <row r="447" spans="1:7" ht="23.25" hidden="1" customHeight="1" x14ac:dyDescent="0.25">
      <c r="A447" s="384"/>
      <c r="B447" s="4"/>
      <c r="C447" s="5"/>
      <c r="D447" s="4"/>
      <c r="E447" s="6"/>
      <c r="F447" s="6"/>
      <c r="G447" s="6"/>
    </row>
    <row r="448" spans="1:7" hidden="1" x14ac:dyDescent="0.25">
      <c r="A448" s="384"/>
      <c r="B448" s="4"/>
      <c r="C448" s="5"/>
      <c r="D448" s="4"/>
      <c r="E448" s="6"/>
      <c r="F448" s="6"/>
      <c r="G448" s="6"/>
    </row>
    <row r="449" spans="1:7" ht="30" hidden="1" customHeight="1" x14ac:dyDescent="0.25">
      <c r="A449" s="385"/>
      <c r="B449" s="4"/>
      <c r="C449" s="5"/>
      <c r="D449" s="4"/>
      <c r="E449" s="6"/>
      <c r="F449" s="6"/>
      <c r="G449" s="6"/>
    </row>
    <row r="450" spans="1:7" ht="18" hidden="1" customHeight="1" x14ac:dyDescent="0.25">
      <c r="A450" s="380"/>
      <c r="B450" s="4"/>
      <c r="C450" s="5"/>
      <c r="D450" s="4"/>
      <c r="E450" s="6"/>
      <c r="F450" s="6"/>
      <c r="G450" s="6"/>
    </row>
    <row r="451" spans="1:7" ht="31.5" hidden="1" customHeight="1" x14ac:dyDescent="0.25">
      <c r="A451" s="381"/>
      <c r="B451" s="4"/>
      <c r="C451" s="5"/>
      <c r="D451" s="4"/>
      <c r="E451" s="6"/>
      <c r="F451" s="4"/>
      <c r="G451" s="6"/>
    </row>
    <row r="452" spans="1:7" ht="26.25" hidden="1" customHeight="1" x14ac:dyDescent="0.25">
      <c r="A452" s="381"/>
      <c r="B452" s="4"/>
      <c r="C452" s="5"/>
      <c r="D452" s="4"/>
      <c r="E452" s="6"/>
      <c r="F452" s="6"/>
      <c r="G452" s="6"/>
    </row>
    <row r="453" spans="1:7" ht="30" hidden="1" customHeight="1" x14ac:dyDescent="0.25">
      <c r="A453" s="382"/>
      <c r="B453" s="4"/>
      <c r="C453" s="5"/>
      <c r="D453" s="4"/>
      <c r="E453" s="6"/>
      <c r="F453" s="6"/>
      <c r="G453" s="6"/>
    </row>
    <row r="454" spans="1:7" ht="33" hidden="1" customHeight="1" x14ac:dyDescent="0.25">
      <c r="A454" s="383"/>
      <c r="B454" s="4"/>
      <c r="C454" s="5"/>
      <c r="D454" s="4"/>
      <c r="E454" s="6"/>
      <c r="F454" s="6"/>
      <c r="G454" s="6"/>
    </row>
    <row r="455" spans="1:7" ht="33" hidden="1" customHeight="1" x14ac:dyDescent="0.25">
      <c r="A455" s="384"/>
      <c r="B455" s="4"/>
      <c r="C455" s="5"/>
      <c r="D455" s="4"/>
      <c r="E455" s="6"/>
      <c r="F455" s="4"/>
      <c r="G455" s="6"/>
    </row>
    <row r="456" spans="1:7" ht="27.75" hidden="1" customHeight="1" x14ac:dyDescent="0.25">
      <c r="A456" s="384"/>
      <c r="B456" s="4"/>
      <c r="C456" s="5"/>
      <c r="D456" s="4"/>
      <c r="E456" s="6"/>
      <c r="F456" s="6"/>
      <c r="G456" s="6"/>
    </row>
    <row r="457" spans="1:7" ht="40.5" hidden="1" customHeight="1" x14ac:dyDescent="0.25">
      <c r="A457" s="385"/>
      <c r="B457" s="4"/>
      <c r="C457" s="5"/>
      <c r="D457" s="4"/>
      <c r="E457" s="6"/>
      <c r="F457" s="6"/>
      <c r="G457" s="6"/>
    </row>
    <row r="458" spans="1:7" ht="20.25" hidden="1" customHeight="1" x14ac:dyDescent="0.25">
      <c r="A458" s="380"/>
      <c r="B458" s="4"/>
      <c r="C458" s="5"/>
      <c r="D458" s="4"/>
      <c r="E458" s="6"/>
      <c r="F458" s="6"/>
      <c r="G458" s="6"/>
    </row>
    <row r="459" spans="1:7" ht="27.75" hidden="1" customHeight="1" x14ac:dyDescent="0.25">
      <c r="A459" s="381"/>
      <c r="B459" s="4"/>
      <c r="C459" s="5"/>
      <c r="D459" s="4"/>
      <c r="E459" s="4"/>
      <c r="F459" s="4"/>
      <c r="G459" s="4"/>
    </row>
    <row r="460" spans="1:7" ht="30.75" hidden="1" customHeight="1" x14ac:dyDescent="0.25">
      <c r="A460" s="381"/>
      <c r="B460" s="4"/>
      <c r="C460" s="5"/>
      <c r="D460" s="4"/>
      <c r="E460" s="6"/>
      <c r="F460" s="6"/>
      <c r="G460" s="6"/>
    </row>
    <row r="461" spans="1:7" ht="30.75" hidden="1" customHeight="1" x14ac:dyDescent="0.25">
      <c r="A461" s="382"/>
      <c r="B461" s="4"/>
      <c r="C461" s="5"/>
      <c r="D461" s="4"/>
      <c r="E461" s="6"/>
      <c r="F461" s="6"/>
      <c r="G461" s="6"/>
    </row>
    <row r="462" spans="1:7" hidden="1" x14ac:dyDescent="0.25">
      <c r="A462" s="383"/>
      <c r="B462" s="4"/>
      <c r="C462" s="5"/>
      <c r="D462" s="4"/>
      <c r="E462" s="8"/>
      <c r="F462" s="8"/>
      <c r="G462" s="8"/>
    </row>
    <row r="463" spans="1:7" hidden="1" x14ac:dyDescent="0.25">
      <c r="A463" s="384"/>
      <c r="B463" s="4"/>
      <c r="C463" s="5"/>
      <c r="D463" s="4"/>
      <c r="E463" s="4"/>
      <c r="F463" s="4"/>
      <c r="G463" s="4"/>
    </row>
    <row r="464" spans="1:7" hidden="1" x14ac:dyDescent="0.25">
      <c r="A464" s="384"/>
      <c r="B464" s="4"/>
      <c r="C464" s="5"/>
      <c r="D464" s="4"/>
      <c r="E464" s="6"/>
      <c r="F464" s="6"/>
      <c r="G464" s="6"/>
    </row>
    <row r="465" spans="1:7" hidden="1" x14ac:dyDescent="0.25">
      <c r="A465" s="385"/>
      <c r="B465" s="4"/>
      <c r="C465" s="5"/>
      <c r="D465" s="4"/>
      <c r="E465" s="6"/>
      <c r="F465" s="6"/>
      <c r="G465" s="6"/>
    </row>
    <row r="466" spans="1:7" ht="18.75" hidden="1" customHeight="1" x14ac:dyDescent="0.25">
      <c r="A466" s="380"/>
      <c r="B466" s="4"/>
      <c r="C466" s="5"/>
      <c r="D466" s="4"/>
      <c r="E466" s="6"/>
      <c r="F466" s="6"/>
      <c r="G466" s="6"/>
    </row>
    <row r="467" spans="1:7" ht="30.75" hidden="1" customHeight="1" x14ac:dyDescent="0.25">
      <c r="A467" s="381"/>
      <c r="B467" s="4"/>
      <c r="C467" s="5"/>
      <c r="D467" s="4"/>
      <c r="E467" s="4"/>
      <c r="F467" s="4"/>
      <c r="G467" s="4"/>
    </row>
    <row r="468" spans="1:7" ht="44.25" hidden="1" customHeight="1" x14ac:dyDescent="0.25">
      <c r="A468" s="381"/>
      <c r="B468" s="4"/>
      <c r="C468" s="5"/>
      <c r="D468" s="4"/>
      <c r="E468" s="6"/>
      <c r="F468" s="6"/>
      <c r="G468" s="6"/>
    </row>
    <row r="469" spans="1:7" ht="39.75" hidden="1" customHeight="1" x14ac:dyDescent="0.25">
      <c r="A469" s="382"/>
      <c r="B469" s="4"/>
      <c r="C469" s="5"/>
      <c r="D469" s="4"/>
      <c r="E469" s="6"/>
      <c r="F469" s="6"/>
      <c r="G469" s="6"/>
    </row>
    <row r="470" spans="1:7" hidden="1" x14ac:dyDescent="0.25">
      <c r="A470" s="383"/>
      <c r="B470" s="4"/>
      <c r="C470" s="5"/>
      <c r="D470" s="4"/>
      <c r="E470" s="8"/>
      <c r="F470" s="8"/>
      <c r="G470" s="8"/>
    </row>
    <row r="471" spans="1:7" hidden="1" x14ac:dyDescent="0.25">
      <c r="A471" s="384"/>
      <c r="B471" s="4"/>
      <c r="C471" s="5"/>
      <c r="D471" s="4"/>
      <c r="E471" s="4"/>
      <c r="F471" s="4"/>
      <c r="G471" s="4"/>
    </row>
    <row r="472" spans="1:7" hidden="1" x14ac:dyDescent="0.25">
      <c r="A472" s="384"/>
      <c r="B472" s="4"/>
      <c r="C472" s="5"/>
      <c r="D472" s="4"/>
      <c r="E472" s="6"/>
      <c r="F472" s="6"/>
      <c r="G472" s="6"/>
    </row>
    <row r="473" spans="1:7" hidden="1" x14ac:dyDescent="0.25">
      <c r="A473" s="385"/>
      <c r="B473" s="4"/>
      <c r="C473" s="5"/>
      <c r="D473" s="4"/>
      <c r="E473" s="6"/>
      <c r="F473" s="6"/>
      <c r="G473" s="6"/>
    </row>
    <row r="474" spans="1:7" ht="38.25" hidden="1" customHeight="1" x14ac:dyDescent="0.25">
      <c r="A474" s="380"/>
      <c r="B474" s="4"/>
      <c r="C474" s="5"/>
      <c r="D474" s="4"/>
      <c r="E474" s="6"/>
      <c r="F474" s="6"/>
      <c r="G474" s="6"/>
    </row>
    <row r="475" spans="1:7" hidden="1" x14ac:dyDescent="0.25">
      <c r="A475" s="381"/>
      <c r="B475" s="4"/>
      <c r="C475" s="5"/>
      <c r="D475" s="4"/>
      <c r="E475" s="4"/>
      <c r="F475" s="4"/>
      <c r="G475" s="4"/>
    </row>
    <row r="476" spans="1:7" hidden="1" x14ac:dyDescent="0.25">
      <c r="A476" s="381"/>
      <c r="B476" s="4"/>
      <c r="C476" s="5"/>
      <c r="D476" s="4"/>
      <c r="E476" s="6"/>
      <c r="F476" s="6"/>
      <c r="G476" s="6"/>
    </row>
    <row r="477" spans="1:7" hidden="1" x14ac:dyDescent="0.25">
      <c r="A477" s="382"/>
      <c r="B477" s="4"/>
      <c r="C477" s="5"/>
      <c r="D477" s="4"/>
      <c r="E477" s="6"/>
      <c r="F477" s="6"/>
      <c r="G477" s="6"/>
    </row>
    <row r="478" spans="1:7" hidden="1" x14ac:dyDescent="0.25">
      <c r="A478" s="383"/>
      <c r="B478" s="4"/>
      <c r="C478" s="5"/>
      <c r="D478" s="4"/>
      <c r="E478" s="8"/>
      <c r="F478" s="8"/>
      <c r="G478" s="8"/>
    </row>
    <row r="479" spans="1:7" hidden="1" x14ac:dyDescent="0.25">
      <c r="A479" s="384"/>
      <c r="B479" s="4"/>
      <c r="C479" s="5"/>
      <c r="D479" s="4"/>
      <c r="E479" s="4"/>
      <c r="F479" s="4"/>
      <c r="G479" s="4"/>
    </row>
    <row r="480" spans="1:7" hidden="1" x14ac:dyDescent="0.25">
      <c r="A480" s="384"/>
      <c r="B480" s="4"/>
      <c r="C480" s="5"/>
      <c r="D480" s="4"/>
      <c r="E480" s="6"/>
      <c r="F480" s="6"/>
      <c r="G480" s="6"/>
    </row>
    <row r="481" spans="1:7" ht="41.25" hidden="1" customHeight="1" x14ac:dyDescent="0.25">
      <c r="A481" s="385"/>
      <c r="B481" s="4"/>
      <c r="C481" s="5"/>
      <c r="D481" s="4"/>
      <c r="E481" s="6"/>
      <c r="F481" s="6"/>
      <c r="G481" s="6"/>
    </row>
    <row r="482" spans="1:7" ht="18" hidden="1" customHeight="1" x14ac:dyDescent="0.25">
      <c r="A482" s="380"/>
      <c r="B482" s="4"/>
      <c r="C482" s="5"/>
      <c r="D482" s="4"/>
      <c r="E482" s="6"/>
      <c r="F482" s="6"/>
      <c r="G482" s="6"/>
    </row>
    <row r="483" spans="1:7" ht="26.25" hidden="1" customHeight="1" x14ac:dyDescent="0.25">
      <c r="A483" s="381"/>
      <c r="B483" s="4"/>
      <c r="C483" s="5"/>
      <c r="D483" s="4"/>
      <c r="E483" s="6"/>
      <c r="F483" s="4"/>
      <c r="G483" s="6"/>
    </row>
    <row r="484" spans="1:7" ht="25.5" hidden="1" customHeight="1" x14ac:dyDescent="0.25">
      <c r="A484" s="381"/>
      <c r="B484" s="4"/>
      <c r="C484" s="5"/>
      <c r="D484" s="4"/>
      <c r="E484" s="6"/>
      <c r="F484" s="6"/>
      <c r="G484" s="6"/>
    </row>
    <row r="485" spans="1:7" hidden="1" x14ac:dyDescent="0.25">
      <c r="A485" s="382"/>
      <c r="B485" s="4"/>
      <c r="C485" s="5"/>
      <c r="D485" s="4"/>
      <c r="E485" s="6"/>
      <c r="F485" s="6"/>
      <c r="G485" s="6"/>
    </row>
    <row r="486" spans="1:7" hidden="1" x14ac:dyDescent="0.25">
      <c r="A486" s="383"/>
      <c r="B486" s="4"/>
      <c r="C486" s="5"/>
      <c r="D486" s="4"/>
      <c r="E486" s="6"/>
      <c r="F486" s="8"/>
      <c r="G486" s="6"/>
    </row>
    <row r="487" spans="1:7" hidden="1" x14ac:dyDescent="0.25">
      <c r="A487" s="384"/>
      <c r="B487" s="4"/>
      <c r="C487" s="5"/>
      <c r="D487" s="4"/>
      <c r="E487" s="6"/>
      <c r="F487" s="4"/>
      <c r="G487" s="6"/>
    </row>
    <row r="488" spans="1:7" hidden="1" x14ac:dyDescent="0.25">
      <c r="A488" s="384"/>
      <c r="B488" s="4"/>
      <c r="C488" s="5"/>
      <c r="D488" s="4"/>
      <c r="E488" s="6"/>
      <c r="F488" s="6"/>
      <c r="G488" s="6"/>
    </row>
    <row r="489" spans="1:7" hidden="1" x14ac:dyDescent="0.25">
      <c r="A489" s="385"/>
      <c r="B489" s="4"/>
      <c r="C489" s="5"/>
      <c r="D489" s="4"/>
      <c r="E489" s="6"/>
      <c r="F489" s="6"/>
      <c r="G489" s="6"/>
    </row>
    <row r="490" spans="1:7" hidden="1" x14ac:dyDescent="0.25">
      <c r="A490" s="380"/>
      <c r="B490" s="4"/>
      <c r="C490" s="5"/>
      <c r="D490" s="4"/>
      <c r="E490" s="6"/>
      <c r="F490" s="6"/>
      <c r="G490" s="6"/>
    </row>
    <row r="491" spans="1:7" hidden="1" x14ac:dyDescent="0.25">
      <c r="A491" s="381"/>
      <c r="B491" s="4"/>
      <c r="C491" s="5"/>
      <c r="D491" s="4"/>
      <c r="E491" s="6"/>
      <c r="F491" s="6"/>
      <c r="G491" s="4"/>
    </row>
    <row r="492" spans="1:7" hidden="1" x14ac:dyDescent="0.25">
      <c r="A492" s="381"/>
      <c r="B492" s="4"/>
      <c r="C492" s="5"/>
      <c r="D492" s="4"/>
      <c r="E492" s="6"/>
      <c r="F492" s="6"/>
      <c r="G492" s="6"/>
    </row>
    <row r="493" spans="1:7" hidden="1" x14ac:dyDescent="0.25">
      <c r="A493" s="382"/>
      <c r="B493" s="4"/>
      <c r="C493" s="5"/>
      <c r="D493" s="4"/>
      <c r="E493" s="6"/>
      <c r="F493" s="6"/>
      <c r="G493" s="6"/>
    </row>
    <row r="494" spans="1:7" ht="24.75" hidden="1" customHeight="1" x14ac:dyDescent="0.25">
      <c r="A494" s="383"/>
      <c r="B494" s="4"/>
      <c r="C494" s="5"/>
      <c r="D494" s="4"/>
      <c r="E494" s="6"/>
      <c r="F494" s="8"/>
      <c r="G494" s="6"/>
    </row>
    <row r="495" spans="1:7" hidden="1" x14ac:dyDescent="0.25">
      <c r="A495" s="384"/>
      <c r="B495" s="4"/>
      <c r="C495" s="5"/>
      <c r="D495" s="4"/>
      <c r="E495" s="6"/>
      <c r="F495" s="6"/>
      <c r="G495" s="4"/>
    </row>
    <row r="496" spans="1:7" hidden="1" x14ac:dyDescent="0.25">
      <c r="A496" s="384"/>
      <c r="B496" s="4"/>
      <c r="C496" s="5"/>
      <c r="D496" s="4"/>
      <c r="E496" s="6"/>
      <c r="F496" s="6"/>
      <c r="G496" s="6"/>
    </row>
    <row r="497" spans="1:13" hidden="1" x14ac:dyDescent="0.25">
      <c r="A497" s="385"/>
      <c r="B497" s="4"/>
      <c r="C497" s="5"/>
      <c r="D497" s="4"/>
      <c r="E497" s="6"/>
      <c r="F497" s="6"/>
      <c r="G497" s="6"/>
    </row>
    <row r="498" spans="1:13" ht="15.75" hidden="1" x14ac:dyDescent="0.25">
      <c r="A498" s="10"/>
    </row>
    <row r="499" spans="1:13" ht="22.5" hidden="1" customHeight="1" x14ac:dyDescent="0.25">
      <c r="A499" s="457"/>
      <c r="B499" s="458"/>
      <c r="C499" s="458"/>
      <c r="D499" s="458"/>
      <c r="E499" s="458"/>
      <c r="F499" s="458"/>
      <c r="G499" s="458"/>
    </row>
    <row r="500" spans="1:13" ht="21" hidden="1" customHeight="1" x14ac:dyDescent="0.25">
      <c r="A500" s="457"/>
      <c r="B500" s="458"/>
      <c r="C500" s="458"/>
      <c r="D500" s="458"/>
      <c r="E500" s="458"/>
      <c r="F500" s="458"/>
      <c r="G500" s="458"/>
    </row>
    <row r="501" spans="1:13" ht="15" hidden="1" customHeight="1" x14ac:dyDescent="0.25">
      <c r="A501" s="457"/>
      <c r="B501" s="458"/>
      <c r="C501" s="458"/>
      <c r="D501" s="458"/>
      <c r="E501" s="458"/>
      <c r="F501" s="458"/>
      <c r="G501" s="458"/>
      <c r="M501" s="11"/>
    </row>
    <row r="502" spans="1:13" ht="15.75" hidden="1" x14ac:dyDescent="0.25">
      <c r="A502" s="12"/>
    </row>
    <row r="503" spans="1:13" ht="15.75" hidden="1" x14ac:dyDescent="0.25">
      <c r="A503" s="12"/>
    </row>
    <row r="504" spans="1:13" ht="15.75" hidden="1" x14ac:dyDescent="0.25">
      <c r="A504" s="12"/>
      <c r="L504" s="13"/>
    </row>
    <row r="505" spans="1:13" ht="15.75" hidden="1" x14ac:dyDescent="0.25">
      <c r="A505" s="12"/>
    </row>
    <row r="506" spans="1:13" ht="18.75" hidden="1" x14ac:dyDescent="0.3">
      <c r="A506" s="11"/>
      <c r="F506" s="437"/>
      <c r="G506" s="437"/>
    </row>
    <row r="507" spans="1:13" ht="15.75" hidden="1" x14ac:dyDescent="0.25">
      <c r="A507" s="1"/>
    </row>
    <row r="508" spans="1:13" ht="15.75" hidden="1" x14ac:dyDescent="0.25">
      <c r="A508" s="1"/>
      <c r="B508" s="60"/>
      <c r="C508"/>
    </row>
    <row r="509" spans="1:13" hidden="1" x14ac:dyDescent="0.25"/>
    <row r="510" spans="1:13" hidden="1" x14ac:dyDescent="0.25">
      <c r="A510" s="13"/>
      <c r="C510"/>
    </row>
  </sheetData>
  <mergeCells count="181">
    <mergeCell ref="D2:G2"/>
    <mergeCell ref="A499:G499"/>
    <mergeCell ref="A500:G500"/>
    <mergeCell ref="A501:G501"/>
    <mergeCell ref="A367:A370"/>
    <mergeCell ref="A382:A385"/>
    <mergeCell ref="A386:A390"/>
    <mergeCell ref="B31:B33"/>
    <mergeCell ref="B35:B36"/>
    <mergeCell ref="B109:B115"/>
    <mergeCell ref="B116:B119"/>
    <mergeCell ref="B120:B123"/>
    <mergeCell ref="B124:B126"/>
    <mergeCell ref="B273:B275"/>
    <mergeCell ref="B276:B278"/>
    <mergeCell ref="B227:B229"/>
    <mergeCell ref="B233:B237"/>
    <mergeCell ref="A257:A263"/>
    <mergeCell ref="B266:B269"/>
    <mergeCell ref="B66:B67"/>
    <mergeCell ref="A66:A73"/>
    <mergeCell ref="B68:B70"/>
    <mergeCell ref="B72:B73"/>
    <mergeCell ref="B220:B224"/>
    <mergeCell ref="A478:A481"/>
    <mergeCell ref="A482:A485"/>
    <mergeCell ref="B386:B387"/>
    <mergeCell ref="B381:G381"/>
    <mergeCell ref="A423:A426"/>
    <mergeCell ref="A427:A430"/>
    <mergeCell ref="A391:A394"/>
    <mergeCell ref="A395:A399"/>
    <mergeCell ref="B395:B396"/>
    <mergeCell ref="B400:G400"/>
    <mergeCell ref="A401:A404"/>
    <mergeCell ref="A405:A409"/>
    <mergeCell ref="B405:B406"/>
    <mergeCell ref="A474:A477"/>
    <mergeCell ref="B366:G366"/>
    <mergeCell ref="A154:A170"/>
    <mergeCell ref="A233:A244"/>
    <mergeCell ref="B101:B104"/>
    <mergeCell ref="B105:B107"/>
    <mergeCell ref="A90:A107"/>
    <mergeCell ref="A87:A88"/>
    <mergeCell ref="A181:A197"/>
    <mergeCell ref="B181:B182"/>
    <mergeCell ref="A289:A290"/>
    <mergeCell ref="B327:B328"/>
    <mergeCell ref="B243:B244"/>
    <mergeCell ref="A330:A333"/>
    <mergeCell ref="B309:B310"/>
    <mergeCell ref="B339:B340"/>
    <mergeCell ref="A344:A347"/>
    <mergeCell ref="A354:A357"/>
    <mergeCell ref="B212:B213"/>
    <mergeCell ref="A204:A216"/>
    <mergeCell ref="B127:B132"/>
    <mergeCell ref="B133:B136"/>
    <mergeCell ref="B137:B140"/>
    <mergeCell ref="B141:B143"/>
    <mergeCell ref="A283:A287"/>
    <mergeCell ref="F506:G506"/>
    <mergeCell ref="A17:A18"/>
    <mergeCell ref="A450:A453"/>
    <mergeCell ref="A454:A457"/>
    <mergeCell ref="A458:A461"/>
    <mergeCell ref="A462:A465"/>
    <mergeCell ref="A466:A469"/>
    <mergeCell ref="A470:A473"/>
    <mergeCell ref="A431:A434"/>
    <mergeCell ref="A435:A438"/>
    <mergeCell ref="B440:B441"/>
    <mergeCell ref="B442:B443"/>
    <mergeCell ref="A446:A449"/>
    <mergeCell ref="B410:G410"/>
    <mergeCell ref="A411:A414"/>
    <mergeCell ref="A415:A418"/>
    <mergeCell ref="A419:A422"/>
    <mergeCell ref="A362:A365"/>
    <mergeCell ref="A334:A338"/>
    <mergeCell ref="B334:B335"/>
    <mergeCell ref="A306:A311"/>
    <mergeCell ref="B307:B308"/>
    <mergeCell ref="A279:G279"/>
    <mergeCell ref="B283:B284"/>
    <mergeCell ref="A288:G288"/>
    <mergeCell ref="C291:C294"/>
    <mergeCell ref="B291:B296"/>
    <mergeCell ref="B300:B302"/>
    <mergeCell ref="A300:A305"/>
    <mergeCell ref="B323:B324"/>
    <mergeCell ref="B325:B326"/>
    <mergeCell ref="A358:A361"/>
    <mergeCell ref="A280:A282"/>
    <mergeCell ref="E1:G1"/>
    <mergeCell ref="A52:A57"/>
    <mergeCell ref="A61:A65"/>
    <mergeCell ref="B61:B62"/>
    <mergeCell ref="A19:G19"/>
    <mergeCell ref="A5:G5"/>
    <mergeCell ref="A6:G6"/>
    <mergeCell ref="A7:G7"/>
    <mergeCell ref="A8:A10"/>
    <mergeCell ref="B8:B10"/>
    <mergeCell ref="C8:C10"/>
    <mergeCell ref="D8:D10"/>
    <mergeCell ref="A15:A16"/>
    <mergeCell ref="B48:B49"/>
    <mergeCell ref="B56:B57"/>
    <mergeCell ref="B38:B39"/>
    <mergeCell ref="A38:A51"/>
    <mergeCell ref="A58:G58"/>
    <mergeCell ref="A12:A13"/>
    <mergeCell ref="B24:B25"/>
    <mergeCell ref="A20:A21"/>
    <mergeCell ref="E8:G9"/>
    <mergeCell ref="A24:A28"/>
    <mergeCell ref="D3:G3"/>
    <mergeCell ref="A490:A493"/>
    <mergeCell ref="A494:A497"/>
    <mergeCell ref="B214:B216"/>
    <mergeCell ref="B252:B253"/>
    <mergeCell ref="B257:B258"/>
    <mergeCell ref="A297:A299"/>
    <mergeCell ref="B329:G329"/>
    <mergeCell ref="A320:A328"/>
    <mergeCell ref="A339:A343"/>
    <mergeCell ref="B372:B374"/>
    <mergeCell ref="B375:B377"/>
    <mergeCell ref="A312:A315"/>
    <mergeCell ref="A316:A319"/>
    <mergeCell ref="A371:A380"/>
    <mergeCell ref="B378:B380"/>
    <mergeCell ref="B444:B445"/>
    <mergeCell ref="A439:A445"/>
    <mergeCell ref="A486:A489"/>
    <mergeCell ref="A348:A353"/>
    <mergeCell ref="B348:B349"/>
    <mergeCell ref="B350:B351"/>
    <mergeCell ref="B320:B322"/>
    <mergeCell ref="A266:A269"/>
    <mergeCell ref="B280:B281"/>
    <mergeCell ref="D4:G4"/>
    <mergeCell ref="A59:A60"/>
    <mergeCell ref="B29:B30"/>
    <mergeCell ref="A29:A36"/>
    <mergeCell ref="C109:C110"/>
    <mergeCell ref="D109:D110"/>
    <mergeCell ref="E109:E110"/>
    <mergeCell ref="F109:F110"/>
    <mergeCell ref="G109:G110"/>
    <mergeCell ref="A74:A79"/>
    <mergeCell ref="B74:B75"/>
    <mergeCell ref="A80:A85"/>
    <mergeCell ref="B80:B81"/>
    <mergeCell ref="B78:B79"/>
    <mergeCell ref="B84:B85"/>
    <mergeCell ref="A86:G86"/>
    <mergeCell ref="A109:A126"/>
    <mergeCell ref="B90:B96"/>
    <mergeCell ref="B97:B100"/>
    <mergeCell ref="B52:B53"/>
    <mergeCell ref="B210:B211"/>
    <mergeCell ref="A151:A152"/>
    <mergeCell ref="A172:A173"/>
    <mergeCell ref="A199:A200"/>
    <mergeCell ref="A150:G150"/>
    <mergeCell ref="B154:B159"/>
    <mergeCell ref="B160:B163"/>
    <mergeCell ref="B164:B167"/>
    <mergeCell ref="B168:B170"/>
    <mergeCell ref="A127:A143"/>
    <mergeCell ref="A145:A149"/>
    <mergeCell ref="A171:G171"/>
    <mergeCell ref="B187:B189"/>
    <mergeCell ref="B183:B186"/>
    <mergeCell ref="B190:B193"/>
    <mergeCell ref="B194:B197"/>
    <mergeCell ref="A198:G198"/>
    <mergeCell ref="B204:B209"/>
  </mergeCells>
  <pageMargins left="0.70866141732283472" right="0.31496062992125984" top="0.74803149606299213" bottom="0.19685039370078741" header="0" footer="0.19685039370078741"/>
  <pageSetup paperSize="9" scale="73" fitToHeight="2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7"/>
  <sheetViews>
    <sheetView tabSelected="1" view="pageBreakPreview" topLeftCell="A445" zoomScaleNormal="100" zoomScaleSheetLayoutView="100" workbookViewId="0">
      <selection activeCell="E382" sqref="E382"/>
    </sheetView>
  </sheetViews>
  <sheetFormatPr defaultRowHeight="15" x14ac:dyDescent="0.25"/>
  <cols>
    <col min="1" max="1" width="39" style="139" customWidth="1"/>
    <col min="2" max="2" width="21.28515625" style="139" customWidth="1"/>
    <col min="3" max="3" width="51.42578125" style="141" customWidth="1"/>
    <col min="4" max="4" width="8.7109375" style="139" customWidth="1"/>
    <col min="5" max="5" width="16.140625" style="292" customWidth="1"/>
    <col min="6" max="6" width="17.42578125" style="292" customWidth="1"/>
    <col min="7" max="7" width="19.7109375" style="292" customWidth="1"/>
    <col min="8" max="8" width="9.140625" style="139"/>
    <col min="9" max="9" width="13.5703125" style="139" bestFit="1" customWidth="1"/>
    <col min="10" max="10" width="11.42578125" style="139" bestFit="1" customWidth="1"/>
    <col min="11" max="11" width="19.28515625" style="139" customWidth="1"/>
    <col min="12" max="13" width="9.140625" style="139"/>
    <col min="14" max="14" width="10.5703125" style="139" bestFit="1" customWidth="1"/>
    <col min="15" max="16384" width="9.140625" style="139"/>
  </cols>
  <sheetData>
    <row r="1" spans="1:14" ht="15.75" customHeight="1" x14ac:dyDescent="0.25">
      <c r="A1" s="138" t="s">
        <v>20</v>
      </c>
      <c r="B1" s="138"/>
      <c r="C1" s="138"/>
      <c r="D1" s="568" t="s">
        <v>211</v>
      </c>
      <c r="E1" s="568"/>
      <c r="F1" s="568"/>
      <c r="G1" s="568"/>
    </row>
    <row r="2" spans="1:14" s="286" customFormat="1" ht="15.75" customHeight="1" x14ac:dyDescent="0.25">
      <c r="A2" s="138"/>
      <c r="B2" s="138"/>
      <c r="C2" s="138"/>
      <c r="D2" s="606" t="s">
        <v>212</v>
      </c>
      <c r="E2" s="456"/>
      <c r="F2" s="456"/>
      <c r="G2" s="456"/>
    </row>
    <row r="3" spans="1:14" ht="15.75" customHeight="1" x14ac:dyDescent="0.25">
      <c r="A3" s="138"/>
      <c r="B3" s="138"/>
      <c r="C3" s="138"/>
      <c r="D3" s="606" t="s">
        <v>213</v>
      </c>
      <c r="E3" s="609"/>
      <c r="F3" s="609"/>
      <c r="G3" s="609"/>
    </row>
    <row r="4" spans="1:14" ht="11.25" customHeight="1" x14ac:dyDescent="0.25">
      <c r="A4" s="140"/>
      <c r="D4" s="593"/>
      <c r="E4" s="610"/>
      <c r="F4" s="610"/>
      <c r="G4" s="610"/>
    </row>
    <row r="5" spans="1:14" s="261" customFormat="1" ht="21" hidden="1" customHeight="1" x14ac:dyDescent="0.25">
      <c r="A5" s="140"/>
      <c r="C5" s="141"/>
      <c r="D5" s="593"/>
      <c r="E5" s="594"/>
      <c r="F5" s="594"/>
      <c r="G5" s="594"/>
    </row>
    <row r="6" spans="1:14" ht="30.75" customHeight="1" x14ac:dyDescent="0.25">
      <c r="A6" s="578" t="s">
        <v>0</v>
      </c>
      <c r="B6" s="578"/>
      <c r="C6" s="578"/>
      <c r="D6" s="578"/>
      <c r="E6" s="578"/>
      <c r="F6" s="578"/>
      <c r="G6" s="578"/>
    </row>
    <row r="7" spans="1:14" ht="20.25" customHeight="1" x14ac:dyDescent="0.25">
      <c r="A7" s="579" t="s">
        <v>55</v>
      </c>
      <c r="B7" s="579"/>
      <c r="C7" s="579"/>
      <c r="D7" s="579"/>
      <c r="E7" s="579"/>
      <c r="F7" s="579"/>
      <c r="G7" s="579"/>
    </row>
    <row r="8" spans="1:14" x14ac:dyDescent="0.25">
      <c r="A8" s="611" t="s">
        <v>1</v>
      </c>
      <c r="B8" s="611"/>
      <c r="C8" s="611"/>
      <c r="D8" s="611"/>
      <c r="E8" s="611"/>
      <c r="F8" s="611"/>
      <c r="G8" s="611"/>
    </row>
    <row r="9" spans="1:14" ht="50.25" customHeight="1" x14ac:dyDescent="0.25">
      <c r="A9" s="552" t="s">
        <v>2</v>
      </c>
      <c r="B9" s="552" t="s">
        <v>3</v>
      </c>
      <c r="C9" s="590" t="s">
        <v>4</v>
      </c>
      <c r="D9" s="552" t="s">
        <v>5</v>
      </c>
      <c r="E9" s="562" t="s">
        <v>54</v>
      </c>
      <c r="F9" s="563"/>
      <c r="G9" s="564"/>
    </row>
    <row r="10" spans="1:14" x14ac:dyDescent="0.25">
      <c r="A10" s="552"/>
      <c r="B10" s="552"/>
      <c r="C10" s="591"/>
      <c r="D10" s="552"/>
      <c r="E10" s="565"/>
      <c r="F10" s="566"/>
      <c r="G10" s="544"/>
    </row>
    <row r="11" spans="1:14" x14ac:dyDescent="0.25">
      <c r="A11" s="552"/>
      <c r="B11" s="552"/>
      <c r="C11" s="592"/>
      <c r="D11" s="552"/>
      <c r="E11" s="142" t="s">
        <v>56</v>
      </c>
      <c r="F11" s="142" t="s">
        <v>57</v>
      </c>
      <c r="G11" s="142" t="s">
        <v>58</v>
      </c>
    </row>
    <row r="12" spans="1:14" x14ac:dyDescent="0.25">
      <c r="A12" s="143">
        <v>1</v>
      </c>
      <c r="B12" s="143">
        <v>2</v>
      </c>
      <c r="C12" s="143">
        <v>3</v>
      </c>
      <c r="D12" s="143">
        <v>4</v>
      </c>
      <c r="E12" s="143">
        <v>5</v>
      </c>
      <c r="F12" s="143">
        <v>6</v>
      </c>
      <c r="G12" s="143">
        <v>7</v>
      </c>
    </row>
    <row r="13" spans="1:14" ht="30" x14ac:dyDescent="0.25">
      <c r="A13" s="581" t="s">
        <v>55</v>
      </c>
      <c r="B13" s="144" t="s">
        <v>10</v>
      </c>
      <c r="C13" s="145" t="s">
        <v>39</v>
      </c>
      <c r="D13" s="146" t="s">
        <v>15</v>
      </c>
      <c r="E13" s="147">
        <v>50000</v>
      </c>
      <c r="F13" s="147">
        <v>50120</v>
      </c>
      <c r="G13" s="147">
        <v>50250</v>
      </c>
    </row>
    <row r="14" spans="1:14" ht="36.75" customHeight="1" x14ac:dyDescent="0.25">
      <c r="A14" s="582"/>
      <c r="B14" s="144" t="s">
        <v>9</v>
      </c>
      <c r="C14" s="148" t="s">
        <v>40</v>
      </c>
      <c r="D14" s="146" t="s">
        <v>13</v>
      </c>
      <c r="E14" s="149">
        <v>100</v>
      </c>
      <c r="F14" s="149">
        <f>F13/E13*100</f>
        <v>100.24</v>
      </c>
      <c r="G14" s="149">
        <f>G13/F13*100</f>
        <v>100.25937749401437</v>
      </c>
      <c r="M14" s="150"/>
    </row>
    <row r="15" spans="1:14" ht="84" hidden="1" customHeight="1" x14ac:dyDescent="0.25">
      <c r="A15" s="151"/>
      <c r="B15" s="146"/>
      <c r="C15" s="152"/>
      <c r="D15" s="146"/>
      <c r="E15" s="153"/>
      <c r="F15" s="153"/>
      <c r="G15" s="153"/>
      <c r="I15" s="154"/>
      <c r="J15" s="154"/>
      <c r="M15" s="155"/>
      <c r="N15" s="150"/>
    </row>
    <row r="16" spans="1:14" ht="30" hidden="1" customHeight="1" x14ac:dyDescent="0.25">
      <c r="A16" s="583"/>
      <c r="B16" s="146"/>
      <c r="C16" s="152"/>
      <c r="D16" s="146"/>
      <c r="E16" s="153"/>
      <c r="F16" s="153"/>
      <c r="G16" s="153"/>
      <c r="I16" s="154"/>
      <c r="J16" s="154"/>
      <c r="M16" s="150"/>
    </row>
    <row r="17" spans="1:17" ht="67.5" hidden="1" customHeight="1" x14ac:dyDescent="0.25">
      <c r="A17" s="584"/>
      <c r="B17" s="146"/>
      <c r="C17" s="152"/>
      <c r="D17" s="146"/>
      <c r="E17" s="153"/>
      <c r="F17" s="153"/>
      <c r="G17" s="153"/>
      <c r="I17" s="154"/>
      <c r="J17" s="154"/>
      <c r="M17" s="155"/>
    </row>
    <row r="18" spans="1:17" ht="30.75" hidden="1" customHeight="1" x14ac:dyDescent="0.25">
      <c r="A18" s="583"/>
      <c r="B18" s="146"/>
      <c r="C18" s="152"/>
      <c r="D18" s="146"/>
      <c r="E18" s="153"/>
      <c r="F18" s="153"/>
      <c r="G18" s="153"/>
      <c r="I18" s="154"/>
      <c r="J18" s="154"/>
      <c r="M18" s="150"/>
    </row>
    <row r="19" spans="1:17" ht="66" hidden="1" customHeight="1" x14ac:dyDescent="0.25">
      <c r="A19" s="584"/>
      <c r="B19" s="146"/>
      <c r="C19" s="152"/>
      <c r="D19" s="146"/>
      <c r="E19" s="153"/>
      <c r="F19" s="153"/>
      <c r="G19" s="153"/>
      <c r="L19" s="150"/>
      <c r="M19" s="155"/>
    </row>
    <row r="20" spans="1:17" ht="19.5" customHeight="1" x14ac:dyDescent="0.25">
      <c r="A20" s="585" t="s">
        <v>90</v>
      </c>
      <c r="B20" s="586"/>
      <c r="C20" s="586"/>
      <c r="D20" s="586"/>
      <c r="E20" s="586"/>
      <c r="F20" s="586"/>
      <c r="G20" s="587"/>
      <c r="H20" s="156"/>
      <c r="I20" s="156"/>
      <c r="J20" s="156"/>
      <c r="K20" s="156"/>
      <c r="L20" s="156"/>
      <c r="M20" s="156"/>
      <c r="N20" s="156"/>
      <c r="O20" s="156"/>
      <c r="P20" s="156"/>
      <c r="Q20" s="156"/>
    </row>
    <row r="21" spans="1:17" ht="30" x14ac:dyDescent="0.25">
      <c r="A21" s="588" t="s">
        <v>177</v>
      </c>
      <c r="B21" s="157" t="s">
        <v>10</v>
      </c>
      <c r="C21" s="158" t="s">
        <v>42</v>
      </c>
      <c r="D21" s="157" t="s">
        <v>12</v>
      </c>
      <c r="E21" s="162">
        <v>42</v>
      </c>
      <c r="F21" s="162">
        <v>46</v>
      </c>
      <c r="G21" s="162">
        <v>49</v>
      </c>
      <c r="H21" s="156"/>
      <c r="I21" s="156"/>
      <c r="J21" s="156"/>
      <c r="K21" s="156"/>
      <c r="L21" s="156"/>
      <c r="M21" s="156"/>
      <c r="N21" s="156"/>
      <c r="O21" s="156"/>
      <c r="P21" s="156"/>
      <c r="Q21" s="156"/>
    </row>
    <row r="22" spans="1:17" ht="77.25" customHeight="1" x14ac:dyDescent="0.25">
      <c r="A22" s="589"/>
      <c r="B22" s="157" t="s">
        <v>9</v>
      </c>
      <c r="C22" s="158" t="s">
        <v>43</v>
      </c>
      <c r="D22" s="157" t="s">
        <v>13</v>
      </c>
      <c r="E22" s="149">
        <v>100</v>
      </c>
      <c r="F22" s="149">
        <f>F21/E21*100</f>
        <v>109.52380952380953</v>
      </c>
      <c r="G22" s="149">
        <f>G21/F21*100</f>
        <v>106.5217391304348</v>
      </c>
      <c r="H22" s="156"/>
      <c r="I22" s="156"/>
      <c r="J22" s="156"/>
      <c r="K22" s="156"/>
      <c r="L22" s="156"/>
      <c r="M22" s="156"/>
      <c r="N22" s="156"/>
      <c r="O22" s="156"/>
      <c r="P22" s="156"/>
      <c r="Q22" s="156"/>
    </row>
    <row r="23" spans="1:17" ht="15.75" hidden="1" x14ac:dyDescent="0.25">
      <c r="A23" s="159"/>
      <c r="B23" s="160"/>
      <c r="C23" s="161"/>
      <c r="D23" s="160"/>
      <c r="E23" s="290"/>
      <c r="F23" s="290"/>
      <c r="G23" s="291"/>
      <c r="H23" s="156"/>
      <c r="I23" s="156"/>
      <c r="J23" s="156"/>
      <c r="K23" s="156"/>
      <c r="L23" s="156"/>
      <c r="M23" s="156"/>
      <c r="N23" s="156"/>
      <c r="O23" s="156"/>
      <c r="P23" s="156"/>
      <c r="Q23" s="156"/>
    </row>
    <row r="24" spans="1:17" ht="15.75" hidden="1" x14ac:dyDescent="0.25">
      <c r="A24" s="159"/>
      <c r="B24" s="160"/>
      <c r="C24" s="161"/>
      <c r="D24" s="160"/>
      <c r="E24" s="290"/>
      <c r="F24" s="290"/>
      <c r="G24" s="291"/>
      <c r="H24" s="156"/>
      <c r="I24" s="156"/>
      <c r="J24" s="156"/>
      <c r="K24" s="156"/>
      <c r="L24" s="156"/>
      <c r="M24" s="156"/>
      <c r="N24" s="156"/>
      <c r="O24" s="156"/>
      <c r="P24" s="156"/>
      <c r="Q24" s="156"/>
    </row>
    <row r="25" spans="1:17" ht="24.75" hidden="1" customHeight="1" x14ac:dyDescent="0.25">
      <c r="A25" s="525" t="s">
        <v>89</v>
      </c>
      <c r="B25" s="270" t="s">
        <v>6</v>
      </c>
      <c r="C25" s="148" t="s">
        <v>7</v>
      </c>
      <c r="D25" s="146" t="s">
        <v>8</v>
      </c>
      <c r="E25" s="149">
        <v>0</v>
      </c>
      <c r="F25" s="149">
        <v>0</v>
      </c>
      <c r="G25" s="149">
        <v>0</v>
      </c>
    </row>
    <row r="26" spans="1:17" ht="67.5" hidden="1" customHeight="1" x14ac:dyDescent="0.25">
      <c r="A26" s="526"/>
      <c r="B26" s="514" t="s">
        <v>10</v>
      </c>
      <c r="C26" s="148" t="s">
        <v>78</v>
      </c>
      <c r="D26" s="146" t="s">
        <v>12</v>
      </c>
      <c r="E26" s="147">
        <v>0</v>
      </c>
      <c r="F26" s="147">
        <v>0</v>
      </c>
      <c r="G26" s="147">
        <v>0</v>
      </c>
    </row>
    <row r="27" spans="1:17" ht="66.75" hidden="1" customHeight="1" x14ac:dyDescent="0.25">
      <c r="A27" s="526"/>
      <c r="B27" s="459"/>
      <c r="C27" s="148" t="s">
        <v>175</v>
      </c>
      <c r="D27" s="146" t="s">
        <v>12</v>
      </c>
      <c r="E27" s="162">
        <v>0</v>
      </c>
      <c r="F27" s="162">
        <v>0</v>
      </c>
      <c r="G27" s="162">
        <v>0</v>
      </c>
      <c r="L27" s="150"/>
    </row>
    <row r="28" spans="1:17" ht="77.25" hidden="1" customHeight="1" x14ac:dyDescent="0.25">
      <c r="A28" s="526"/>
      <c r="B28" s="146" t="s">
        <v>11</v>
      </c>
      <c r="C28" s="148" t="s">
        <v>174</v>
      </c>
      <c r="D28" s="146" t="s">
        <v>8</v>
      </c>
      <c r="E28" s="149">
        <v>0</v>
      </c>
      <c r="F28" s="149">
        <v>0</v>
      </c>
      <c r="G28" s="149">
        <v>0</v>
      </c>
    </row>
    <row r="29" spans="1:17" ht="83.25" hidden="1" customHeight="1" x14ac:dyDescent="0.25">
      <c r="A29" s="527"/>
      <c r="B29" s="146" t="s">
        <v>9</v>
      </c>
      <c r="C29" s="148" t="s">
        <v>79</v>
      </c>
      <c r="D29" s="146" t="s">
        <v>13</v>
      </c>
      <c r="E29" s="149">
        <v>0</v>
      </c>
      <c r="F29" s="149">
        <v>0</v>
      </c>
      <c r="G29" s="149">
        <v>0</v>
      </c>
    </row>
    <row r="30" spans="1:17" ht="33.75" customHeight="1" x14ac:dyDescent="0.25">
      <c r="A30" s="525" t="s">
        <v>186</v>
      </c>
      <c r="B30" s="268" t="s">
        <v>6</v>
      </c>
      <c r="C30" s="148" t="s">
        <v>7</v>
      </c>
      <c r="D30" s="146" t="s">
        <v>8</v>
      </c>
      <c r="E30" s="149">
        <v>300000</v>
      </c>
      <c r="F30" s="149">
        <v>331200</v>
      </c>
      <c r="G30" s="149">
        <v>350700</v>
      </c>
    </row>
    <row r="31" spans="1:17" ht="41.25" customHeight="1" x14ac:dyDescent="0.25">
      <c r="A31" s="526"/>
      <c r="B31" s="514" t="s">
        <v>10</v>
      </c>
      <c r="C31" s="148" t="s">
        <v>77</v>
      </c>
      <c r="D31" s="146" t="s">
        <v>12</v>
      </c>
      <c r="E31" s="162">
        <v>15</v>
      </c>
      <c r="F31" s="162">
        <v>16</v>
      </c>
      <c r="G31" s="162">
        <v>17</v>
      </c>
    </row>
    <row r="32" spans="1:17" ht="55.5" customHeight="1" x14ac:dyDescent="0.25">
      <c r="A32" s="526"/>
      <c r="B32" s="459"/>
      <c r="C32" s="148" t="s">
        <v>170</v>
      </c>
      <c r="D32" s="146" t="s">
        <v>12</v>
      </c>
      <c r="E32" s="162">
        <v>493</v>
      </c>
      <c r="F32" s="162">
        <v>544</v>
      </c>
      <c r="G32" s="162">
        <v>576</v>
      </c>
    </row>
    <row r="33" spans="1:9" ht="57.75" customHeight="1" x14ac:dyDescent="0.25">
      <c r="A33" s="526"/>
      <c r="B33" s="459"/>
      <c r="C33" s="148" t="s">
        <v>59</v>
      </c>
      <c r="D33" s="146" t="s">
        <v>12</v>
      </c>
      <c r="E33" s="162">
        <v>2700</v>
      </c>
      <c r="F33" s="162">
        <v>2900</v>
      </c>
      <c r="G33" s="162">
        <v>3100</v>
      </c>
    </row>
    <row r="34" spans="1:9" ht="57" customHeight="1" x14ac:dyDescent="0.25">
      <c r="A34" s="526"/>
      <c r="B34" s="459"/>
      <c r="C34" s="148" t="s">
        <v>60</v>
      </c>
      <c r="D34" s="146" t="s">
        <v>12</v>
      </c>
      <c r="E34" s="162">
        <v>1262</v>
      </c>
      <c r="F34" s="162">
        <v>1394</v>
      </c>
      <c r="G34" s="162">
        <v>1475</v>
      </c>
    </row>
    <row r="35" spans="1:9" ht="57.75" customHeight="1" x14ac:dyDescent="0.25">
      <c r="A35" s="526"/>
      <c r="B35" s="146" t="s">
        <v>11</v>
      </c>
      <c r="C35" s="148" t="s">
        <v>169</v>
      </c>
      <c r="D35" s="288" t="s">
        <v>8</v>
      </c>
      <c r="E35" s="149">
        <f>E30/E32</f>
        <v>608.51926977687629</v>
      </c>
      <c r="F35" s="149">
        <f>F30/F32</f>
        <v>608.82352941176475</v>
      </c>
      <c r="G35" s="149">
        <f>G30/G32</f>
        <v>608.85416666666663</v>
      </c>
      <c r="I35" s="163"/>
    </row>
    <row r="36" spans="1:9" ht="57" customHeight="1" x14ac:dyDescent="0.25">
      <c r="A36" s="526"/>
      <c r="B36" s="482" t="s">
        <v>9</v>
      </c>
      <c r="C36" s="148" t="s">
        <v>61</v>
      </c>
      <c r="D36" s="146" t="s">
        <v>13</v>
      </c>
      <c r="E36" s="149">
        <v>100</v>
      </c>
      <c r="F36" s="149">
        <f>F33/E33*100</f>
        <v>107.40740740740742</v>
      </c>
      <c r="G36" s="149">
        <f>G33/F33*100</f>
        <v>106.89655172413792</v>
      </c>
      <c r="I36" s="163"/>
    </row>
    <row r="37" spans="1:9" ht="43.5" customHeight="1" x14ac:dyDescent="0.25">
      <c r="A37" s="527"/>
      <c r="B37" s="580"/>
      <c r="C37" s="148" t="s">
        <v>62</v>
      </c>
      <c r="D37" s="146" t="s">
        <v>13</v>
      </c>
      <c r="E37" s="149">
        <v>100</v>
      </c>
      <c r="F37" s="149">
        <f>F34/E34*100</f>
        <v>110.45958795562598</v>
      </c>
      <c r="G37" s="149">
        <f>G34/F34*100</f>
        <v>105.81061692969871</v>
      </c>
      <c r="I37" s="163"/>
    </row>
    <row r="38" spans="1:9" ht="24" hidden="1" customHeight="1" x14ac:dyDescent="0.25">
      <c r="A38" s="164"/>
      <c r="B38" s="165"/>
      <c r="C38" s="148"/>
      <c r="D38" s="146"/>
      <c r="E38" s="149"/>
      <c r="F38" s="149"/>
      <c r="G38" s="149"/>
      <c r="I38" s="163"/>
    </row>
    <row r="39" spans="1:9" ht="24" customHeight="1" x14ac:dyDescent="0.25">
      <c r="A39" s="535" t="s">
        <v>187</v>
      </c>
      <c r="B39" s="268" t="s">
        <v>6</v>
      </c>
      <c r="C39" s="148" t="s">
        <v>7</v>
      </c>
      <c r="D39" s="146" t="s">
        <v>8</v>
      </c>
      <c r="E39" s="149">
        <v>550000</v>
      </c>
      <c r="F39" s="149">
        <f>E39*110.4%</f>
        <v>607200</v>
      </c>
      <c r="G39" s="149">
        <v>643000</v>
      </c>
      <c r="I39" s="163"/>
    </row>
    <row r="40" spans="1:9" ht="56.25" customHeight="1" x14ac:dyDescent="0.25">
      <c r="A40" s="526"/>
      <c r="B40" s="514" t="s">
        <v>10</v>
      </c>
      <c r="C40" s="166" t="s">
        <v>80</v>
      </c>
      <c r="D40" s="167" t="s">
        <v>12</v>
      </c>
      <c r="E40" s="168">
        <v>29</v>
      </c>
      <c r="F40" s="168">
        <v>32</v>
      </c>
      <c r="G40" s="168">
        <v>33</v>
      </c>
    </row>
    <row r="41" spans="1:9" ht="60" customHeight="1" x14ac:dyDescent="0.25">
      <c r="A41" s="526"/>
      <c r="B41" s="459"/>
      <c r="C41" s="148" t="s">
        <v>178</v>
      </c>
      <c r="D41" s="146" t="s">
        <v>15</v>
      </c>
      <c r="E41" s="147">
        <v>183</v>
      </c>
      <c r="F41" s="147">
        <v>202</v>
      </c>
      <c r="G41" s="147">
        <v>213</v>
      </c>
    </row>
    <row r="42" spans="1:9" ht="27" hidden="1" customHeight="1" x14ac:dyDescent="0.25">
      <c r="A42" s="526"/>
      <c r="B42" s="170"/>
      <c r="C42" s="148"/>
      <c r="D42" s="146"/>
      <c r="E42" s="149"/>
      <c r="F42" s="149"/>
      <c r="G42" s="149"/>
    </row>
    <row r="43" spans="1:9" ht="27" hidden="1" customHeight="1" x14ac:dyDescent="0.25">
      <c r="A43" s="526"/>
      <c r="B43" s="170"/>
      <c r="C43" s="148"/>
      <c r="D43" s="146"/>
      <c r="E43" s="162"/>
      <c r="F43" s="149"/>
      <c r="G43" s="149"/>
    </row>
    <row r="44" spans="1:9" ht="27" hidden="1" customHeight="1" x14ac:dyDescent="0.25">
      <c r="A44" s="526"/>
      <c r="B44" s="171"/>
      <c r="C44" s="148"/>
      <c r="D44" s="146"/>
      <c r="E44" s="162"/>
      <c r="F44" s="149"/>
      <c r="G44" s="149"/>
    </row>
    <row r="45" spans="1:9" ht="57.75" customHeight="1" x14ac:dyDescent="0.25">
      <c r="A45" s="526"/>
      <c r="B45" s="169" t="s">
        <v>11</v>
      </c>
      <c r="C45" s="148" t="s">
        <v>81</v>
      </c>
      <c r="D45" s="146" t="s">
        <v>8</v>
      </c>
      <c r="E45" s="149">
        <f>E39/E41</f>
        <v>3005.4644808743169</v>
      </c>
      <c r="F45" s="149">
        <f>F39/F41</f>
        <v>3005.9405940594061</v>
      </c>
      <c r="G45" s="149">
        <f>G39/G41</f>
        <v>3018.7793427230049</v>
      </c>
    </row>
    <row r="46" spans="1:9" ht="27" hidden="1" customHeight="1" x14ac:dyDescent="0.25">
      <c r="A46" s="526"/>
      <c r="B46" s="170"/>
      <c r="C46" s="148"/>
      <c r="D46" s="146"/>
      <c r="E46" s="149"/>
      <c r="F46" s="149"/>
      <c r="G46" s="149"/>
      <c r="I46" s="163"/>
    </row>
    <row r="47" spans="1:9" ht="42.75" hidden="1" customHeight="1" x14ac:dyDescent="0.25">
      <c r="A47" s="526"/>
      <c r="B47" s="170"/>
      <c r="C47" s="148"/>
      <c r="D47" s="146"/>
      <c r="E47" s="149"/>
      <c r="F47" s="149"/>
      <c r="G47" s="149"/>
    </row>
    <row r="48" spans="1:9" ht="42.75" hidden="1" customHeight="1" x14ac:dyDescent="0.25">
      <c r="A48" s="526"/>
      <c r="B48" s="171"/>
      <c r="C48" s="148"/>
      <c r="D48" s="146"/>
      <c r="E48" s="149"/>
      <c r="F48" s="149"/>
      <c r="G48" s="149"/>
    </row>
    <row r="49" spans="1:7" ht="46.5" customHeight="1" x14ac:dyDescent="0.25">
      <c r="A49" s="526"/>
      <c r="B49" s="482" t="s">
        <v>9</v>
      </c>
      <c r="C49" s="148" t="s">
        <v>75</v>
      </c>
      <c r="D49" s="146" t="s">
        <v>15</v>
      </c>
      <c r="E49" s="147">
        <v>55</v>
      </c>
      <c r="F49" s="147">
        <v>60</v>
      </c>
      <c r="G49" s="147">
        <v>64</v>
      </c>
    </row>
    <row r="50" spans="1:7" ht="66" customHeight="1" x14ac:dyDescent="0.25">
      <c r="A50" s="526"/>
      <c r="B50" s="607"/>
      <c r="C50" s="148" t="s">
        <v>76</v>
      </c>
      <c r="D50" s="146" t="s">
        <v>13</v>
      </c>
      <c r="E50" s="149">
        <v>100</v>
      </c>
      <c r="F50" s="149">
        <f>F49/E49*100</f>
        <v>109.09090909090908</v>
      </c>
      <c r="G50" s="149">
        <f>G49/F49*100</f>
        <v>106.66666666666667</v>
      </c>
    </row>
    <row r="51" spans="1:7" ht="30.75" hidden="1" customHeight="1" x14ac:dyDescent="0.25">
      <c r="A51" s="526"/>
      <c r="B51" s="170"/>
      <c r="C51" s="148"/>
      <c r="D51" s="146"/>
      <c r="E51" s="149"/>
      <c r="F51" s="149"/>
      <c r="G51" s="149"/>
    </row>
    <row r="52" spans="1:7" ht="47.25" hidden="1" customHeight="1" x14ac:dyDescent="0.25">
      <c r="A52" s="527"/>
      <c r="B52" s="171"/>
      <c r="C52" s="148"/>
      <c r="D52" s="146"/>
      <c r="E52" s="149"/>
      <c r="F52" s="149"/>
      <c r="G52" s="149"/>
    </row>
    <row r="53" spans="1:7" ht="42.75" customHeight="1" x14ac:dyDescent="0.25">
      <c r="A53" s="525" t="s">
        <v>202</v>
      </c>
      <c r="B53" s="268" t="s">
        <v>6</v>
      </c>
      <c r="C53" s="148" t="s">
        <v>7</v>
      </c>
      <c r="D53" s="146" t="s">
        <v>8</v>
      </c>
      <c r="E53" s="149">
        <v>50000</v>
      </c>
      <c r="F53" s="149">
        <f>E53*110.4%</f>
        <v>55200.000000000007</v>
      </c>
      <c r="G53" s="149">
        <v>58500</v>
      </c>
    </row>
    <row r="54" spans="1:7" ht="39.75" customHeight="1" x14ac:dyDescent="0.25">
      <c r="A54" s="571"/>
      <c r="B54" s="514" t="s">
        <v>10</v>
      </c>
      <c r="C54" s="148" t="s">
        <v>82</v>
      </c>
      <c r="D54" s="172" t="s">
        <v>12</v>
      </c>
      <c r="E54" s="173">
        <v>1</v>
      </c>
      <c r="F54" s="173">
        <v>1</v>
      </c>
      <c r="G54" s="173">
        <v>1</v>
      </c>
    </row>
    <row r="55" spans="1:7" ht="36" customHeight="1" x14ac:dyDescent="0.25">
      <c r="A55" s="571"/>
      <c r="B55" s="459"/>
      <c r="C55" s="148" t="s">
        <v>83</v>
      </c>
      <c r="D55" s="146" t="s">
        <v>15</v>
      </c>
      <c r="E55" s="162">
        <v>4</v>
      </c>
      <c r="F55" s="162">
        <v>4</v>
      </c>
      <c r="G55" s="162">
        <v>4</v>
      </c>
    </row>
    <row r="56" spans="1:7" ht="53.25" customHeight="1" x14ac:dyDescent="0.25">
      <c r="A56" s="571"/>
      <c r="B56" s="146" t="s">
        <v>11</v>
      </c>
      <c r="C56" s="148" t="s">
        <v>84</v>
      </c>
      <c r="D56" s="288" t="s">
        <v>8</v>
      </c>
      <c r="E56" s="149">
        <f>E53/E55</f>
        <v>12500</v>
      </c>
      <c r="F56" s="149">
        <f>F53/F55</f>
        <v>13800.000000000002</v>
      </c>
      <c r="G56" s="149">
        <f>G53/G55</f>
        <v>14625</v>
      </c>
    </row>
    <row r="57" spans="1:7" ht="33" customHeight="1" x14ac:dyDescent="0.25">
      <c r="A57" s="571"/>
      <c r="B57" s="482" t="s">
        <v>9</v>
      </c>
      <c r="C57" s="148" t="s">
        <v>74</v>
      </c>
      <c r="D57" s="146" t="s">
        <v>15</v>
      </c>
      <c r="E57" s="147">
        <v>3</v>
      </c>
      <c r="F57" s="147">
        <v>3</v>
      </c>
      <c r="G57" s="147">
        <v>3</v>
      </c>
    </row>
    <row r="58" spans="1:7" ht="46.5" customHeight="1" x14ac:dyDescent="0.25">
      <c r="A58" s="572"/>
      <c r="B58" s="580"/>
      <c r="C58" s="148" t="s">
        <v>85</v>
      </c>
      <c r="D58" s="146" t="s">
        <v>13</v>
      </c>
      <c r="E58" s="149">
        <v>50</v>
      </c>
      <c r="F58" s="149">
        <f>F57/E57*100</f>
        <v>100</v>
      </c>
      <c r="G58" s="149">
        <f>G57/F57*100</f>
        <v>100</v>
      </c>
    </row>
    <row r="59" spans="1:7" s="287" customFormat="1" ht="24.75" customHeight="1" x14ac:dyDescent="0.25">
      <c r="A59" s="573" t="s">
        <v>207</v>
      </c>
      <c r="B59" s="576" t="s">
        <v>6</v>
      </c>
      <c r="C59" s="93" t="s">
        <v>7</v>
      </c>
      <c r="D59" s="35" t="s">
        <v>8</v>
      </c>
      <c r="E59" s="42">
        <f>250000-30000</f>
        <v>220000</v>
      </c>
      <c r="F59" s="42">
        <f>E59*110.4%</f>
        <v>242880.00000000003</v>
      </c>
      <c r="G59" s="42">
        <v>292300</v>
      </c>
    </row>
    <row r="60" spans="1:7" s="287" customFormat="1" ht="33" customHeight="1" x14ac:dyDescent="0.25">
      <c r="A60" s="574"/>
      <c r="B60" s="577"/>
      <c r="C60" s="93" t="s">
        <v>205</v>
      </c>
      <c r="D60" s="35" t="s">
        <v>12</v>
      </c>
      <c r="E60" s="41">
        <v>2</v>
      </c>
      <c r="F60" s="41">
        <v>2</v>
      </c>
      <c r="G60" s="41">
        <v>2</v>
      </c>
    </row>
    <row r="61" spans="1:7" s="287" customFormat="1" ht="50.25" customHeight="1" x14ac:dyDescent="0.25">
      <c r="A61" s="574"/>
      <c r="B61" s="35" t="s">
        <v>10</v>
      </c>
      <c r="C61" s="93" t="s">
        <v>206</v>
      </c>
      <c r="D61" s="35" t="s">
        <v>12</v>
      </c>
      <c r="E61" s="72">
        <v>200</v>
      </c>
      <c r="F61" s="72">
        <v>220</v>
      </c>
      <c r="G61" s="72">
        <v>234</v>
      </c>
    </row>
    <row r="62" spans="1:7" s="287" customFormat="1" ht="72.75" customHeight="1" x14ac:dyDescent="0.25">
      <c r="A62" s="574"/>
      <c r="B62" s="35" t="s">
        <v>11</v>
      </c>
      <c r="C62" s="93" t="s">
        <v>203</v>
      </c>
      <c r="D62" s="35" t="s">
        <v>8</v>
      </c>
      <c r="E62" s="42">
        <f>E59/E61</f>
        <v>1100</v>
      </c>
      <c r="F62" s="42">
        <f>F59/F61</f>
        <v>1104.0000000000002</v>
      </c>
      <c r="G62" s="42">
        <f>G59/G61</f>
        <v>1249.1452991452991</v>
      </c>
    </row>
    <row r="63" spans="1:7" s="287" customFormat="1" ht="79.5" customHeight="1" x14ac:dyDescent="0.25">
      <c r="A63" s="575"/>
      <c r="B63" s="35" t="s">
        <v>9</v>
      </c>
      <c r="C63" s="93" t="s">
        <v>204</v>
      </c>
      <c r="D63" s="35" t="s">
        <v>13</v>
      </c>
      <c r="E63" s="42">
        <v>100</v>
      </c>
      <c r="F63" s="42">
        <f>F62/E62*100</f>
        <v>100.36363636363639</v>
      </c>
      <c r="G63" s="42">
        <f>G62/F62*100</f>
        <v>113.14721912547996</v>
      </c>
    </row>
    <row r="64" spans="1:7" ht="30" customHeight="1" x14ac:dyDescent="0.25">
      <c r="A64" s="476" t="s">
        <v>88</v>
      </c>
      <c r="B64" s="531"/>
      <c r="C64" s="531"/>
      <c r="D64" s="531"/>
      <c r="E64" s="531"/>
      <c r="F64" s="531"/>
      <c r="G64" s="532"/>
    </row>
    <row r="65" spans="1:10" ht="30" customHeight="1" x14ac:dyDescent="0.25">
      <c r="A65" s="608" t="s">
        <v>176</v>
      </c>
      <c r="B65" s="146" t="s">
        <v>10</v>
      </c>
      <c r="C65" s="158" t="s">
        <v>208</v>
      </c>
      <c r="D65" s="172" t="s">
        <v>12</v>
      </c>
      <c r="E65" s="174">
        <v>30</v>
      </c>
      <c r="F65" s="174">
        <v>33</v>
      </c>
      <c r="G65" s="174">
        <v>35</v>
      </c>
      <c r="H65" s="175"/>
      <c r="I65" s="175"/>
      <c r="J65" s="175"/>
    </row>
    <row r="66" spans="1:10" ht="72" customHeight="1" x14ac:dyDescent="0.25">
      <c r="A66" s="589"/>
      <c r="B66" s="146" t="s">
        <v>9</v>
      </c>
      <c r="C66" s="158" t="s">
        <v>44</v>
      </c>
      <c r="D66" s="146" t="s">
        <v>13</v>
      </c>
      <c r="E66" s="149">
        <v>100</v>
      </c>
      <c r="F66" s="149">
        <f>F65/E65*100</f>
        <v>110.00000000000001</v>
      </c>
      <c r="G66" s="149">
        <f>G65/F65*100</f>
        <v>106.06060606060606</v>
      </c>
    </row>
    <row r="67" spans="1:10" ht="17.25" hidden="1" customHeight="1" x14ac:dyDescent="0.25">
      <c r="A67" s="535" t="s">
        <v>87</v>
      </c>
      <c r="B67" s="268" t="s">
        <v>6</v>
      </c>
      <c r="C67" s="148" t="s">
        <v>7</v>
      </c>
      <c r="D67" s="146" t="s">
        <v>8</v>
      </c>
      <c r="E67" s="149">
        <v>0</v>
      </c>
      <c r="F67" s="149">
        <v>0</v>
      </c>
      <c r="G67" s="149">
        <v>0</v>
      </c>
      <c r="J67" s="176"/>
    </row>
    <row r="68" spans="1:10" ht="71.25" hidden="1" customHeight="1" x14ac:dyDescent="0.25">
      <c r="A68" s="536"/>
      <c r="B68" s="514" t="s">
        <v>10</v>
      </c>
      <c r="C68" s="148" t="s">
        <v>63</v>
      </c>
      <c r="D68" s="146" t="s">
        <v>12</v>
      </c>
      <c r="E68" s="147">
        <v>0</v>
      </c>
      <c r="F68" s="147">
        <v>0</v>
      </c>
      <c r="G68" s="147">
        <v>0</v>
      </c>
      <c r="I68" s="163"/>
      <c r="J68" s="163"/>
    </row>
    <row r="69" spans="1:10" ht="63.75" hidden="1" customHeight="1" x14ac:dyDescent="0.25">
      <c r="A69" s="536"/>
      <c r="B69" s="459"/>
      <c r="C69" s="148" t="s">
        <v>173</v>
      </c>
      <c r="D69" s="146" t="s">
        <v>12</v>
      </c>
      <c r="E69" s="147">
        <v>0</v>
      </c>
      <c r="F69" s="147">
        <v>0</v>
      </c>
      <c r="G69" s="147">
        <v>0</v>
      </c>
    </row>
    <row r="70" spans="1:10" ht="78.75" hidden="1" customHeight="1" x14ac:dyDescent="0.25">
      <c r="A70" s="536"/>
      <c r="B70" s="169" t="s">
        <v>11</v>
      </c>
      <c r="C70" s="148" t="s">
        <v>168</v>
      </c>
      <c r="D70" s="146" t="s">
        <v>8</v>
      </c>
      <c r="E70" s="149">
        <v>0</v>
      </c>
      <c r="F70" s="149">
        <v>0</v>
      </c>
      <c r="G70" s="149">
        <v>0</v>
      </c>
    </row>
    <row r="71" spans="1:10" ht="78.75" hidden="1" customHeight="1" x14ac:dyDescent="0.25">
      <c r="A71" s="537"/>
      <c r="B71" s="146" t="s">
        <v>9</v>
      </c>
      <c r="C71" s="148" t="s">
        <v>64</v>
      </c>
      <c r="D71" s="146" t="s">
        <v>13</v>
      </c>
      <c r="E71" s="147">
        <v>0</v>
      </c>
      <c r="F71" s="147">
        <v>0</v>
      </c>
      <c r="G71" s="147">
        <v>0</v>
      </c>
    </row>
    <row r="72" spans="1:10" ht="27.75" customHeight="1" x14ac:dyDescent="0.25">
      <c r="A72" s="525" t="s">
        <v>188</v>
      </c>
      <c r="B72" s="268" t="s">
        <v>6</v>
      </c>
      <c r="C72" s="148" t="s">
        <v>7</v>
      </c>
      <c r="D72" s="146" t="s">
        <v>8</v>
      </c>
      <c r="E72" s="149">
        <f>300000-85550-70000</f>
        <v>144450</v>
      </c>
      <c r="F72" s="149">
        <v>331200</v>
      </c>
      <c r="G72" s="149">
        <v>350700</v>
      </c>
    </row>
    <row r="73" spans="1:10" ht="31.5" customHeight="1" x14ac:dyDescent="0.25">
      <c r="A73" s="526"/>
      <c r="B73" s="514" t="s">
        <v>10</v>
      </c>
      <c r="C73" s="148" t="s">
        <v>65</v>
      </c>
      <c r="D73" s="146" t="s">
        <v>12</v>
      </c>
      <c r="E73" s="147">
        <v>13</v>
      </c>
      <c r="F73" s="147">
        <v>14</v>
      </c>
      <c r="G73" s="147">
        <v>15</v>
      </c>
    </row>
    <row r="74" spans="1:10" ht="50.25" customHeight="1" x14ac:dyDescent="0.25">
      <c r="A74" s="526"/>
      <c r="B74" s="459"/>
      <c r="C74" s="148" t="s">
        <v>167</v>
      </c>
      <c r="D74" s="146" t="s">
        <v>22</v>
      </c>
      <c r="E74" s="177">
        <v>499</v>
      </c>
      <c r="F74" s="177">
        <v>550</v>
      </c>
      <c r="G74" s="177">
        <v>585</v>
      </c>
    </row>
    <row r="75" spans="1:10" ht="51.75" customHeight="1" x14ac:dyDescent="0.25">
      <c r="A75" s="526"/>
      <c r="B75" s="459"/>
      <c r="C75" s="148" t="s">
        <v>66</v>
      </c>
      <c r="D75" s="146" t="s">
        <v>15</v>
      </c>
      <c r="E75" s="177">
        <v>2352</v>
      </c>
      <c r="F75" s="177">
        <v>2575</v>
      </c>
      <c r="G75" s="177">
        <v>2727</v>
      </c>
    </row>
    <row r="76" spans="1:10" ht="47.25" customHeight="1" x14ac:dyDescent="0.25">
      <c r="A76" s="526"/>
      <c r="B76" s="459"/>
      <c r="C76" s="148" t="s">
        <v>67</v>
      </c>
      <c r="D76" s="146" t="s">
        <v>15</v>
      </c>
      <c r="E76" s="177">
        <v>915</v>
      </c>
      <c r="F76" s="177">
        <v>1010</v>
      </c>
      <c r="G76" s="177">
        <v>1070</v>
      </c>
    </row>
    <row r="77" spans="1:10" ht="49.5" customHeight="1" x14ac:dyDescent="0.25">
      <c r="A77" s="526"/>
      <c r="B77" s="146" t="s">
        <v>11</v>
      </c>
      <c r="C77" s="148" t="s">
        <v>179</v>
      </c>
      <c r="D77" s="146" t="s">
        <v>8</v>
      </c>
      <c r="E77" s="149">
        <f>E72/E74</f>
        <v>289.47895791583164</v>
      </c>
      <c r="F77" s="149">
        <f>F72/F74</f>
        <v>602.18181818181813</v>
      </c>
      <c r="G77" s="149">
        <f>G72/G74</f>
        <v>599.48717948717945</v>
      </c>
    </row>
    <row r="78" spans="1:10" ht="45.75" customHeight="1" x14ac:dyDescent="0.25">
      <c r="A78" s="526"/>
      <c r="B78" s="482" t="s">
        <v>9</v>
      </c>
      <c r="C78" s="148" t="s">
        <v>68</v>
      </c>
      <c r="D78" s="146" t="s">
        <v>13</v>
      </c>
      <c r="E78" s="147">
        <v>100</v>
      </c>
      <c r="F78" s="147">
        <f>F75/E75*100</f>
        <v>109.48129251700681</v>
      </c>
      <c r="G78" s="147">
        <f>G75/F75*100</f>
        <v>105.90291262135922</v>
      </c>
    </row>
    <row r="79" spans="1:10" ht="45.75" customHeight="1" x14ac:dyDescent="0.25">
      <c r="A79" s="527"/>
      <c r="B79" s="529"/>
      <c r="C79" s="148" t="s">
        <v>62</v>
      </c>
      <c r="D79" s="146" t="s">
        <v>13</v>
      </c>
      <c r="E79" s="147">
        <v>100</v>
      </c>
      <c r="F79" s="147">
        <f>F76/E76*100</f>
        <v>110.38251366120218</v>
      </c>
      <c r="G79" s="147">
        <f>G76/F76*100</f>
        <v>105.94059405940595</v>
      </c>
    </row>
    <row r="80" spans="1:10" ht="27" customHeight="1" x14ac:dyDescent="0.25">
      <c r="A80" s="525" t="s">
        <v>189</v>
      </c>
      <c r="B80" s="268" t="s">
        <v>6</v>
      </c>
      <c r="C80" s="148" t="s">
        <v>7</v>
      </c>
      <c r="D80" s="146" t="s">
        <v>8</v>
      </c>
      <c r="E80" s="149">
        <f>350000+50000</f>
        <v>400000</v>
      </c>
      <c r="F80" s="149">
        <v>386400</v>
      </c>
      <c r="G80" s="149">
        <v>409200</v>
      </c>
    </row>
    <row r="81" spans="1:7" ht="47.25" customHeight="1" x14ac:dyDescent="0.25">
      <c r="A81" s="571"/>
      <c r="B81" s="514" t="s">
        <v>10</v>
      </c>
      <c r="C81" s="148" t="s">
        <v>93</v>
      </c>
      <c r="D81" s="146" t="s">
        <v>12</v>
      </c>
      <c r="E81" s="147">
        <v>13</v>
      </c>
      <c r="F81" s="147">
        <v>14</v>
      </c>
      <c r="G81" s="147">
        <v>15</v>
      </c>
    </row>
    <row r="82" spans="1:7" ht="48.75" customHeight="1" x14ac:dyDescent="0.25">
      <c r="A82" s="571"/>
      <c r="B82" s="459"/>
      <c r="C82" s="148" t="s">
        <v>91</v>
      </c>
      <c r="D82" s="146" t="s">
        <v>15</v>
      </c>
      <c r="E82" s="147">
        <v>100</v>
      </c>
      <c r="F82" s="147">
        <v>111</v>
      </c>
      <c r="G82" s="147">
        <v>111</v>
      </c>
    </row>
    <row r="83" spans="1:7" ht="60" customHeight="1" x14ac:dyDescent="0.25">
      <c r="A83" s="571"/>
      <c r="B83" s="146" t="s">
        <v>11</v>
      </c>
      <c r="C83" s="148" t="s">
        <v>92</v>
      </c>
      <c r="D83" s="146" t="s">
        <v>8</v>
      </c>
      <c r="E83" s="149">
        <f>E80/E82</f>
        <v>4000</v>
      </c>
      <c r="F83" s="149">
        <f>F80/F82</f>
        <v>3481.0810810810813</v>
      </c>
      <c r="G83" s="149">
        <f>G80/G82</f>
        <v>3686.4864864864867</v>
      </c>
    </row>
    <row r="84" spans="1:7" ht="48.75" customHeight="1" x14ac:dyDescent="0.25">
      <c r="A84" s="571"/>
      <c r="B84" s="482" t="s">
        <v>9</v>
      </c>
      <c r="C84" s="148" t="s">
        <v>94</v>
      </c>
      <c r="D84" s="146" t="s">
        <v>15</v>
      </c>
      <c r="E84" s="147">
        <v>30</v>
      </c>
      <c r="F84" s="147">
        <v>33</v>
      </c>
      <c r="G84" s="147">
        <v>33</v>
      </c>
    </row>
    <row r="85" spans="1:7" ht="60" customHeight="1" x14ac:dyDescent="0.25">
      <c r="A85" s="572"/>
      <c r="B85" s="529"/>
      <c r="C85" s="148" t="s">
        <v>95</v>
      </c>
      <c r="D85" s="146" t="s">
        <v>13</v>
      </c>
      <c r="E85" s="149">
        <v>100</v>
      </c>
      <c r="F85" s="149">
        <f>F84/E84*100</f>
        <v>110.00000000000001</v>
      </c>
      <c r="G85" s="149">
        <f>G84/F84*100</f>
        <v>100</v>
      </c>
    </row>
    <row r="86" spans="1:7" ht="26.25" customHeight="1" x14ac:dyDescent="0.25">
      <c r="A86" s="525" t="s">
        <v>209</v>
      </c>
      <c r="B86" s="268" t="s">
        <v>6</v>
      </c>
      <c r="C86" s="148" t="s">
        <v>7</v>
      </c>
      <c r="D86" s="146" t="s">
        <v>8</v>
      </c>
      <c r="E86" s="149">
        <f>450000-80000</f>
        <v>370000</v>
      </c>
      <c r="F86" s="149">
        <v>496800</v>
      </c>
      <c r="G86" s="149">
        <v>526100</v>
      </c>
    </row>
    <row r="87" spans="1:7" ht="48" customHeight="1" x14ac:dyDescent="0.25">
      <c r="A87" s="571"/>
      <c r="B87" s="514" t="s">
        <v>10</v>
      </c>
      <c r="C87" s="148" t="s">
        <v>69</v>
      </c>
      <c r="D87" s="146" t="s">
        <v>12</v>
      </c>
      <c r="E87" s="147">
        <v>3</v>
      </c>
      <c r="F87" s="147">
        <v>4</v>
      </c>
      <c r="G87" s="147">
        <v>4</v>
      </c>
    </row>
    <row r="88" spans="1:7" ht="53.25" customHeight="1" x14ac:dyDescent="0.25">
      <c r="A88" s="571"/>
      <c r="B88" s="459"/>
      <c r="C88" s="148" t="s">
        <v>70</v>
      </c>
      <c r="D88" s="146" t="s">
        <v>15</v>
      </c>
      <c r="E88" s="147">
        <v>22</v>
      </c>
      <c r="F88" s="147">
        <v>24</v>
      </c>
      <c r="G88" s="147">
        <v>25</v>
      </c>
    </row>
    <row r="89" spans="1:7" ht="57" customHeight="1" x14ac:dyDescent="0.25">
      <c r="A89" s="571"/>
      <c r="B89" s="146" t="s">
        <v>11</v>
      </c>
      <c r="C89" s="148" t="s">
        <v>71</v>
      </c>
      <c r="D89" s="146" t="s">
        <v>8</v>
      </c>
      <c r="E89" s="149">
        <f>E86/E88</f>
        <v>16818.18181818182</v>
      </c>
      <c r="F89" s="149">
        <f>F86/F88</f>
        <v>20700</v>
      </c>
      <c r="G89" s="149">
        <f>G86/G88</f>
        <v>21044</v>
      </c>
    </row>
    <row r="90" spans="1:7" ht="52.5" customHeight="1" x14ac:dyDescent="0.25">
      <c r="A90" s="571"/>
      <c r="B90" s="482" t="s">
        <v>9</v>
      </c>
      <c r="C90" s="148" t="s">
        <v>73</v>
      </c>
      <c r="D90" s="146" t="s">
        <v>15</v>
      </c>
      <c r="E90" s="147">
        <v>5</v>
      </c>
      <c r="F90" s="147">
        <v>5</v>
      </c>
      <c r="G90" s="147">
        <v>6</v>
      </c>
    </row>
    <row r="91" spans="1:7" ht="54.75" customHeight="1" x14ac:dyDescent="0.25">
      <c r="A91" s="572"/>
      <c r="B91" s="529"/>
      <c r="C91" s="148" t="s">
        <v>72</v>
      </c>
      <c r="D91" s="146" t="s">
        <v>13</v>
      </c>
      <c r="E91" s="149">
        <v>100</v>
      </c>
      <c r="F91" s="149">
        <f>F90/E90*100</f>
        <v>100</v>
      </c>
      <c r="G91" s="149">
        <f>G90/F90*100</f>
        <v>120</v>
      </c>
    </row>
    <row r="92" spans="1:7" s="287" customFormat="1" ht="54.75" customHeight="1" x14ac:dyDescent="0.25">
      <c r="A92" s="573" t="s">
        <v>210</v>
      </c>
      <c r="B92" s="576" t="s">
        <v>6</v>
      </c>
      <c r="C92" s="93" t="s">
        <v>7</v>
      </c>
      <c r="D92" s="35" t="s">
        <v>8</v>
      </c>
      <c r="E92" s="42">
        <v>50000</v>
      </c>
      <c r="F92" s="42">
        <f>E92*110.4%</f>
        <v>55200.000000000007</v>
      </c>
      <c r="G92" s="42">
        <v>58500</v>
      </c>
    </row>
    <row r="93" spans="1:7" s="287" customFormat="1" ht="54.75" customHeight="1" x14ac:dyDescent="0.25">
      <c r="A93" s="574"/>
      <c r="B93" s="577"/>
      <c r="C93" s="93" t="s">
        <v>205</v>
      </c>
      <c r="D93" s="35" t="s">
        <v>12</v>
      </c>
      <c r="E93" s="41">
        <v>1</v>
      </c>
      <c r="F93" s="41">
        <v>1</v>
      </c>
      <c r="G93" s="41">
        <v>2</v>
      </c>
    </row>
    <row r="94" spans="1:7" s="287" customFormat="1" ht="54.75" customHeight="1" x14ac:dyDescent="0.25">
      <c r="A94" s="574"/>
      <c r="B94" s="35" t="s">
        <v>10</v>
      </c>
      <c r="C94" s="93" t="s">
        <v>206</v>
      </c>
      <c r="D94" s="35" t="s">
        <v>12</v>
      </c>
      <c r="E94" s="72">
        <v>148</v>
      </c>
      <c r="F94" s="72">
        <v>154</v>
      </c>
      <c r="G94" s="72">
        <v>163</v>
      </c>
    </row>
    <row r="95" spans="1:7" s="287" customFormat="1" ht="86.25" customHeight="1" x14ac:dyDescent="0.25">
      <c r="A95" s="574"/>
      <c r="B95" s="35" t="s">
        <v>11</v>
      </c>
      <c r="C95" s="93" t="s">
        <v>203</v>
      </c>
      <c r="D95" s="35" t="s">
        <v>8</v>
      </c>
      <c r="E95" s="42">
        <f>E92/E94</f>
        <v>337.83783783783781</v>
      </c>
      <c r="F95" s="42">
        <f>F92/F94</f>
        <v>358.44155844155847</v>
      </c>
      <c r="G95" s="42">
        <f>G92/G94</f>
        <v>358.89570552147239</v>
      </c>
    </row>
    <row r="96" spans="1:7" s="287" customFormat="1" ht="80.25" customHeight="1" x14ac:dyDescent="0.25">
      <c r="A96" s="575"/>
      <c r="B96" s="35" t="s">
        <v>9</v>
      </c>
      <c r="C96" s="93" t="s">
        <v>204</v>
      </c>
      <c r="D96" s="35" t="s">
        <v>13</v>
      </c>
      <c r="E96" s="42">
        <v>100</v>
      </c>
      <c r="F96" s="42">
        <f>F93/E93*100</f>
        <v>100</v>
      </c>
      <c r="G96" s="42">
        <f>G93/F93*100</f>
        <v>200</v>
      </c>
    </row>
    <row r="97" spans="1:7" s="325" customFormat="1" ht="25.5" customHeight="1" x14ac:dyDescent="0.25">
      <c r="A97" s="603" t="s">
        <v>231</v>
      </c>
      <c r="B97" s="604"/>
      <c r="C97" s="604"/>
      <c r="D97" s="604"/>
      <c r="E97" s="604"/>
      <c r="F97" s="604"/>
      <c r="G97" s="605"/>
    </row>
    <row r="98" spans="1:7" s="325" customFormat="1" ht="51" customHeight="1" x14ac:dyDescent="0.25">
      <c r="A98" s="567" t="s">
        <v>232</v>
      </c>
      <c r="B98" s="324" t="s">
        <v>10</v>
      </c>
      <c r="C98" s="148" t="s">
        <v>233</v>
      </c>
      <c r="D98" s="323" t="s">
        <v>15</v>
      </c>
      <c r="E98" s="147">
        <v>6</v>
      </c>
      <c r="F98" s="147">
        <v>0</v>
      </c>
      <c r="G98" s="147">
        <v>0</v>
      </c>
    </row>
    <row r="99" spans="1:7" s="325" customFormat="1" ht="34.5" customHeight="1" x14ac:dyDescent="0.25">
      <c r="A99" s="379"/>
      <c r="B99" s="334" t="s">
        <v>9</v>
      </c>
      <c r="C99" s="335" t="s">
        <v>234</v>
      </c>
      <c r="D99" s="334" t="s">
        <v>13</v>
      </c>
      <c r="E99" s="336">
        <v>100</v>
      </c>
      <c r="F99" s="336">
        <v>0</v>
      </c>
      <c r="G99" s="336">
        <v>0</v>
      </c>
    </row>
    <row r="100" spans="1:7" s="325" customFormat="1" ht="35.25" customHeight="1" x14ac:dyDescent="0.25">
      <c r="A100" s="337" t="s">
        <v>235</v>
      </c>
      <c r="B100" s="324" t="s">
        <v>6</v>
      </c>
      <c r="C100" s="148" t="s">
        <v>7</v>
      </c>
      <c r="D100" s="323" t="s">
        <v>8</v>
      </c>
      <c r="E100" s="149">
        <v>30000</v>
      </c>
      <c r="F100" s="149">
        <v>0</v>
      </c>
      <c r="G100" s="149">
        <v>0</v>
      </c>
    </row>
    <row r="101" spans="1:7" s="325" customFormat="1" ht="51" customHeight="1" x14ac:dyDescent="0.25">
      <c r="A101" s="378"/>
      <c r="B101" s="462" t="s">
        <v>10</v>
      </c>
      <c r="C101" s="148" t="s">
        <v>240</v>
      </c>
      <c r="D101" s="323" t="s">
        <v>12</v>
      </c>
      <c r="E101" s="147">
        <v>1</v>
      </c>
      <c r="F101" s="147">
        <v>0</v>
      </c>
      <c r="G101" s="147">
        <v>0</v>
      </c>
    </row>
    <row r="102" spans="1:7" s="325" customFormat="1" ht="47.25" customHeight="1" x14ac:dyDescent="0.25">
      <c r="A102" s="378"/>
      <c r="B102" s="352"/>
      <c r="C102" s="148" t="s">
        <v>220</v>
      </c>
      <c r="D102" s="323" t="s">
        <v>12</v>
      </c>
      <c r="E102" s="147">
        <v>6</v>
      </c>
      <c r="F102" s="147">
        <v>0</v>
      </c>
      <c r="G102" s="147">
        <v>0</v>
      </c>
    </row>
    <row r="103" spans="1:7" s="325" customFormat="1" ht="42.75" customHeight="1" x14ac:dyDescent="0.25">
      <c r="A103" s="378"/>
      <c r="B103" s="324" t="s">
        <v>11</v>
      </c>
      <c r="C103" s="148" t="s">
        <v>229</v>
      </c>
      <c r="D103" s="323" t="s">
        <v>8</v>
      </c>
      <c r="E103" s="149">
        <f>E100/E102</f>
        <v>5000</v>
      </c>
      <c r="F103" s="149">
        <v>0</v>
      </c>
      <c r="G103" s="149">
        <v>0</v>
      </c>
    </row>
    <row r="104" spans="1:7" s="325" customFormat="1" ht="44.25" customHeight="1" x14ac:dyDescent="0.25">
      <c r="A104" s="378"/>
      <c r="B104" s="462" t="s">
        <v>219</v>
      </c>
      <c r="C104" s="148" t="s">
        <v>221</v>
      </c>
      <c r="D104" s="323" t="s">
        <v>12</v>
      </c>
      <c r="E104" s="147">
        <v>3</v>
      </c>
      <c r="F104" s="147">
        <v>0</v>
      </c>
      <c r="G104" s="147">
        <v>0</v>
      </c>
    </row>
    <row r="105" spans="1:7" s="325" customFormat="1" ht="49.5" customHeight="1" x14ac:dyDescent="0.25">
      <c r="A105" s="379"/>
      <c r="B105" s="352"/>
      <c r="C105" s="148" t="s">
        <v>228</v>
      </c>
      <c r="D105" s="323" t="s">
        <v>13</v>
      </c>
      <c r="E105" s="149">
        <v>100</v>
      </c>
      <c r="F105" s="149">
        <v>0</v>
      </c>
      <c r="G105" s="149">
        <v>0</v>
      </c>
    </row>
    <row r="106" spans="1:7" s="325" customFormat="1" ht="40.5" customHeight="1" x14ac:dyDescent="0.25">
      <c r="A106" s="337" t="s">
        <v>236</v>
      </c>
      <c r="B106" s="324" t="s">
        <v>6</v>
      </c>
      <c r="C106" s="148" t="s">
        <v>7</v>
      </c>
      <c r="D106" s="323" t="s">
        <v>8</v>
      </c>
      <c r="E106" s="149">
        <v>70000</v>
      </c>
      <c r="F106" s="149">
        <v>0</v>
      </c>
      <c r="G106" s="149">
        <v>0</v>
      </c>
    </row>
    <row r="107" spans="1:7" s="325" customFormat="1" ht="38.25" customHeight="1" x14ac:dyDescent="0.25">
      <c r="A107" s="378"/>
      <c r="B107" s="462" t="s">
        <v>10</v>
      </c>
      <c r="C107" s="148" t="s">
        <v>225</v>
      </c>
      <c r="D107" s="323" t="s">
        <v>12</v>
      </c>
      <c r="E107" s="147">
        <v>2</v>
      </c>
      <c r="F107" s="147">
        <v>0</v>
      </c>
      <c r="G107" s="147">
        <v>0</v>
      </c>
    </row>
    <row r="108" spans="1:7" s="325" customFormat="1" ht="37.5" customHeight="1" x14ac:dyDescent="0.25">
      <c r="A108" s="378"/>
      <c r="B108" s="352"/>
      <c r="C108" s="148" t="s">
        <v>226</v>
      </c>
      <c r="D108" s="323" t="s">
        <v>12</v>
      </c>
      <c r="E108" s="147">
        <v>6</v>
      </c>
      <c r="F108" s="147">
        <v>0</v>
      </c>
      <c r="G108" s="147">
        <v>0</v>
      </c>
    </row>
    <row r="109" spans="1:7" s="325" customFormat="1" ht="41.25" customHeight="1" x14ac:dyDescent="0.25">
      <c r="A109" s="378"/>
      <c r="B109" s="324" t="s">
        <v>11</v>
      </c>
      <c r="C109" s="148" t="s">
        <v>222</v>
      </c>
      <c r="D109" s="323" t="s">
        <v>8</v>
      </c>
      <c r="E109" s="149">
        <f>E106/E108</f>
        <v>11666.666666666666</v>
      </c>
      <c r="F109" s="149">
        <v>0</v>
      </c>
      <c r="G109" s="149">
        <v>0</v>
      </c>
    </row>
    <row r="110" spans="1:7" s="325" customFormat="1" ht="31.5" customHeight="1" x14ac:dyDescent="0.25">
      <c r="A110" s="378"/>
      <c r="B110" s="462" t="s">
        <v>219</v>
      </c>
      <c r="C110" s="148" t="s">
        <v>223</v>
      </c>
      <c r="D110" s="323" t="s">
        <v>12</v>
      </c>
      <c r="E110" s="147">
        <v>3</v>
      </c>
      <c r="F110" s="147">
        <v>0</v>
      </c>
      <c r="G110" s="147">
        <v>0</v>
      </c>
    </row>
    <row r="111" spans="1:7" s="325" customFormat="1" ht="41.25" customHeight="1" x14ac:dyDescent="0.25">
      <c r="A111" s="379"/>
      <c r="B111" s="352"/>
      <c r="C111" s="148" t="s">
        <v>224</v>
      </c>
      <c r="D111" s="323" t="s">
        <v>13</v>
      </c>
      <c r="E111" s="149">
        <v>100</v>
      </c>
      <c r="F111" s="149">
        <v>0</v>
      </c>
      <c r="G111" s="149">
        <v>0</v>
      </c>
    </row>
    <row r="112" spans="1:7" s="325" customFormat="1" ht="36.75" hidden="1" customHeight="1" x14ac:dyDescent="0.25">
      <c r="A112" s="329"/>
      <c r="B112" s="330"/>
      <c r="C112" s="331"/>
      <c r="D112" s="330"/>
      <c r="E112" s="332"/>
      <c r="F112" s="332"/>
      <c r="G112" s="333"/>
    </row>
    <row r="113" spans="1:7" s="325" customFormat="1" ht="33.75" hidden="1" customHeight="1" x14ac:dyDescent="0.25">
      <c r="A113" s="329"/>
      <c r="B113" s="330"/>
      <c r="C113" s="331"/>
      <c r="D113" s="330"/>
      <c r="E113" s="332"/>
      <c r="F113" s="332"/>
      <c r="G113" s="333"/>
    </row>
    <row r="114" spans="1:7" s="325" customFormat="1" ht="33.75" hidden="1" customHeight="1" x14ac:dyDescent="0.25">
      <c r="A114" s="329"/>
      <c r="B114" s="330"/>
      <c r="C114" s="331"/>
      <c r="D114" s="330"/>
      <c r="E114" s="332"/>
      <c r="F114" s="332"/>
      <c r="G114" s="333"/>
    </row>
    <row r="115" spans="1:7" ht="21.75" customHeight="1" x14ac:dyDescent="0.25">
      <c r="A115" s="476" t="s">
        <v>230</v>
      </c>
      <c r="B115" s="531"/>
      <c r="C115" s="531"/>
      <c r="D115" s="531"/>
      <c r="E115" s="531"/>
      <c r="F115" s="531"/>
      <c r="G115" s="532"/>
    </row>
    <row r="116" spans="1:7" ht="54.75" customHeight="1" x14ac:dyDescent="0.25">
      <c r="A116" s="569" t="s">
        <v>200</v>
      </c>
      <c r="B116" s="144" t="s">
        <v>10</v>
      </c>
      <c r="C116" s="179" t="s">
        <v>45</v>
      </c>
      <c r="D116" s="146" t="s">
        <v>15</v>
      </c>
      <c r="E116" s="177">
        <v>2162</v>
      </c>
      <c r="F116" s="177">
        <v>2357</v>
      </c>
      <c r="G116" s="177">
        <v>2349</v>
      </c>
    </row>
    <row r="117" spans="1:7" ht="72.75" customHeight="1" x14ac:dyDescent="0.25">
      <c r="A117" s="570"/>
      <c r="B117" s="144" t="s">
        <v>9</v>
      </c>
      <c r="C117" s="179" t="s">
        <v>46</v>
      </c>
      <c r="D117" s="146" t="s">
        <v>13</v>
      </c>
      <c r="E117" s="313">
        <v>107</v>
      </c>
      <c r="F117" s="313">
        <f>F116/E116*100</f>
        <v>109.01942645698428</v>
      </c>
      <c r="G117" s="313">
        <f>G116/F116*100</f>
        <v>99.660585490029689</v>
      </c>
    </row>
    <row r="118" spans="1:7" ht="0.75" customHeight="1" x14ac:dyDescent="0.25">
      <c r="A118" s="180" t="s">
        <v>21</v>
      </c>
      <c r="B118" s="144"/>
      <c r="C118" s="179"/>
      <c r="D118" s="146"/>
      <c r="E118" s="181"/>
      <c r="F118" s="181"/>
      <c r="G118" s="181"/>
    </row>
    <row r="119" spans="1:7" ht="27.75" hidden="1" customHeight="1" x14ac:dyDescent="0.25">
      <c r="A119" s="525"/>
      <c r="B119" s="464"/>
      <c r="C119" s="148"/>
      <c r="D119" s="146"/>
      <c r="E119" s="149"/>
      <c r="F119" s="149"/>
      <c r="G119" s="149"/>
    </row>
    <row r="120" spans="1:7" ht="55.5" hidden="1" customHeight="1" x14ac:dyDescent="0.25">
      <c r="A120" s="526"/>
      <c r="B120" s="464"/>
      <c r="C120" s="148"/>
      <c r="D120" s="146"/>
      <c r="E120" s="147"/>
      <c r="F120" s="147"/>
      <c r="G120" s="147"/>
    </row>
    <row r="121" spans="1:7" ht="61.5" hidden="1" customHeight="1" x14ac:dyDescent="0.25">
      <c r="A121" s="526"/>
      <c r="B121" s="464"/>
      <c r="C121" s="148"/>
      <c r="D121" s="146"/>
      <c r="E121" s="149"/>
      <c r="F121" s="149"/>
      <c r="G121" s="149"/>
    </row>
    <row r="122" spans="1:7" ht="63" hidden="1" customHeight="1" x14ac:dyDescent="0.25">
      <c r="A122" s="526"/>
      <c r="B122" s="464"/>
      <c r="C122" s="148"/>
      <c r="D122" s="146"/>
      <c r="E122" s="149"/>
      <c r="F122" s="149"/>
      <c r="G122" s="149"/>
    </row>
    <row r="123" spans="1:7" ht="78" hidden="1" customHeight="1" x14ac:dyDescent="0.25">
      <c r="A123" s="526"/>
      <c r="B123" s="464"/>
      <c r="C123" s="148"/>
      <c r="D123" s="146"/>
      <c r="E123" s="149"/>
      <c r="F123" s="149"/>
      <c r="G123" s="149"/>
    </row>
    <row r="124" spans="1:7" ht="35.25" hidden="1" customHeight="1" x14ac:dyDescent="0.25">
      <c r="A124" s="526"/>
      <c r="B124" s="464"/>
      <c r="C124" s="148"/>
      <c r="D124" s="146"/>
      <c r="E124" s="147"/>
      <c r="F124" s="147"/>
      <c r="G124" s="147"/>
    </row>
    <row r="125" spans="1:7" ht="27.75" hidden="1" customHeight="1" x14ac:dyDescent="0.25">
      <c r="A125" s="526"/>
      <c r="B125" s="464"/>
      <c r="C125" s="148"/>
      <c r="D125" s="146"/>
      <c r="E125" s="178"/>
      <c r="F125" s="178"/>
      <c r="G125" s="178"/>
    </row>
    <row r="126" spans="1:7" ht="52.5" hidden="1" customHeight="1" x14ac:dyDescent="0.25">
      <c r="A126" s="526"/>
      <c r="B126" s="464"/>
      <c r="C126" s="148"/>
      <c r="D126" s="146"/>
      <c r="E126" s="147"/>
      <c r="F126" s="147"/>
      <c r="G126" s="147"/>
    </row>
    <row r="127" spans="1:7" ht="24.75" hidden="1" customHeight="1" x14ac:dyDescent="0.25">
      <c r="A127" s="526"/>
      <c r="B127" s="464"/>
      <c r="C127" s="148"/>
      <c r="D127" s="146"/>
      <c r="E127" s="147"/>
      <c r="F127" s="147"/>
      <c r="G127" s="147"/>
    </row>
    <row r="128" spans="1:7" ht="64.5" hidden="1" customHeight="1" x14ac:dyDescent="0.25">
      <c r="A128" s="526"/>
      <c r="B128" s="464"/>
      <c r="C128" s="148"/>
      <c r="D128" s="146"/>
      <c r="E128" s="147"/>
      <c r="F128" s="147"/>
      <c r="G128" s="147"/>
    </row>
    <row r="129" spans="1:9" ht="79.5" hidden="1" customHeight="1" x14ac:dyDescent="0.25">
      <c r="A129" s="526"/>
      <c r="B129" s="464"/>
      <c r="C129" s="148"/>
      <c r="D129" s="146"/>
      <c r="E129" s="147"/>
      <c r="F129" s="147"/>
      <c r="G129" s="147"/>
    </row>
    <row r="130" spans="1:9" ht="63" hidden="1" customHeight="1" x14ac:dyDescent="0.25">
      <c r="A130" s="526"/>
      <c r="B130" s="464"/>
      <c r="C130" s="148"/>
      <c r="D130" s="146"/>
      <c r="E130" s="149"/>
      <c r="F130" s="149"/>
      <c r="G130" s="149"/>
    </row>
    <row r="131" spans="1:9" ht="67.5" hidden="1" customHeight="1" x14ac:dyDescent="0.25">
      <c r="A131" s="526"/>
      <c r="B131" s="464"/>
      <c r="C131" s="148"/>
      <c r="D131" s="146"/>
      <c r="E131" s="149"/>
      <c r="F131" s="149"/>
      <c r="G131" s="149"/>
    </row>
    <row r="132" spans="1:9" ht="69.75" hidden="1" customHeight="1" x14ac:dyDescent="0.25">
      <c r="A132" s="526"/>
      <c r="B132" s="464"/>
      <c r="C132" s="148"/>
      <c r="D132" s="146"/>
      <c r="E132" s="149"/>
      <c r="F132" s="149"/>
      <c r="G132" s="149"/>
    </row>
    <row r="133" spans="1:9" ht="72" hidden="1" customHeight="1" x14ac:dyDescent="0.25">
      <c r="A133" s="526"/>
      <c r="B133" s="464"/>
      <c r="C133" s="148"/>
      <c r="D133" s="146"/>
      <c r="E133" s="149"/>
      <c r="F133" s="149"/>
      <c r="G133" s="149"/>
    </row>
    <row r="134" spans="1:9" ht="67.5" hidden="1" customHeight="1" x14ac:dyDescent="0.25">
      <c r="A134" s="526"/>
      <c r="B134" s="464"/>
      <c r="C134" s="148"/>
      <c r="D134" s="146"/>
      <c r="E134" s="147"/>
      <c r="F134" s="147"/>
      <c r="G134" s="147"/>
    </row>
    <row r="135" spans="1:9" ht="74.25" hidden="1" customHeight="1" x14ac:dyDescent="0.25">
      <c r="A135" s="526"/>
      <c r="B135" s="464"/>
      <c r="C135" s="148"/>
      <c r="D135" s="146"/>
      <c r="E135" s="147"/>
      <c r="F135" s="147"/>
      <c r="G135" s="147"/>
    </row>
    <row r="136" spans="1:9" ht="67.5" hidden="1" customHeight="1" x14ac:dyDescent="0.25">
      <c r="A136" s="527"/>
      <c r="B136" s="464"/>
      <c r="C136" s="148"/>
      <c r="D136" s="146"/>
      <c r="E136" s="147"/>
      <c r="F136" s="147"/>
      <c r="G136" s="147"/>
    </row>
    <row r="137" spans="1:9" s="59" customFormat="1" ht="49.5" customHeight="1" x14ac:dyDescent="0.25">
      <c r="A137" s="209" t="s">
        <v>199</v>
      </c>
      <c r="B137" s="90" t="s">
        <v>6</v>
      </c>
      <c r="C137" s="92" t="s">
        <v>7</v>
      </c>
      <c r="D137" s="207" t="s">
        <v>8</v>
      </c>
      <c r="E137" s="42">
        <f>E141+E156</f>
        <v>1786000</v>
      </c>
      <c r="F137" s="42">
        <f>F141+F156</f>
        <v>1971300</v>
      </c>
      <c r="G137" s="42">
        <f>G141+G156</f>
        <v>2087600</v>
      </c>
    </row>
    <row r="138" spans="1:9" s="59" customFormat="1" ht="33.75" hidden="1" customHeight="1" x14ac:dyDescent="0.25">
      <c r="A138" s="368" t="s">
        <v>190</v>
      </c>
      <c r="B138" s="90" t="s">
        <v>6</v>
      </c>
      <c r="C138" s="598"/>
      <c r="D138" s="366"/>
      <c r="E138" s="596"/>
      <c r="F138" s="596"/>
      <c r="G138" s="596"/>
    </row>
    <row r="139" spans="1:9" s="59" customFormat="1" ht="14.25" hidden="1" customHeight="1" x14ac:dyDescent="0.25">
      <c r="A139" s="369"/>
      <c r="B139" s="272"/>
      <c r="C139" s="599"/>
      <c r="D139" s="600"/>
      <c r="E139" s="597"/>
      <c r="F139" s="597"/>
      <c r="G139" s="597"/>
    </row>
    <row r="140" spans="1:9" s="59" customFormat="1" ht="0.75" customHeight="1" x14ac:dyDescent="0.25">
      <c r="A140" s="369"/>
      <c r="B140" s="272"/>
      <c r="C140" s="92"/>
      <c r="D140" s="207"/>
      <c r="E140" s="42"/>
      <c r="F140" s="42"/>
      <c r="G140" s="42"/>
    </row>
    <row r="141" spans="1:9" s="59" customFormat="1" ht="65.25" customHeight="1" x14ac:dyDescent="0.25">
      <c r="A141" s="369"/>
      <c r="B141" s="272" t="s">
        <v>6</v>
      </c>
      <c r="C141" s="92" t="s">
        <v>144</v>
      </c>
      <c r="D141" s="207" t="s">
        <v>8</v>
      </c>
      <c r="E141" s="42">
        <f>206000+1500000</f>
        <v>1706000</v>
      </c>
      <c r="F141" s="42">
        <v>1883000</v>
      </c>
      <c r="G141" s="42">
        <v>1994100</v>
      </c>
      <c r="I141" s="210"/>
    </row>
    <row r="142" spans="1:9" s="59" customFormat="1" ht="69.75" hidden="1" customHeight="1" x14ac:dyDescent="0.25">
      <c r="A142" s="369"/>
      <c r="B142" s="90"/>
      <c r="C142" s="92"/>
      <c r="D142" s="207"/>
      <c r="E142" s="42"/>
      <c r="F142" s="42"/>
      <c r="G142" s="42"/>
    </row>
    <row r="143" spans="1:9" s="59" customFormat="1" ht="51" hidden="1" customHeight="1" x14ac:dyDescent="0.25">
      <c r="A143" s="369"/>
      <c r="B143" s="90"/>
      <c r="C143" s="92"/>
      <c r="D143" s="207"/>
      <c r="E143" s="79"/>
      <c r="F143" s="79"/>
      <c r="G143" s="79"/>
    </row>
    <row r="144" spans="1:9" s="59" customFormat="1" ht="34.5" customHeight="1" x14ac:dyDescent="0.25">
      <c r="A144" s="369"/>
      <c r="B144" s="602" t="s">
        <v>10</v>
      </c>
      <c r="C144" s="92" t="s">
        <v>130</v>
      </c>
      <c r="D144" s="207" t="s">
        <v>12</v>
      </c>
      <c r="E144" s="41">
        <v>4</v>
      </c>
      <c r="F144" s="41">
        <v>4</v>
      </c>
      <c r="G144" s="41">
        <v>4</v>
      </c>
    </row>
    <row r="145" spans="1:8" s="59" customFormat="1" ht="36" customHeight="1" x14ac:dyDescent="0.25">
      <c r="A145" s="369"/>
      <c r="B145" s="465"/>
      <c r="C145" s="100" t="s">
        <v>138</v>
      </c>
      <c r="D145" s="207" t="s">
        <v>15</v>
      </c>
      <c r="E145" s="41">
        <v>1200</v>
      </c>
      <c r="F145" s="41">
        <v>1290</v>
      </c>
      <c r="G145" s="41">
        <v>1390</v>
      </c>
    </row>
    <row r="146" spans="1:8" s="59" customFormat="1" ht="24.75" customHeight="1" x14ac:dyDescent="0.25">
      <c r="A146" s="369"/>
      <c r="B146" s="465"/>
      <c r="C146" s="100" t="s">
        <v>23</v>
      </c>
      <c r="D146" s="207" t="s">
        <v>15</v>
      </c>
      <c r="E146" s="41">
        <v>234</v>
      </c>
      <c r="F146" s="41">
        <v>260</v>
      </c>
      <c r="G146" s="41">
        <v>280</v>
      </c>
    </row>
    <row r="147" spans="1:8" s="59" customFormat="1" ht="62.25" hidden="1" customHeight="1" x14ac:dyDescent="0.25">
      <c r="A147" s="369"/>
      <c r="B147" s="90"/>
      <c r="C147" s="100"/>
      <c r="D147" s="207"/>
      <c r="E147" s="41"/>
      <c r="F147" s="41"/>
      <c r="G147" s="41"/>
      <c r="H147" s="110"/>
    </row>
    <row r="148" spans="1:8" s="59" customFormat="1" ht="78" hidden="1" customHeight="1" x14ac:dyDescent="0.25">
      <c r="A148" s="369"/>
      <c r="B148" s="90"/>
      <c r="C148" s="100"/>
      <c r="D148" s="207"/>
      <c r="E148" s="41"/>
      <c r="F148" s="41"/>
      <c r="G148" s="41"/>
    </row>
    <row r="149" spans="1:8" s="59" customFormat="1" ht="73.5" hidden="1" customHeight="1" x14ac:dyDescent="0.25">
      <c r="A149" s="369"/>
      <c r="B149" s="90" t="s">
        <v>11</v>
      </c>
      <c r="C149" s="100"/>
      <c r="D149" s="207"/>
      <c r="E149" s="42"/>
      <c r="F149" s="42"/>
      <c r="G149" s="42"/>
    </row>
    <row r="150" spans="1:8" s="59" customFormat="1" ht="66.75" customHeight="1" x14ac:dyDescent="0.25">
      <c r="A150" s="369"/>
      <c r="B150" s="90" t="s">
        <v>11</v>
      </c>
      <c r="C150" s="100" t="s">
        <v>139</v>
      </c>
      <c r="D150" s="207" t="s">
        <v>8</v>
      </c>
      <c r="E150" s="42">
        <f>E141/E145</f>
        <v>1421.6666666666667</v>
      </c>
      <c r="F150" s="42">
        <f>F141/F145</f>
        <v>1459.6899224806202</v>
      </c>
      <c r="G150" s="42">
        <f>G141/G145</f>
        <v>1434.6043165467627</v>
      </c>
    </row>
    <row r="151" spans="1:8" s="59" customFormat="1" ht="68.25" hidden="1" customHeight="1" x14ac:dyDescent="0.25">
      <c r="A151" s="369"/>
      <c r="B151" s="90"/>
      <c r="C151" s="100"/>
      <c r="D151" s="207"/>
      <c r="E151" s="42"/>
      <c r="F151" s="42"/>
      <c r="G151" s="42"/>
    </row>
    <row r="152" spans="1:8" s="59" customFormat="1" ht="64.5" hidden="1" customHeight="1" x14ac:dyDescent="0.25">
      <c r="A152" s="369"/>
      <c r="B152" s="90"/>
      <c r="C152" s="100"/>
      <c r="D152" s="207"/>
      <c r="E152" s="42"/>
      <c r="F152" s="42"/>
      <c r="G152" s="42"/>
    </row>
    <row r="153" spans="1:8" s="59" customFormat="1" ht="54" customHeight="1" x14ac:dyDescent="0.25">
      <c r="A153" s="370"/>
      <c r="B153" s="90" t="s">
        <v>9</v>
      </c>
      <c r="C153" s="100" t="s">
        <v>131</v>
      </c>
      <c r="D153" s="207" t="s">
        <v>13</v>
      </c>
      <c r="E153" s="42">
        <v>100</v>
      </c>
      <c r="F153" s="42">
        <f>F145/E145*100</f>
        <v>107.5</v>
      </c>
      <c r="G153" s="42">
        <f>G145/F145*100</f>
        <v>107.75193798449611</v>
      </c>
    </row>
    <row r="154" spans="1:8" ht="44.25" hidden="1" customHeight="1" x14ac:dyDescent="0.25">
      <c r="A154" s="525" t="s">
        <v>140</v>
      </c>
      <c r="B154" s="464" t="s">
        <v>6</v>
      </c>
      <c r="C154" s="182"/>
      <c r="D154" s="146"/>
      <c r="E154" s="147"/>
      <c r="F154" s="147"/>
      <c r="G154" s="147"/>
    </row>
    <row r="155" spans="1:8" ht="57" hidden="1" customHeight="1" x14ac:dyDescent="0.25">
      <c r="A155" s="571"/>
      <c r="B155" s="465"/>
      <c r="C155" s="182"/>
      <c r="D155" s="146"/>
      <c r="E155" s="149"/>
      <c r="F155" s="149"/>
      <c r="G155" s="149"/>
    </row>
    <row r="156" spans="1:8" ht="48.75" customHeight="1" x14ac:dyDescent="0.25">
      <c r="A156" s="571"/>
      <c r="B156" s="465"/>
      <c r="C156" s="182" t="s">
        <v>133</v>
      </c>
      <c r="D156" s="146" t="s">
        <v>8</v>
      </c>
      <c r="E156" s="149">
        <v>80000</v>
      </c>
      <c r="F156" s="149">
        <v>88300</v>
      </c>
      <c r="G156" s="149">
        <v>93500</v>
      </c>
    </row>
    <row r="157" spans="1:8" ht="69" hidden="1" customHeight="1" x14ac:dyDescent="0.25">
      <c r="A157" s="571"/>
      <c r="B157" s="144"/>
      <c r="C157" s="182"/>
      <c r="D157" s="146"/>
      <c r="E157" s="149"/>
      <c r="F157" s="149"/>
      <c r="G157" s="149"/>
    </row>
    <row r="158" spans="1:8" ht="36.75" hidden="1" customHeight="1" x14ac:dyDescent="0.25">
      <c r="A158" s="571"/>
      <c r="B158" s="144"/>
      <c r="C158" s="182"/>
      <c r="D158" s="146"/>
      <c r="E158" s="149"/>
      <c r="F158" s="149"/>
      <c r="G158" s="149"/>
    </row>
    <row r="159" spans="1:8" ht="40.5" customHeight="1" x14ac:dyDescent="0.25">
      <c r="A159" s="571"/>
      <c r="B159" s="464" t="s">
        <v>10</v>
      </c>
      <c r="C159" s="182" t="s">
        <v>134</v>
      </c>
      <c r="D159" s="146" t="s">
        <v>12</v>
      </c>
      <c r="E159" s="147">
        <v>2</v>
      </c>
      <c r="F159" s="147">
        <v>2</v>
      </c>
      <c r="G159" s="147">
        <v>2</v>
      </c>
    </row>
    <row r="160" spans="1:8" ht="49.5" customHeight="1" x14ac:dyDescent="0.25">
      <c r="A160" s="571"/>
      <c r="B160" s="465"/>
      <c r="C160" s="182" t="s">
        <v>141</v>
      </c>
      <c r="D160" s="146" t="s">
        <v>15</v>
      </c>
      <c r="E160" s="147">
        <v>790</v>
      </c>
      <c r="F160" s="147">
        <v>820</v>
      </c>
      <c r="G160" s="147">
        <v>850</v>
      </c>
    </row>
    <row r="161" spans="1:7" ht="21" customHeight="1" x14ac:dyDescent="0.25">
      <c r="A161" s="571"/>
      <c r="B161" s="465"/>
      <c r="C161" s="182" t="s">
        <v>23</v>
      </c>
      <c r="D161" s="146" t="s">
        <v>15</v>
      </c>
      <c r="E161" s="147">
        <v>420</v>
      </c>
      <c r="F161" s="147">
        <v>450</v>
      </c>
      <c r="G161" s="147">
        <v>470</v>
      </c>
    </row>
    <row r="162" spans="1:7" ht="62.25" hidden="1" customHeight="1" x14ac:dyDescent="0.25">
      <c r="A162" s="571"/>
      <c r="B162" s="144"/>
      <c r="C162" s="182"/>
      <c r="D162" s="146"/>
      <c r="E162" s="147"/>
      <c r="F162" s="147"/>
      <c r="G162" s="147"/>
    </row>
    <row r="163" spans="1:7" ht="69" hidden="1" customHeight="1" x14ac:dyDescent="0.25">
      <c r="A163" s="571"/>
      <c r="B163" s="144"/>
      <c r="C163" s="182"/>
      <c r="D163" s="146"/>
      <c r="E163" s="147"/>
      <c r="F163" s="147"/>
      <c r="G163" s="147"/>
    </row>
    <row r="164" spans="1:7" ht="15.75" hidden="1" x14ac:dyDescent="0.25">
      <c r="A164" s="571"/>
      <c r="B164" s="144" t="s">
        <v>11</v>
      </c>
      <c r="C164" s="182"/>
      <c r="D164" s="146"/>
      <c r="E164" s="149"/>
      <c r="F164" s="149"/>
      <c r="G164" s="149"/>
    </row>
    <row r="165" spans="1:7" ht="45" x14ac:dyDescent="0.25">
      <c r="A165" s="571"/>
      <c r="B165" s="144" t="s">
        <v>11</v>
      </c>
      <c r="C165" s="182" t="s">
        <v>142</v>
      </c>
      <c r="D165" s="146" t="s">
        <v>8</v>
      </c>
      <c r="E165" s="149">
        <f>E156/E160</f>
        <v>101.26582278481013</v>
      </c>
      <c r="F165" s="149">
        <f>F156/F160</f>
        <v>107.6829268292683</v>
      </c>
      <c r="G165" s="149">
        <f>G156/G160</f>
        <v>110</v>
      </c>
    </row>
    <row r="166" spans="1:7" ht="15.75" hidden="1" x14ac:dyDescent="0.25">
      <c r="A166" s="571"/>
      <c r="B166" s="144"/>
      <c r="C166" s="182"/>
      <c r="D166" s="146"/>
      <c r="E166" s="149"/>
      <c r="F166" s="149"/>
      <c r="G166" s="149"/>
    </row>
    <row r="167" spans="1:7" ht="15.75" hidden="1" x14ac:dyDescent="0.25">
      <c r="A167" s="571"/>
      <c r="B167" s="144"/>
      <c r="C167" s="182"/>
      <c r="D167" s="146"/>
      <c r="E167" s="149"/>
      <c r="F167" s="149"/>
      <c r="G167" s="149"/>
    </row>
    <row r="168" spans="1:7" ht="45" x14ac:dyDescent="0.25">
      <c r="A168" s="571"/>
      <c r="B168" s="144" t="s">
        <v>9</v>
      </c>
      <c r="C168" s="182" t="s">
        <v>132</v>
      </c>
      <c r="D168" s="146" t="s">
        <v>13</v>
      </c>
      <c r="E168" s="149">
        <v>100</v>
      </c>
      <c r="F168" s="149">
        <f>F160/E160%</f>
        <v>103.79746835443038</v>
      </c>
      <c r="G168" s="149">
        <f>G160/F160%</f>
        <v>103.65853658536587</v>
      </c>
    </row>
    <row r="169" spans="1:7" ht="0.75" customHeight="1" x14ac:dyDescent="0.25">
      <c r="A169" s="571"/>
      <c r="B169" s="144"/>
      <c r="C169" s="182"/>
      <c r="D169" s="146"/>
      <c r="E169" s="147"/>
      <c r="F169" s="147"/>
      <c r="G169" s="147"/>
    </row>
    <row r="170" spans="1:7" ht="21.75" hidden="1" customHeight="1" x14ac:dyDescent="0.25">
      <c r="A170" s="572"/>
      <c r="B170" s="144"/>
      <c r="C170" s="182"/>
      <c r="D170" s="146"/>
      <c r="E170" s="147"/>
      <c r="F170" s="147"/>
      <c r="G170" s="147"/>
    </row>
    <row r="171" spans="1:7" s="184" customFormat="1" ht="47.25" customHeight="1" x14ac:dyDescent="0.2">
      <c r="A171" s="185" t="s">
        <v>129</v>
      </c>
      <c r="B171" s="144" t="s">
        <v>6</v>
      </c>
      <c r="C171" s="148" t="s">
        <v>7</v>
      </c>
      <c r="D171" s="231" t="s">
        <v>8</v>
      </c>
      <c r="E171" s="149">
        <f>E172+E181</f>
        <v>2300000</v>
      </c>
      <c r="F171" s="149">
        <f>F172+F181</f>
        <v>441600</v>
      </c>
      <c r="G171" s="149">
        <f>G172+G181</f>
        <v>467600</v>
      </c>
    </row>
    <row r="172" spans="1:7" s="184" customFormat="1" ht="42.75" customHeight="1" x14ac:dyDescent="0.2">
      <c r="A172" s="550" t="s">
        <v>191</v>
      </c>
      <c r="B172" s="144" t="s">
        <v>6</v>
      </c>
      <c r="C172" s="148" t="s">
        <v>122</v>
      </c>
      <c r="D172" s="263" t="s">
        <v>8</v>
      </c>
      <c r="E172" s="149">
        <f>320000+1400000</f>
        <v>1720000</v>
      </c>
      <c r="F172" s="149">
        <v>353300</v>
      </c>
      <c r="G172" s="149">
        <v>374100</v>
      </c>
    </row>
    <row r="173" spans="1:7" s="184" customFormat="1" ht="42.75" customHeight="1" x14ac:dyDescent="0.2">
      <c r="A173" s="551"/>
      <c r="B173" s="144" t="s">
        <v>10</v>
      </c>
      <c r="C173" s="148" t="s">
        <v>123</v>
      </c>
      <c r="D173" s="263" t="s">
        <v>12</v>
      </c>
      <c r="E173" s="147">
        <f>150+140</f>
        <v>290</v>
      </c>
      <c r="F173" s="147">
        <v>160</v>
      </c>
      <c r="G173" s="147">
        <v>165</v>
      </c>
    </row>
    <row r="174" spans="1:7" s="184" customFormat="1" ht="36.75" customHeight="1" x14ac:dyDescent="0.2">
      <c r="A174" s="551"/>
      <c r="B174" s="144" t="s">
        <v>11</v>
      </c>
      <c r="C174" s="182" t="s">
        <v>124</v>
      </c>
      <c r="D174" s="263" t="s">
        <v>8</v>
      </c>
      <c r="E174" s="149">
        <f>E172/E173</f>
        <v>5931.0344827586205</v>
      </c>
      <c r="F174" s="149">
        <f>F172/F173</f>
        <v>2208.125</v>
      </c>
      <c r="G174" s="149">
        <f>G172/G173</f>
        <v>2267.2727272727275</v>
      </c>
    </row>
    <row r="175" spans="1:7" s="184" customFormat="1" ht="42.75" customHeight="1" x14ac:dyDescent="0.2">
      <c r="A175" s="601"/>
      <c r="B175" s="144" t="s">
        <v>9</v>
      </c>
      <c r="C175" s="182" t="s">
        <v>127</v>
      </c>
      <c r="D175" s="263" t="s">
        <v>13</v>
      </c>
      <c r="E175" s="149">
        <v>100</v>
      </c>
      <c r="F175" s="149">
        <f>F173/E173*100</f>
        <v>55.172413793103445</v>
      </c>
      <c r="G175" s="149">
        <f>G173/F173*100</f>
        <v>103.125</v>
      </c>
    </row>
    <row r="176" spans="1:7" s="184" customFormat="1" ht="42.75" hidden="1" customHeight="1" x14ac:dyDescent="0.2">
      <c r="A176" s="264"/>
      <c r="B176" s="144"/>
      <c r="C176" s="148"/>
      <c r="D176" s="263"/>
      <c r="E176" s="149"/>
      <c r="F176" s="149"/>
      <c r="G176" s="149"/>
    </row>
    <row r="177" spans="1:7" s="184" customFormat="1" ht="42.75" hidden="1" customHeight="1" x14ac:dyDescent="0.2">
      <c r="A177" s="264"/>
      <c r="B177" s="144"/>
      <c r="C177" s="148"/>
      <c r="D177" s="263"/>
      <c r="E177" s="149"/>
      <c r="F177" s="149"/>
      <c r="G177" s="149"/>
    </row>
    <row r="178" spans="1:7" s="184" customFormat="1" ht="42.75" hidden="1" customHeight="1" x14ac:dyDescent="0.2">
      <c r="A178" s="264"/>
      <c r="B178" s="144"/>
      <c r="C178" s="148"/>
      <c r="D178" s="263"/>
      <c r="E178" s="149"/>
      <c r="F178" s="149"/>
      <c r="G178" s="149"/>
    </row>
    <row r="179" spans="1:7" s="184" customFormat="1" ht="42.75" hidden="1" customHeight="1" x14ac:dyDescent="0.2">
      <c r="A179" s="264"/>
      <c r="B179" s="144"/>
      <c r="C179" s="148"/>
      <c r="D179" s="263"/>
      <c r="E179" s="149"/>
      <c r="F179" s="149"/>
      <c r="G179" s="149"/>
    </row>
    <row r="180" spans="1:7" s="184" customFormat="1" ht="42.75" hidden="1" customHeight="1" x14ac:dyDescent="0.2">
      <c r="A180" s="264"/>
      <c r="B180" s="144"/>
      <c r="C180" s="148"/>
      <c r="D180" s="263"/>
      <c r="E180" s="149"/>
      <c r="F180" s="149"/>
      <c r="G180" s="149"/>
    </row>
    <row r="181" spans="1:7" s="184" customFormat="1" ht="39" customHeight="1" x14ac:dyDescent="0.2">
      <c r="A181" s="595" t="s">
        <v>180</v>
      </c>
      <c r="B181" s="144" t="s">
        <v>6</v>
      </c>
      <c r="C181" s="148" t="s">
        <v>122</v>
      </c>
      <c r="D181" s="231" t="s">
        <v>8</v>
      </c>
      <c r="E181" s="149">
        <f>80000+500000</f>
        <v>580000</v>
      </c>
      <c r="F181" s="149">
        <v>88300</v>
      </c>
      <c r="G181" s="149">
        <v>93500</v>
      </c>
    </row>
    <row r="182" spans="1:7" s="184" customFormat="1" ht="30.75" hidden="1" customHeight="1" x14ac:dyDescent="0.2">
      <c r="A182" s="551"/>
      <c r="B182" s="272"/>
      <c r="C182" s="148"/>
      <c r="D182" s="231" t="s">
        <v>12</v>
      </c>
      <c r="E182" s="149"/>
      <c r="F182" s="149"/>
      <c r="G182" s="149"/>
    </row>
    <row r="183" spans="1:7" s="184" customFormat="1" ht="28.5" hidden="1" customHeight="1" x14ac:dyDescent="0.2">
      <c r="A183" s="378"/>
      <c r="B183" s="464"/>
      <c r="C183" s="148"/>
      <c r="D183" s="231"/>
      <c r="E183" s="149"/>
      <c r="F183" s="149"/>
      <c r="G183" s="149"/>
    </row>
    <row r="184" spans="1:7" s="184" customFormat="1" ht="44.25" hidden="1" customHeight="1" x14ac:dyDescent="0.2">
      <c r="A184" s="378"/>
      <c r="B184" s="465"/>
      <c r="C184" s="148"/>
      <c r="D184" s="231"/>
      <c r="E184" s="147"/>
      <c r="F184" s="147"/>
      <c r="G184" s="147"/>
    </row>
    <row r="185" spans="1:7" s="184" customFormat="1" ht="29.25" customHeight="1" x14ac:dyDescent="0.2">
      <c r="A185" s="378"/>
      <c r="B185" s="144" t="s">
        <v>10</v>
      </c>
      <c r="C185" s="148" t="s">
        <v>123</v>
      </c>
      <c r="D185" s="231" t="s">
        <v>12</v>
      </c>
      <c r="E185" s="147">
        <f>70+50</f>
        <v>120</v>
      </c>
      <c r="F185" s="147">
        <v>75</v>
      </c>
      <c r="G185" s="147">
        <v>80</v>
      </c>
    </row>
    <row r="186" spans="1:7" s="184" customFormat="1" ht="39" hidden="1" customHeight="1" x14ac:dyDescent="0.2">
      <c r="A186" s="378"/>
      <c r="B186" s="144"/>
      <c r="C186" s="148"/>
      <c r="D186" s="231"/>
      <c r="E186" s="147"/>
      <c r="F186" s="147"/>
      <c r="G186" s="147"/>
    </row>
    <row r="187" spans="1:7" s="184" customFormat="1" ht="34.5" hidden="1" customHeight="1" x14ac:dyDescent="0.2">
      <c r="A187" s="378"/>
      <c r="B187" s="464"/>
      <c r="C187" s="182"/>
      <c r="D187" s="231"/>
      <c r="E187" s="147"/>
      <c r="F187" s="147"/>
      <c r="G187" s="147"/>
    </row>
    <row r="188" spans="1:7" s="184" customFormat="1" ht="89.25" hidden="1" customHeight="1" x14ac:dyDescent="0.2">
      <c r="A188" s="378"/>
      <c r="B188" s="464"/>
      <c r="C188" s="182"/>
      <c r="D188" s="231"/>
      <c r="E188" s="147"/>
      <c r="F188" s="147"/>
      <c r="G188" s="147"/>
    </row>
    <row r="189" spans="1:7" s="184" customFormat="1" ht="35.25" hidden="1" customHeight="1" x14ac:dyDescent="0.2">
      <c r="A189" s="378"/>
      <c r="B189" s="464"/>
      <c r="C189" s="182"/>
      <c r="D189" s="231"/>
      <c r="E189" s="147"/>
      <c r="F189" s="147"/>
      <c r="G189" s="147"/>
    </row>
    <row r="190" spans="1:7" s="184" customFormat="1" ht="39" hidden="1" customHeight="1" x14ac:dyDescent="0.2">
      <c r="A190" s="378"/>
      <c r="B190" s="464"/>
      <c r="C190" s="182"/>
      <c r="D190" s="231"/>
      <c r="E190" s="147"/>
      <c r="F190" s="178"/>
      <c r="G190" s="178"/>
    </row>
    <row r="191" spans="1:7" s="232" customFormat="1" ht="19.5" hidden="1" customHeight="1" x14ac:dyDescent="0.25">
      <c r="A191" s="378"/>
      <c r="B191" s="464"/>
      <c r="C191" s="182"/>
      <c r="D191" s="231"/>
      <c r="E191" s="147"/>
      <c r="F191" s="147"/>
      <c r="G191" s="147"/>
    </row>
    <row r="192" spans="1:7" s="232" customFormat="1" ht="19.5" hidden="1" customHeight="1" x14ac:dyDescent="0.25">
      <c r="A192" s="378"/>
      <c r="B192" s="464"/>
      <c r="C192" s="182"/>
      <c r="D192" s="231"/>
      <c r="E192" s="147"/>
      <c r="F192" s="147"/>
      <c r="G192" s="147"/>
    </row>
    <row r="193" spans="1:7" s="232" customFormat="1" ht="28.5" hidden="1" customHeight="1" x14ac:dyDescent="0.25">
      <c r="A193" s="378"/>
      <c r="B193" s="464"/>
      <c r="C193" s="182"/>
      <c r="D193" s="231"/>
      <c r="E193" s="147"/>
      <c r="F193" s="147"/>
      <c r="G193" s="147"/>
    </row>
    <row r="194" spans="1:7" s="232" customFormat="1" ht="32.25" customHeight="1" x14ac:dyDescent="0.25">
      <c r="A194" s="378"/>
      <c r="B194" s="144" t="s">
        <v>11</v>
      </c>
      <c r="C194" s="182" t="s">
        <v>124</v>
      </c>
      <c r="D194" s="231" t="s">
        <v>8</v>
      </c>
      <c r="E194" s="149">
        <f>E181/E185</f>
        <v>4833.333333333333</v>
      </c>
      <c r="F194" s="149">
        <f>F181/F185</f>
        <v>1177.3333333333333</v>
      </c>
      <c r="G194" s="149">
        <f>G181/G185</f>
        <v>1168.75</v>
      </c>
    </row>
    <row r="195" spans="1:7" s="232" customFormat="1" ht="28.5" hidden="1" customHeight="1" x14ac:dyDescent="0.25">
      <c r="A195" s="378"/>
      <c r="B195" s="272"/>
      <c r="C195" s="182"/>
      <c r="D195" s="231"/>
      <c r="E195" s="149"/>
      <c r="F195" s="149"/>
      <c r="G195" s="149"/>
    </row>
    <row r="196" spans="1:7" s="232" customFormat="1" ht="71.25" hidden="1" customHeight="1" x14ac:dyDescent="0.25">
      <c r="A196" s="378"/>
      <c r="B196" s="144"/>
      <c r="C196" s="182"/>
      <c r="D196" s="231"/>
      <c r="E196" s="149"/>
      <c r="F196" s="149"/>
      <c r="G196" s="149"/>
    </row>
    <row r="197" spans="1:7" s="232" customFormat="1" ht="33.75" hidden="1" customHeight="1" x14ac:dyDescent="0.25">
      <c r="A197" s="378"/>
      <c r="B197" s="144"/>
      <c r="C197" s="182"/>
      <c r="D197" s="231"/>
      <c r="E197" s="149"/>
      <c r="F197" s="149"/>
      <c r="G197" s="149"/>
    </row>
    <row r="198" spans="1:7" s="232" customFormat="1" ht="51.75" hidden="1" customHeight="1" x14ac:dyDescent="0.25">
      <c r="A198" s="378"/>
      <c r="B198" s="144"/>
      <c r="C198" s="182"/>
      <c r="D198" s="231"/>
      <c r="E198" s="147"/>
      <c r="F198" s="147"/>
      <c r="G198" s="147"/>
    </row>
    <row r="199" spans="1:7" s="232" customFormat="1" ht="58.5" hidden="1" customHeight="1" x14ac:dyDescent="0.25">
      <c r="A199" s="378"/>
      <c r="B199" s="144"/>
      <c r="C199" s="182"/>
      <c r="D199" s="231"/>
      <c r="E199" s="147"/>
      <c r="F199" s="147"/>
      <c r="G199" s="147"/>
    </row>
    <row r="200" spans="1:7" s="232" customFormat="1" ht="41.25" customHeight="1" x14ac:dyDescent="0.25">
      <c r="A200" s="378"/>
      <c r="B200" s="316" t="s">
        <v>9</v>
      </c>
      <c r="C200" s="320" t="s">
        <v>127</v>
      </c>
      <c r="D200" s="318" t="s">
        <v>13</v>
      </c>
      <c r="E200" s="319">
        <v>100</v>
      </c>
      <c r="F200" s="319">
        <f>F185/E185*100</f>
        <v>62.5</v>
      </c>
      <c r="G200" s="319">
        <f>G185/F185*100</f>
        <v>106.66666666666667</v>
      </c>
    </row>
    <row r="201" spans="1:7" s="321" customFormat="1" ht="46.5" hidden="1" customHeight="1" x14ac:dyDescent="0.25">
      <c r="A201" s="328"/>
      <c r="B201" s="317"/>
      <c r="C201" s="148"/>
      <c r="D201" s="322"/>
      <c r="E201" s="149"/>
      <c r="F201" s="149"/>
      <c r="G201" s="149"/>
    </row>
    <row r="202" spans="1:7" s="321" customFormat="1" ht="81" hidden="1" customHeight="1" x14ac:dyDescent="0.25">
      <c r="A202" s="337"/>
      <c r="B202" s="317"/>
      <c r="C202" s="148"/>
      <c r="D202" s="322"/>
      <c r="E202" s="149"/>
      <c r="F202" s="149"/>
      <c r="G202" s="149"/>
    </row>
    <row r="203" spans="1:7" s="321" customFormat="1" ht="51" hidden="1" customHeight="1" x14ac:dyDescent="0.25">
      <c r="A203" s="378"/>
      <c r="B203" s="462"/>
      <c r="C203" s="148"/>
      <c r="D203" s="322"/>
      <c r="E203" s="147"/>
      <c r="F203" s="147"/>
      <c r="G203" s="147"/>
    </row>
    <row r="204" spans="1:7" s="321" customFormat="1" ht="47.25" hidden="1" customHeight="1" x14ac:dyDescent="0.25">
      <c r="A204" s="378"/>
      <c r="B204" s="352"/>
      <c r="C204" s="148"/>
      <c r="D204" s="322"/>
      <c r="E204" s="147"/>
      <c r="F204" s="147"/>
      <c r="G204" s="147"/>
    </row>
    <row r="205" spans="1:7" s="321" customFormat="1" ht="42.75" hidden="1" customHeight="1" x14ac:dyDescent="0.25">
      <c r="A205" s="378"/>
      <c r="B205" s="317"/>
      <c r="C205" s="148"/>
      <c r="D205" s="322"/>
      <c r="E205" s="149"/>
      <c r="F205" s="149"/>
      <c r="G205" s="149"/>
    </row>
    <row r="206" spans="1:7" s="321" customFormat="1" ht="44.25" hidden="1" customHeight="1" x14ac:dyDescent="0.25">
      <c r="A206" s="378"/>
      <c r="B206" s="462"/>
      <c r="C206" s="148"/>
      <c r="D206" s="322"/>
      <c r="E206" s="147"/>
      <c r="F206" s="147"/>
      <c r="G206" s="147"/>
    </row>
    <row r="207" spans="1:7" s="321" customFormat="1" ht="49.5" hidden="1" customHeight="1" x14ac:dyDescent="0.25">
      <c r="A207" s="379"/>
      <c r="B207" s="352"/>
      <c r="C207" s="148"/>
      <c r="D207" s="322"/>
      <c r="E207" s="149"/>
      <c r="F207" s="149"/>
      <c r="G207" s="149"/>
    </row>
    <row r="208" spans="1:7" s="321" customFormat="1" ht="56.25" hidden="1" customHeight="1" x14ac:dyDescent="0.25">
      <c r="A208" s="328"/>
      <c r="B208" s="317"/>
      <c r="C208" s="148"/>
      <c r="D208" s="322"/>
      <c r="E208" s="149"/>
      <c r="F208" s="149"/>
      <c r="G208" s="149"/>
    </row>
    <row r="209" spans="1:7" s="321" customFormat="1" ht="43.5" hidden="1" customHeight="1" x14ac:dyDescent="0.25">
      <c r="A209" s="326"/>
      <c r="B209" s="462"/>
      <c r="C209" s="148"/>
      <c r="D209" s="322"/>
      <c r="E209" s="147"/>
      <c r="F209" s="147"/>
      <c r="G209" s="147"/>
    </row>
    <row r="210" spans="1:7" s="321" customFormat="1" ht="41.25" hidden="1" customHeight="1" x14ac:dyDescent="0.25">
      <c r="A210" s="326"/>
      <c r="B210" s="352"/>
      <c r="C210" s="148"/>
      <c r="D210" s="322"/>
      <c r="E210" s="147"/>
      <c r="F210" s="147"/>
      <c r="G210" s="147"/>
    </row>
    <row r="211" spans="1:7" s="321" customFormat="1" ht="41.25" hidden="1" customHeight="1" x14ac:dyDescent="0.25">
      <c r="A211" s="326"/>
      <c r="B211" s="317"/>
      <c r="C211" s="148"/>
      <c r="D211" s="322"/>
      <c r="E211" s="149"/>
      <c r="F211" s="149"/>
      <c r="G211" s="149"/>
    </row>
    <row r="212" spans="1:7" s="321" customFormat="1" ht="31.5" hidden="1" customHeight="1" x14ac:dyDescent="0.25">
      <c r="A212" s="326"/>
      <c r="B212" s="462"/>
      <c r="C212" s="148"/>
      <c r="D212" s="322"/>
      <c r="E212" s="147"/>
      <c r="F212" s="147"/>
      <c r="G212" s="147"/>
    </row>
    <row r="213" spans="1:7" s="321" customFormat="1" ht="41.25" hidden="1" customHeight="1" x14ac:dyDescent="0.25">
      <c r="A213" s="326"/>
      <c r="B213" s="352"/>
      <c r="C213" s="148"/>
      <c r="D213" s="322"/>
      <c r="E213" s="149"/>
      <c r="F213" s="149"/>
      <c r="G213" s="149"/>
    </row>
    <row r="214" spans="1:7" s="232" customFormat="1" ht="15.75" hidden="1" x14ac:dyDescent="0.25">
      <c r="A214" s="327"/>
      <c r="B214" s="172"/>
      <c r="C214" s="182"/>
      <c r="D214" s="322"/>
      <c r="E214" s="147"/>
      <c r="F214" s="147"/>
      <c r="G214" s="147"/>
    </row>
    <row r="215" spans="1:7" ht="24.75" customHeight="1" x14ac:dyDescent="0.25">
      <c r="A215" s="476" t="s">
        <v>237</v>
      </c>
      <c r="B215" s="557"/>
      <c r="C215" s="557"/>
      <c r="D215" s="557"/>
      <c r="E215" s="557"/>
      <c r="F215" s="557"/>
      <c r="G215" s="558"/>
    </row>
    <row r="216" spans="1:7" ht="65.25" customHeight="1" x14ac:dyDescent="0.25">
      <c r="A216" s="559" t="s">
        <v>198</v>
      </c>
      <c r="B216" s="144" t="s">
        <v>10</v>
      </c>
      <c r="C216" s="179" t="s">
        <v>47</v>
      </c>
      <c r="D216" s="146" t="s">
        <v>15</v>
      </c>
      <c r="E216" s="147">
        <v>1200</v>
      </c>
      <c r="F216" s="147">
        <v>1220</v>
      </c>
      <c r="G216" s="147">
        <v>1250</v>
      </c>
    </row>
    <row r="217" spans="1:7" ht="26.25" hidden="1" customHeight="1" x14ac:dyDescent="0.25">
      <c r="A217" s="560"/>
      <c r="B217" s="144" t="s">
        <v>9</v>
      </c>
      <c r="C217" s="179" t="s">
        <v>48</v>
      </c>
      <c r="D217" s="146" t="s">
        <v>13</v>
      </c>
      <c r="E217" s="147">
        <v>100</v>
      </c>
      <c r="F217" s="147">
        <v>102</v>
      </c>
      <c r="G217" s="147">
        <v>103</v>
      </c>
    </row>
    <row r="218" spans="1:7" ht="48" customHeight="1" x14ac:dyDescent="0.25">
      <c r="A218" s="561"/>
      <c r="B218" s="144" t="s">
        <v>9</v>
      </c>
      <c r="C218" s="179" t="s">
        <v>143</v>
      </c>
      <c r="D218" s="212" t="s">
        <v>13</v>
      </c>
      <c r="E218" s="313">
        <v>100</v>
      </c>
      <c r="F218" s="313">
        <f>F216/E216%</f>
        <v>101.66666666666667</v>
      </c>
      <c r="G218" s="313">
        <f>G216/F216%</f>
        <v>102.45901639344262</v>
      </c>
    </row>
    <row r="219" spans="1:7" ht="0.75" customHeight="1" x14ac:dyDescent="0.25">
      <c r="A219" s="525" t="s">
        <v>192</v>
      </c>
      <c r="B219" s="464" t="s">
        <v>6</v>
      </c>
      <c r="C219" s="182"/>
      <c r="D219" s="146"/>
      <c r="E219" s="147"/>
      <c r="F219" s="147"/>
      <c r="G219" s="147"/>
    </row>
    <row r="220" spans="1:7" ht="27" hidden="1" customHeight="1" x14ac:dyDescent="0.25">
      <c r="A220" s="378"/>
      <c r="B220" s="465"/>
      <c r="C220" s="182"/>
      <c r="D220" s="146"/>
      <c r="E220" s="149"/>
      <c r="F220" s="149"/>
      <c r="G220" s="149"/>
    </row>
    <row r="221" spans="1:7" ht="58.5" customHeight="1" x14ac:dyDescent="0.25">
      <c r="A221" s="378"/>
      <c r="B221" s="465"/>
      <c r="C221" s="182" t="s">
        <v>136</v>
      </c>
      <c r="D221" s="146" t="s">
        <v>8</v>
      </c>
      <c r="E221" s="149">
        <v>50000</v>
      </c>
      <c r="F221" s="149">
        <v>55200</v>
      </c>
      <c r="G221" s="149">
        <v>58500</v>
      </c>
    </row>
    <row r="222" spans="1:7" ht="25.5" hidden="1" customHeight="1" x14ac:dyDescent="0.25">
      <c r="A222" s="378"/>
      <c r="B222" s="144"/>
      <c r="C222" s="182"/>
      <c r="D222" s="146"/>
      <c r="E222" s="149"/>
      <c r="F222" s="149"/>
      <c r="G222" s="149"/>
    </row>
    <row r="223" spans="1:7" ht="0.75" customHeight="1" x14ac:dyDescent="0.25">
      <c r="A223" s="378"/>
      <c r="B223" s="144"/>
      <c r="C223" s="182"/>
      <c r="D223" s="146"/>
      <c r="E223" s="149"/>
      <c r="F223" s="149"/>
      <c r="G223" s="149"/>
    </row>
    <row r="224" spans="1:7" ht="36" customHeight="1" x14ac:dyDescent="0.25">
      <c r="A224" s="378"/>
      <c r="B224" s="464" t="s">
        <v>10</v>
      </c>
      <c r="C224" s="182" t="s">
        <v>135</v>
      </c>
      <c r="D224" s="146" t="s">
        <v>12</v>
      </c>
      <c r="E224" s="147">
        <v>5</v>
      </c>
      <c r="F224" s="147">
        <v>5</v>
      </c>
      <c r="G224" s="147">
        <v>5</v>
      </c>
    </row>
    <row r="225" spans="1:7" ht="62.25" customHeight="1" x14ac:dyDescent="0.25">
      <c r="A225" s="378"/>
      <c r="B225" s="465"/>
      <c r="C225" s="182" t="s">
        <v>24</v>
      </c>
      <c r="D225" s="146" t="s">
        <v>15</v>
      </c>
      <c r="E225" s="147">
        <v>995</v>
      </c>
      <c r="F225" s="147">
        <v>1010</v>
      </c>
      <c r="G225" s="147">
        <v>1030</v>
      </c>
    </row>
    <row r="226" spans="1:7" ht="27" customHeight="1" x14ac:dyDescent="0.25">
      <c r="A226" s="241"/>
      <c r="B226" s="465"/>
      <c r="C226" s="182" t="s">
        <v>23</v>
      </c>
      <c r="D226" s="146" t="s">
        <v>15</v>
      </c>
      <c r="E226" s="147">
        <v>320</v>
      </c>
      <c r="F226" s="147">
        <v>340</v>
      </c>
      <c r="G226" s="147">
        <v>370</v>
      </c>
    </row>
    <row r="227" spans="1:7" ht="0.75" customHeight="1" x14ac:dyDescent="0.25">
      <c r="A227" s="241"/>
      <c r="B227" s="245" t="s">
        <v>11</v>
      </c>
      <c r="C227" s="182"/>
      <c r="D227" s="146"/>
      <c r="E227" s="149"/>
      <c r="F227" s="149"/>
      <c r="G227" s="149"/>
    </row>
    <row r="228" spans="1:7" ht="63" customHeight="1" x14ac:dyDescent="0.25">
      <c r="A228" s="241"/>
      <c r="B228" s="144" t="s">
        <v>11</v>
      </c>
      <c r="C228" s="182" t="s">
        <v>145</v>
      </c>
      <c r="D228" s="146" t="s">
        <v>8</v>
      </c>
      <c r="E228" s="149">
        <f>E221/E225</f>
        <v>50.251256281407038</v>
      </c>
      <c r="F228" s="149">
        <f>F221/F225</f>
        <v>54.653465346534652</v>
      </c>
      <c r="G228" s="149">
        <f>G221/G225</f>
        <v>56.796116504854368</v>
      </c>
    </row>
    <row r="229" spans="1:7" ht="81" hidden="1" customHeight="1" x14ac:dyDescent="0.25">
      <c r="A229" s="241"/>
      <c r="B229" s="144"/>
      <c r="C229" s="182"/>
      <c r="D229" s="146"/>
      <c r="E229" s="149"/>
      <c r="F229" s="149"/>
      <c r="G229" s="149"/>
    </row>
    <row r="230" spans="1:7" ht="87.75" hidden="1" customHeight="1" x14ac:dyDescent="0.25">
      <c r="A230" s="241"/>
      <c r="B230" s="144"/>
      <c r="C230" s="182"/>
      <c r="D230" s="146"/>
      <c r="E230" s="149"/>
      <c r="F230" s="149"/>
      <c r="G230" s="149"/>
    </row>
    <row r="231" spans="1:7" ht="54.75" customHeight="1" x14ac:dyDescent="0.25">
      <c r="A231" s="242"/>
      <c r="B231" s="144" t="s">
        <v>9</v>
      </c>
      <c r="C231" s="182" t="s">
        <v>146</v>
      </c>
      <c r="D231" s="146" t="s">
        <v>13</v>
      </c>
      <c r="E231" s="149">
        <v>100</v>
      </c>
      <c r="F231" s="149">
        <f>F225/E225%</f>
        <v>101.50753768844221</v>
      </c>
      <c r="G231" s="149">
        <f>G225/F225%</f>
        <v>101.98019801980199</v>
      </c>
    </row>
    <row r="232" spans="1:7" s="184" customFormat="1" ht="43.5" customHeight="1" x14ac:dyDescent="0.2">
      <c r="A232" s="233" t="s">
        <v>128</v>
      </c>
      <c r="B232" s="245" t="s">
        <v>6</v>
      </c>
      <c r="C232" s="148" t="s">
        <v>7</v>
      </c>
      <c r="D232" s="231" t="s">
        <v>8</v>
      </c>
      <c r="E232" s="149">
        <f>300000+1320000</f>
        <v>1620000</v>
      </c>
      <c r="F232" s="149">
        <v>331200</v>
      </c>
      <c r="G232" s="149">
        <v>350700</v>
      </c>
    </row>
    <row r="233" spans="1:7" s="184" customFormat="1" ht="30.75" hidden="1" customHeight="1" x14ac:dyDescent="0.2">
      <c r="A233" s="285"/>
      <c r="B233" s="281"/>
      <c r="C233" s="148"/>
      <c r="D233" s="231" t="s">
        <v>12</v>
      </c>
      <c r="E233" s="149"/>
      <c r="F233" s="149"/>
      <c r="G233" s="149"/>
    </row>
    <row r="234" spans="1:7" s="184" customFormat="1" ht="28.5" hidden="1" customHeight="1" x14ac:dyDescent="0.2">
      <c r="A234" s="490"/>
      <c r="B234" s="462"/>
      <c r="C234" s="148"/>
      <c r="D234" s="231"/>
      <c r="E234" s="149"/>
      <c r="F234" s="149"/>
      <c r="G234" s="149"/>
    </row>
    <row r="235" spans="1:7" s="184" customFormat="1" ht="44.25" hidden="1" customHeight="1" x14ac:dyDescent="0.2">
      <c r="A235" s="488"/>
      <c r="B235" s="491"/>
      <c r="C235" s="148"/>
      <c r="D235" s="231"/>
      <c r="E235" s="147"/>
      <c r="F235" s="147"/>
      <c r="G235" s="147"/>
    </row>
    <row r="236" spans="1:7" s="184" customFormat="1" ht="29.25" customHeight="1" x14ac:dyDescent="0.25">
      <c r="A236" s="213"/>
      <c r="B236" s="269" t="s">
        <v>10</v>
      </c>
      <c r="C236" s="148" t="s">
        <v>123</v>
      </c>
      <c r="D236" s="231" t="s">
        <v>12</v>
      </c>
      <c r="E236" s="147">
        <f>150+132</f>
        <v>282</v>
      </c>
      <c r="F236" s="147">
        <v>155</v>
      </c>
      <c r="G236" s="147">
        <v>160</v>
      </c>
    </row>
    <row r="237" spans="1:7" s="184" customFormat="1" ht="39" hidden="1" customHeight="1" x14ac:dyDescent="0.25">
      <c r="A237" s="213"/>
      <c r="B237" s="279"/>
      <c r="C237" s="148"/>
      <c r="D237" s="231"/>
      <c r="E237" s="147"/>
      <c r="F237" s="147"/>
      <c r="G237" s="147"/>
    </row>
    <row r="238" spans="1:7" s="184" customFormat="1" ht="34.5" hidden="1" customHeight="1" x14ac:dyDescent="0.25">
      <c r="A238" s="213"/>
      <c r="B238" s="473"/>
      <c r="C238" s="182"/>
      <c r="D238" s="231"/>
      <c r="E238" s="147"/>
      <c r="F238" s="147"/>
      <c r="G238" s="147"/>
    </row>
    <row r="239" spans="1:7" s="184" customFormat="1" ht="89.25" hidden="1" customHeight="1" x14ac:dyDescent="0.25">
      <c r="A239" s="213"/>
      <c r="B239" s="474"/>
      <c r="C239" s="182"/>
      <c r="D239" s="231"/>
      <c r="E239" s="147"/>
      <c r="F239" s="147"/>
      <c r="G239" s="147"/>
    </row>
    <row r="240" spans="1:7" s="184" customFormat="1" ht="35.25" hidden="1" customHeight="1" x14ac:dyDescent="0.25">
      <c r="A240" s="213"/>
      <c r="B240" s="474"/>
      <c r="C240" s="182"/>
      <c r="D240" s="231"/>
      <c r="E240" s="147"/>
      <c r="F240" s="147"/>
      <c r="G240" s="147"/>
    </row>
    <row r="241" spans="1:7" s="184" customFormat="1" ht="39" hidden="1" customHeight="1" x14ac:dyDescent="0.25">
      <c r="A241" s="213"/>
      <c r="B241" s="475"/>
      <c r="C241" s="182"/>
      <c r="D241" s="231"/>
      <c r="E241" s="147"/>
      <c r="F241" s="178"/>
      <c r="G241" s="178"/>
    </row>
    <row r="242" spans="1:7" s="232" customFormat="1" ht="19.5" hidden="1" customHeight="1" x14ac:dyDescent="0.25">
      <c r="A242" s="213"/>
      <c r="B242" s="473"/>
      <c r="C242" s="182"/>
      <c r="D242" s="231"/>
      <c r="E242" s="147"/>
      <c r="F242" s="147"/>
      <c r="G242" s="147"/>
    </row>
    <row r="243" spans="1:7" s="232" customFormat="1" ht="19.5" hidden="1" customHeight="1" x14ac:dyDescent="0.25">
      <c r="A243" s="213"/>
      <c r="B243" s="474"/>
      <c r="C243" s="182"/>
      <c r="D243" s="231"/>
      <c r="E243" s="147"/>
      <c r="F243" s="147"/>
      <c r="G243" s="147"/>
    </row>
    <row r="244" spans="1:7" s="232" customFormat="1" ht="28.5" hidden="1" customHeight="1" x14ac:dyDescent="0.25">
      <c r="A244" s="213"/>
      <c r="B244" s="475"/>
      <c r="C244" s="182"/>
      <c r="D244" s="231"/>
      <c r="E244" s="147"/>
      <c r="F244" s="147"/>
      <c r="G244" s="147"/>
    </row>
    <row r="245" spans="1:7" s="232" customFormat="1" ht="32.25" customHeight="1" x14ac:dyDescent="0.25">
      <c r="A245" s="213"/>
      <c r="B245" s="245" t="s">
        <v>11</v>
      </c>
      <c r="C245" s="182" t="s">
        <v>124</v>
      </c>
      <c r="D245" s="231" t="s">
        <v>8</v>
      </c>
      <c r="E245" s="149">
        <f>E232/E236</f>
        <v>5744.6808510638302</v>
      </c>
      <c r="F245" s="149">
        <f>F232/F236</f>
        <v>2136.7741935483873</v>
      </c>
      <c r="G245" s="149">
        <f>G232/G236</f>
        <v>2191.875</v>
      </c>
    </row>
    <row r="246" spans="1:7" s="232" customFormat="1" ht="28.5" hidden="1" customHeight="1" x14ac:dyDescent="0.25">
      <c r="A246" s="213"/>
      <c r="B246" s="271"/>
      <c r="C246" s="182"/>
      <c r="D246" s="231"/>
      <c r="E246" s="149"/>
      <c r="F246" s="149"/>
      <c r="G246" s="149"/>
    </row>
    <row r="247" spans="1:7" s="232" customFormat="1" ht="71.25" hidden="1" customHeight="1" x14ac:dyDescent="0.25">
      <c r="A247" s="213"/>
      <c r="B247" s="280"/>
      <c r="C247" s="182"/>
      <c r="D247" s="231"/>
      <c r="E247" s="149"/>
      <c r="F247" s="149"/>
      <c r="G247" s="149"/>
    </row>
    <row r="248" spans="1:7" s="232" customFormat="1" ht="33.75" hidden="1" customHeight="1" x14ac:dyDescent="0.25">
      <c r="A248" s="213"/>
      <c r="B248" s="279"/>
      <c r="C248" s="182"/>
      <c r="D248" s="231"/>
      <c r="E248" s="149"/>
      <c r="F248" s="149"/>
      <c r="G248" s="149"/>
    </row>
    <row r="249" spans="1:7" s="232" customFormat="1" ht="51.75" hidden="1" customHeight="1" x14ac:dyDescent="0.25">
      <c r="A249" s="213"/>
      <c r="B249" s="269"/>
      <c r="C249" s="182"/>
      <c r="D249" s="231"/>
      <c r="E249" s="147"/>
      <c r="F249" s="147"/>
      <c r="G249" s="147"/>
    </row>
    <row r="250" spans="1:7" s="232" customFormat="1" ht="58.5" hidden="1" customHeight="1" x14ac:dyDescent="0.25">
      <c r="A250" s="213"/>
      <c r="B250" s="280"/>
      <c r="C250" s="182"/>
      <c r="D250" s="231"/>
      <c r="E250" s="147"/>
      <c r="F250" s="147"/>
      <c r="G250" s="147"/>
    </row>
    <row r="251" spans="1:7" s="232" customFormat="1" ht="41.25" customHeight="1" x14ac:dyDescent="0.25">
      <c r="A251" s="213"/>
      <c r="B251" s="144" t="s">
        <v>9</v>
      </c>
      <c r="C251" s="182" t="s">
        <v>127</v>
      </c>
      <c r="D251" s="231" t="s">
        <v>13</v>
      </c>
      <c r="E251" s="149">
        <v>100</v>
      </c>
      <c r="F251" s="149">
        <f>F236/E236*100</f>
        <v>54.964539007092192</v>
      </c>
      <c r="G251" s="149">
        <f>G236/F236*100</f>
        <v>103.2258064516129</v>
      </c>
    </row>
    <row r="252" spans="1:7" s="232" customFormat="1" ht="66.75" hidden="1" customHeight="1" x14ac:dyDescent="0.25">
      <c r="A252" s="235"/>
      <c r="B252" s="230"/>
      <c r="C252" s="236"/>
      <c r="D252" s="237"/>
      <c r="E252" s="238"/>
      <c r="F252" s="238"/>
      <c r="G252" s="239"/>
    </row>
    <row r="253" spans="1:7" ht="35.25" customHeight="1" x14ac:dyDescent="0.25">
      <c r="A253" s="530" t="s">
        <v>238</v>
      </c>
      <c r="B253" s="553"/>
      <c r="C253" s="553"/>
      <c r="D253" s="553"/>
      <c r="E253" s="553"/>
      <c r="F253" s="553"/>
      <c r="G253" s="554"/>
    </row>
    <row r="254" spans="1:7" ht="46.5" customHeight="1" x14ac:dyDescent="0.25">
      <c r="A254" s="555" t="s">
        <v>201</v>
      </c>
      <c r="B254" s="144" t="s">
        <v>10</v>
      </c>
      <c r="C254" s="179" t="s">
        <v>49</v>
      </c>
      <c r="D254" s="146" t="s">
        <v>15</v>
      </c>
      <c r="E254" s="149">
        <v>3000</v>
      </c>
      <c r="F254" s="149">
        <v>3100</v>
      </c>
      <c r="G254" s="149">
        <v>3200</v>
      </c>
    </row>
    <row r="255" spans="1:7" ht="75" customHeight="1" x14ac:dyDescent="0.25">
      <c r="A255" s="556"/>
      <c r="B255" s="144" t="s">
        <v>9</v>
      </c>
      <c r="C255" s="179" t="s">
        <v>50</v>
      </c>
      <c r="D255" s="146" t="s">
        <v>13</v>
      </c>
      <c r="E255" s="149">
        <v>100</v>
      </c>
      <c r="F255" s="149">
        <f>F254/E254%</f>
        <v>103.33333333333333</v>
      </c>
      <c r="G255" s="149">
        <f>G254/F254%</f>
        <v>103.2258064516129</v>
      </c>
    </row>
    <row r="256" spans="1:7" s="183" customFormat="1" ht="0.75" customHeight="1" x14ac:dyDescent="0.25">
      <c r="A256" s="550" t="s">
        <v>156</v>
      </c>
      <c r="B256" s="269" t="s">
        <v>6</v>
      </c>
      <c r="C256" s="148" t="s">
        <v>109</v>
      </c>
      <c r="D256" s="146" t="s">
        <v>14</v>
      </c>
      <c r="E256" s="149">
        <v>50000</v>
      </c>
      <c r="F256" s="149">
        <v>55200</v>
      </c>
      <c r="G256" s="149">
        <v>58500</v>
      </c>
    </row>
    <row r="257" spans="1:8" ht="43.5" customHeight="1" x14ac:dyDescent="0.25">
      <c r="A257" s="551"/>
      <c r="B257" s="284" t="s">
        <v>6</v>
      </c>
      <c r="C257" s="148" t="s">
        <v>171</v>
      </c>
      <c r="D257" s="146" t="s">
        <v>14</v>
      </c>
      <c r="E257" s="149">
        <v>50000</v>
      </c>
      <c r="F257" s="149">
        <v>55200</v>
      </c>
      <c r="G257" s="149">
        <v>58500</v>
      </c>
    </row>
    <row r="258" spans="1:8" s="260" customFormat="1" ht="34.5" hidden="1" customHeight="1" x14ac:dyDescent="0.25">
      <c r="A258" s="551"/>
      <c r="B258" s="283"/>
      <c r="C258" s="148" t="s">
        <v>172</v>
      </c>
      <c r="D258" s="258" t="s">
        <v>8</v>
      </c>
      <c r="E258" s="149">
        <v>0</v>
      </c>
      <c r="F258" s="149">
        <v>0</v>
      </c>
      <c r="G258" s="149">
        <v>0</v>
      </c>
    </row>
    <row r="259" spans="1:8" s="211" customFormat="1" ht="30" customHeight="1" x14ac:dyDescent="0.25">
      <c r="A259" s="551"/>
      <c r="B259" s="464" t="s">
        <v>10</v>
      </c>
      <c r="C259" s="148" t="s">
        <v>96</v>
      </c>
      <c r="D259" s="212" t="s">
        <v>12</v>
      </c>
      <c r="E259" s="147">
        <v>8</v>
      </c>
      <c r="F259" s="147">
        <v>9</v>
      </c>
      <c r="G259" s="147">
        <v>9</v>
      </c>
    </row>
    <row r="260" spans="1:8" ht="38.25" hidden="1" customHeight="1" x14ac:dyDescent="0.25">
      <c r="A260" s="490"/>
      <c r="B260" s="465"/>
      <c r="C260" s="148"/>
      <c r="D260" s="146"/>
      <c r="E260" s="149"/>
      <c r="F260" s="149"/>
      <c r="G260" s="149"/>
    </row>
    <row r="261" spans="1:8" s="211" customFormat="1" ht="36.75" hidden="1" customHeight="1" x14ac:dyDescent="0.25">
      <c r="A261" s="488"/>
      <c r="B261" s="465"/>
      <c r="C261" s="148" t="s">
        <v>157</v>
      </c>
      <c r="D261" s="212" t="s">
        <v>12</v>
      </c>
      <c r="E261" s="147">
        <v>0</v>
      </c>
      <c r="F261" s="147">
        <v>0</v>
      </c>
      <c r="G261" s="147">
        <v>0</v>
      </c>
    </row>
    <row r="262" spans="1:8" ht="45" customHeight="1" x14ac:dyDescent="0.25">
      <c r="A262" s="194"/>
      <c r="B262" s="465"/>
      <c r="C262" s="148" t="s">
        <v>159</v>
      </c>
      <c r="D262" s="146" t="s">
        <v>15</v>
      </c>
      <c r="E262" s="147">
        <v>250</v>
      </c>
      <c r="F262" s="147">
        <v>270</v>
      </c>
      <c r="G262" s="147">
        <v>290</v>
      </c>
    </row>
    <row r="263" spans="1:8" s="256" customFormat="1" ht="47.25" hidden="1" customHeight="1" x14ac:dyDescent="0.25">
      <c r="A263" s="255"/>
      <c r="B263" s="465"/>
      <c r="C263" s="148" t="s">
        <v>158</v>
      </c>
      <c r="D263" s="254" t="s">
        <v>15</v>
      </c>
      <c r="E263" s="147">
        <v>0</v>
      </c>
      <c r="F263" s="147">
        <v>0</v>
      </c>
      <c r="G263" s="147">
        <v>0</v>
      </c>
    </row>
    <row r="264" spans="1:8" ht="28.5" customHeight="1" x14ac:dyDescent="0.25">
      <c r="A264" s="194"/>
      <c r="B264" s="465"/>
      <c r="C264" s="148" t="s">
        <v>162</v>
      </c>
      <c r="D264" s="146" t="s">
        <v>22</v>
      </c>
      <c r="E264" s="147">
        <v>80</v>
      </c>
      <c r="F264" s="147">
        <v>80</v>
      </c>
      <c r="G264" s="147">
        <v>80</v>
      </c>
    </row>
    <row r="265" spans="1:8" s="211" customFormat="1" ht="39" hidden="1" customHeight="1" x14ac:dyDescent="0.25">
      <c r="A265" s="194"/>
      <c r="B265" s="465"/>
      <c r="C265" s="148" t="s">
        <v>161</v>
      </c>
      <c r="D265" s="212" t="s">
        <v>22</v>
      </c>
      <c r="E265" s="147">
        <v>0</v>
      </c>
      <c r="F265" s="147">
        <v>0</v>
      </c>
      <c r="G265" s="147">
        <v>0</v>
      </c>
    </row>
    <row r="266" spans="1:8" s="211" customFormat="1" ht="39" hidden="1" customHeight="1" x14ac:dyDescent="0.25">
      <c r="A266" s="194"/>
      <c r="B266" s="465"/>
      <c r="C266" s="92"/>
      <c r="D266" s="215"/>
      <c r="E266" s="41"/>
      <c r="F266" s="41"/>
      <c r="G266" s="41"/>
      <c r="H266" s="59"/>
    </row>
    <row r="267" spans="1:8" s="211" customFormat="1" ht="40.5" customHeight="1" x14ac:dyDescent="0.25">
      <c r="A267" s="194"/>
      <c r="B267" s="467" t="s">
        <v>11</v>
      </c>
      <c r="C267" s="148" t="s">
        <v>97</v>
      </c>
      <c r="D267" s="212" t="s">
        <v>8</v>
      </c>
      <c r="E267" s="149">
        <f>E257/E259</f>
        <v>6250</v>
      </c>
      <c r="F267" s="149">
        <f>F257/F259</f>
        <v>6133.333333333333</v>
      </c>
      <c r="G267" s="149">
        <f>G257/G259</f>
        <v>6500</v>
      </c>
    </row>
    <row r="268" spans="1:8" s="211" customFormat="1" ht="40.5" hidden="1" customHeight="1" x14ac:dyDescent="0.25">
      <c r="A268" s="194"/>
      <c r="B268" s="545"/>
      <c r="C268" s="148" t="s">
        <v>160</v>
      </c>
      <c r="D268" s="212" t="s">
        <v>8</v>
      </c>
      <c r="E268" s="149">
        <v>0</v>
      </c>
      <c r="F268" s="149">
        <v>0</v>
      </c>
      <c r="G268" s="149">
        <v>0</v>
      </c>
    </row>
    <row r="269" spans="1:8" s="260" customFormat="1" ht="40.5" customHeight="1" x14ac:dyDescent="0.25">
      <c r="A269" s="259"/>
      <c r="B269" s="545"/>
      <c r="C269" s="148" t="s">
        <v>163</v>
      </c>
      <c r="D269" s="258" t="s">
        <v>8</v>
      </c>
      <c r="E269" s="149">
        <f t="shared" ref="E269:G269" si="0">E257/E264</f>
        <v>625</v>
      </c>
      <c r="F269" s="149">
        <f t="shared" si="0"/>
        <v>690</v>
      </c>
      <c r="G269" s="149">
        <f t="shared" si="0"/>
        <v>731.25</v>
      </c>
    </row>
    <row r="270" spans="1:8" s="211" customFormat="1" ht="44.25" hidden="1" customHeight="1" x14ac:dyDescent="0.25">
      <c r="A270" s="194"/>
      <c r="B270" s="545"/>
      <c r="C270" s="148" t="s">
        <v>164</v>
      </c>
      <c r="D270" s="212" t="s">
        <v>8</v>
      </c>
      <c r="E270" s="149">
        <v>0</v>
      </c>
      <c r="F270" s="149">
        <v>0</v>
      </c>
      <c r="G270" s="149">
        <v>0</v>
      </c>
    </row>
    <row r="271" spans="1:8" s="211" customFormat="1" ht="42" hidden="1" customHeight="1" x14ac:dyDescent="0.25">
      <c r="A271" s="194"/>
      <c r="B271" s="491"/>
      <c r="C271" s="148"/>
      <c r="D271" s="212"/>
      <c r="E271" s="149"/>
      <c r="F271" s="149"/>
      <c r="G271" s="149"/>
    </row>
    <row r="272" spans="1:8" s="211" customFormat="1" ht="42" customHeight="1" x14ac:dyDescent="0.25">
      <c r="A272" s="194"/>
      <c r="B272" s="467" t="s">
        <v>9</v>
      </c>
      <c r="C272" s="148" t="s">
        <v>98</v>
      </c>
      <c r="D272" s="212" t="s">
        <v>13</v>
      </c>
      <c r="E272" s="149">
        <v>100</v>
      </c>
      <c r="F272" s="149">
        <f>F259/E259%</f>
        <v>112.5</v>
      </c>
      <c r="G272" s="149">
        <f>G259/F259%</f>
        <v>100</v>
      </c>
    </row>
    <row r="273" spans="1:7" s="211" customFormat="1" ht="42" hidden="1" customHeight="1" x14ac:dyDescent="0.25">
      <c r="A273" s="194"/>
      <c r="B273" s="545"/>
      <c r="C273" s="148" t="s">
        <v>165</v>
      </c>
      <c r="D273" s="212" t="s">
        <v>13</v>
      </c>
      <c r="E273" s="149">
        <v>0</v>
      </c>
      <c r="F273" s="149">
        <v>0</v>
      </c>
      <c r="G273" s="149">
        <v>0</v>
      </c>
    </row>
    <row r="274" spans="1:7" s="260" customFormat="1" ht="42" customHeight="1" x14ac:dyDescent="0.25">
      <c r="A274" s="259"/>
      <c r="B274" s="545"/>
      <c r="C274" s="148" t="s">
        <v>99</v>
      </c>
      <c r="D274" s="258" t="s">
        <v>13</v>
      </c>
      <c r="E274" s="149">
        <v>100</v>
      </c>
      <c r="F274" s="149">
        <f>F262/E262%</f>
        <v>108</v>
      </c>
      <c r="G274" s="149">
        <f>G262/F262%</f>
        <v>107.4074074074074</v>
      </c>
    </row>
    <row r="275" spans="1:7" s="211" customFormat="1" ht="42" hidden="1" customHeight="1" x14ac:dyDescent="0.25">
      <c r="A275" s="194"/>
      <c r="B275" s="545"/>
      <c r="C275" s="148" t="s">
        <v>166</v>
      </c>
      <c r="D275" s="212" t="s">
        <v>13</v>
      </c>
      <c r="E275" s="147">
        <v>100</v>
      </c>
      <c r="F275" s="147">
        <v>0</v>
      </c>
      <c r="G275" s="147">
        <v>0</v>
      </c>
    </row>
    <row r="276" spans="1:7" s="211" customFormat="1" ht="45.75" hidden="1" customHeight="1" x14ac:dyDescent="0.25">
      <c r="A276" s="217"/>
      <c r="B276" s="491"/>
      <c r="C276" s="148"/>
      <c r="D276" s="212"/>
      <c r="E276" s="147"/>
      <c r="F276" s="147"/>
      <c r="G276" s="147"/>
    </row>
    <row r="277" spans="1:7" s="184" customFormat="1" ht="39" customHeight="1" x14ac:dyDescent="0.2">
      <c r="A277" s="487" t="s">
        <v>147</v>
      </c>
      <c r="B277" s="144" t="s">
        <v>6</v>
      </c>
      <c r="C277" s="148" t="s">
        <v>7</v>
      </c>
      <c r="D277" s="146" t="s">
        <v>8</v>
      </c>
      <c r="E277" s="149">
        <v>282600</v>
      </c>
      <c r="F277" s="149">
        <v>312000</v>
      </c>
      <c r="G277" s="149">
        <v>330400</v>
      </c>
    </row>
    <row r="278" spans="1:7" s="184" customFormat="1" ht="30.75" customHeight="1" x14ac:dyDescent="0.2">
      <c r="A278" s="488"/>
      <c r="B278" s="464" t="s">
        <v>10</v>
      </c>
      <c r="C278" s="148" t="s">
        <v>100</v>
      </c>
      <c r="D278" s="212" t="s">
        <v>12</v>
      </c>
      <c r="E278" s="147">
        <v>3</v>
      </c>
      <c r="F278" s="147">
        <v>3</v>
      </c>
      <c r="G278" s="147">
        <v>3</v>
      </c>
    </row>
    <row r="279" spans="1:7" s="184" customFormat="1" ht="28.5" hidden="1" customHeight="1" x14ac:dyDescent="0.2">
      <c r="A279" s="490"/>
      <c r="B279" s="465"/>
      <c r="C279" s="148"/>
      <c r="D279" s="212"/>
      <c r="E279" s="149"/>
      <c r="F279" s="149"/>
      <c r="G279" s="149"/>
    </row>
    <row r="280" spans="1:7" s="184" customFormat="1" ht="44.25" hidden="1" customHeight="1" x14ac:dyDescent="0.2">
      <c r="A280" s="488"/>
      <c r="B280" s="465"/>
      <c r="C280" s="148"/>
      <c r="D280" s="212"/>
      <c r="E280" s="147"/>
      <c r="F280" s="147"/>
      <c r="G280" s="147"/>
    </row>
    <row r="281" spans="1:7" s="184" customFormat="1" ht="45.75" customHeight="1" x14ac:dyDescent="0.25">
      <c r="A281" s="213"/>
      <c r="B281" s="465"/>
      <c r="C281" s="148" t="s">
        <v>148</v>
      </c>
      <c r="D281" s="146" t="s">
        <v>15</v>
      </c>
      <c r="E281" s="147">
        <v>95</v>
      </c>
      <c r="F281" s="147">
        <v>107</v>
      </c>
      <c r="G281" s="147">
        <v>119</v>
      </c>
    </row>
    <row r="282" spans="1:7" s="184" customFormat="1" ht="48.75" hidden="1" customHeight="1" x14ac:dyDescent="0.25">
      <c r="A282" s="213"/>
      <c r="B282" s="465"/>
      <c r="C282" s="148"/>
      <c r="D282" s="146"/>
      <c r="E282" s="147"/>
      <c r="F282" s="147"/>
      <c r="G282" s="147"/>
    </row>
    <row r="283" spans="1:7" s="184" customFormat="1" ht="34.5" hidden="1" customHeight="1" x14ac:dyDescent="0.25">
      <c r="A283" s="213"/>
      <c r="B283" s="473"/>
      <c r="C283" s="182"/>
      <c r="D283" s="146"/>
      <c r="E283" s="147"/>
      <c r="F283" s="147"/>
      <c r="G283" s="147"/>
    </row>
    <row r="284" spans="1:7" s="184" customFormat="1" ht="89.25" hidden="1" customHeight="1" x14ac:dyDescent="0.25">
      <c r="A284" s="213"/>
      <c r="B284" s="474"/>
      <c r="C284" s="182"/>
      <c r="D284" s="146"/>
      <c r="E284" s="147"/>
      <c r="F284" s="147"/>
      <c r="G284" s="147"/>
    </row>
    <row r="285" spans="1:7" s="184" customFormat="1" ht="35.25" hidden="1" customHeight="1" x14ac:dyDescent="0.25">
      <c r="A285" s="213"/>
      <c r="B285" s="474"/>
      <c r="C285" s="182"/>
      <c r="D285" s="146"/>
      <c r="E285" s="147"/>
      <c r="F285" s="147"/>
      <c r="G285" s="147"/>
    </row>
    <row r="286" spans="1:7" s="184" customFormat="1" ht="39" hidden="1" customHeight="1" x14ac:dyDescent="0.25">
      <c r="A286" s="213"/>
      <c r="B286" s="475"/>
      <c r="C286" s="182"/>
      <c r="D286" s="146"/>
      <c r="E286" s="147"/>
      <c r="F286" s="178"/>
      <c r="G286" s="178"/>
    </row>
    <row r="287" spans="1:7" ht="19.5" hidden="1" customHeight="1" x14ac:dyDescent="0.25">
      <c r="A287" s="213"/>
      <c r="B287" s="473"/>
      <c r="C287" s="182"/>
      <c r="D287" s="146"/>
      <c r="E287" s="147"/>
      <c r="F287" s="147"/>
      <c r="G287" s="147"/>
    </row>
    <row r="288" spans="1:7" ht="19.5" hidden="1" customHeight="1" x14ac:dyDescent="0.25">
      <c r="A288" s="213"/>
      <c r="B288" s="474"/>
      <c r="C288" s="182"/>
      <c r="D288" s="146"/>
      <c r="E288" s="147"/>
      <c r="F288" s="147"/>
      <c r="G288" s="147"/>
    </row>
    <row r="289" spans="1:7" ht="33" hidden="1" customHeight="1" x14ac:dyDescent="0.25">
      <c r="A289" s="213"/>
      <c r="B289" s="475"/>
      <c r="C289" s="182"/>
      <c r="D289" s="146"/>
      <c r="E289" s="147"/>
      <c r="F289" s="147"/>
      <c r="G289" s="147"/>
    </row>
    <row r="290" spans="1:7" ht="45.75" customHeight="1" x14ac:dyDescent="0.25">
      <c r="A290" s="213"/>
      <c r="B290" s="462" t="s">
        <v>11</v>
      </c>
      <c r="C290" s="182" t="s">
        <v>150</v>
      </c>
      <c r="D290" s="146" t="s">
        <v>8</v>
      </c>
      <c r="E290" s="149">
        <f>E277/E278</f>
        <v>94200</v>
      </c>
      <c r="F290" s="149">
        <f>F277/F278</f>
        <v>104000</v>
      </c>
      <c r="G290" s="149">
        <f>G277/G278</f>
        <v>110133.33333333333</v>
      </c>
    </row>
    <row r="291" spans="1:7" s="59" customFormat="1" ht="51.75" customHeight="1" x14ac:dyDescent="0.25">
      <c r="A291" s="257"/>
      <c r="B291" s="545"/>
      <c r="C291" s="100" t="s">
        <v>149</v>
      </c>
      <c r="D291" s="253" t="s">
        <v>8</v>
      </c>
      <c r="E291" s="42">
        <f>E277/E281</f>
        <v>2974.7368421052633</v>
      </c>
      <c r="F291" s="42">
        <f>F277/F281</f>
        <v>2915.8878504672898</v>
      </c>
      <c r="G291" s="42">
        <f>G277/G281</f>
        <v>2776.4705882352941</v>
      </c>
    </row>
    <row r="292" spans="1:7" ht="71.25" hidden="1" customHeight="1" x14ac:dyDescent="0.25">
      <c r="A292" s="213"/>
      <c r="B292" s="280"/>
      <c r="C292" s="182"/>
      <c r="D292" s="146"/>
      <c r="E292" s="149"/>
      <c r="F292" s="149"/>
      <c r="G292" s="149"/>
    </row>
    <row r="293" spans="1:7" ht="33.75" hidden="1" customHeight="1" x14ac:dyDescent="0.25">
      <c r="A293" s="213"/>
      <c r="B293" s="279"/>
      <c r="C293" s="182"/>
      <c r="D293" s="146"/>
      <c r="E293" s="149"/>
      <c r="F293" s="149"/>
      <c r="G293" s="149"/>
    </row>
    <row r="294" spans="1:7" ht="51.75" hidden="1" customHeight="1" x14ac:dyDescent="0.25">
      <c r="A294" s="213"/>
      <c r="B294" s="269"/>
      <c r="C294" s="182"/>
      <c r="D294" s="146"/>
      <c r="E294" s="147"/>
      <c r="F294" s="147"/>
      <c r="G294" s="147"/>
    </row>
    <row r="295" spans="1:7" ht="58.5" hidden="1" customHeight="1" x14ac:dyDescent="0.25">
      <c r="A295" s="213"/>
      <c r="B295" s="280"/>
      <c r="C295" s="182"/>
      <c r="D295" s="146"/>
      <c r="E295" s="147"/>
      <c r="F295" s="147"/>
      <c r="G295" s="147"/>
    </row>
    <row r="296" spans="1:7" ht="57" customHeight="1" x14ac:dyDescent="0.25">
      <c r="A296" s="213"/>
      <c r="B296" s="464" t="s">
        <v>9</v>
      </c>
      <c r="C296" s="182" t="s">
        <v>151</v>
      </c>
      <c r="D296" s="146" t="s">
        <v>13</v>
      </c>
      <c r="E296" s="149">
        <v>100</v>
      </c>
      <c r="F296" s="149">
        <v>100</v>
      </c>
      <c r="G296" s="149">
        <v>100</v>
      </c>
    </row>
    <row r="297" spans="1:7" ht="56.25" customHeight="1" x14ac:dyDescent="0.25">
      <c r="A297" s="214"/>
      <c r="B297" s="465"/>
      <c r="C297" s="182" t="s">
        <v>152</v>
      </c>
      <c r="D297" s="146" t="s">
        <v>13</v>
      </c>
      <c r="E297" s="149">
        <v>100</v>
      </c>
      <c r="F297" s="149">
        <f>F281/E281%</f>
        <v>112.63157894736842</v>
      </c>
      <c r="G297" s="149">
        <f>G281/F281%</f>
        <v>111.21495327102804</v>
      </c>
    </row>
    <row r="298" spans="1:7" s="184" customFormat="1" ht="36.75" customHeight="1" x14ac:dyDescent="0.2">
      <c r="A298" s="233" t="s">
        <v>121</v>
      </c>
      <c r="B298" s="245" t="s">
        <v>6</v>
      </c>
      <c r="C298" s="148" t="s">
        <v>7</v>
      </c>
      <c r="D298" s="231" t="s">
        <v>8</v>
      </c>
      <c r="E298" s="149">
        <v>101040</v>
      </c>
      <c r="F298" s="149">
        <v>111548</v>
      </c>
      <c r="G298" s="149">
        <v>118129</v>
      </c>
    </row>
    <row r="299" spans="1:7" s="273" customFormat="1" ht="1.5" hidden="1" customHeight="1" x14ac:dyDescent="0.2">
      <c r="A299" s="487"/>
      <c r="B299" s="278"/>
      <c r="C299" s="92"/>
      <c r="D299" s="266"/>
      <c r="E299" s="42"/>
      <c r="F299" s="42"/>
      <c r="G299" s="42"/>
    </row>
    <row r="300" spans="1:7" s="184" customFormat="1" ht="30.75" hidden="1" customHeight="1" x14ac:dyDescent="0.2">
      <c r="A300" s="488"/>
      <c r="B300" s="281"/>
      <c r="C300" s="148"/>
      <c r="D300" s="231" t="s">
        <v>12</v>
      </c>
      <c r="E300" s="149"/>
      <c r="F300" s="149"/>
      <c r="G300" s="149"/>
    </row>
    <row r="301" spans="1:7" s="184" customFormat="1" ht="28.5" hidden="1" customHeight="1" x14ac:dyDescent="0.2">
      <c r="A301" s="490"/>
      <c r="B301" s="462"/>
      <c r="C301" s="148"/>
      <c r="D301" s="231"/>
      <c r="E301" s="149"/>
      <c r="F301" s="149"/>
      <c r="G301" s="149"/>
    </row>
    <row r="302" spans="1:7" s="184" customFormat="1" ht="44.25" hidden="1" customHeight="1" x14ac:dyDescent="0.2">
      <c r="A302" s="488"/>
      <c r="B302" s="491"/>
      <c r="C302" s="148"/>
      <c r="D302" s="231"/>
      <c r="E302" s="147"/>
      <c r="F302" s="147"/>
      <c r="G302" s="147"/>
    </row>
    <row r="303" spans="1:7" s="184" customFormat="1" ht="29.25" customHeight="1" x14ac:dyDescent="0.25">
      <c r="A303" s="213"/>
      <c r="B303" s="269" t="s">
        <v>10</v>
      </c>
      <c r="C303" s="148" t="s">
        <v>123</v>
      </c>
      <c r="D303" s="231" t="s">
        <v>12</v>
      </c>
      <c r="E303" s="147">
        <v>50</v>
      </c>
      <c r="F303" s="147">
        <v>55</v>
      </c>
      <c r="G303" s="147">
        <v>57</v>
      </c>
    </row>
    <row r="304" spans="1:7" s="184" customFormat="1" ht="39" hidden="1" customHeight="1" x14ac:dyDescent="0.25">
      <c r="A304" s="213"/>
      <c r="B304" s="279"/>
      <c r="C304" s="148"/>
      <c r="D304" s="231"/>
      <c r="E304" s="147"/>
      <c r="F304" s="147"/>
      <c r="G304" s="147"/>
    </row>
    <row r="305" spans="1:7" s="184" customFormat="1" ht="34.5" hidden="1" customHeight="1" x14ac:dyDescent="0.25">
      <c r="A305" s="213"/>
      <c r="B305" s="473"/>
      <c r="C305" s="182"/>
      <c r="D305" s="231"/>
      <c r="E305" s="147"/>
      <c r="F305" s="147"/>
      <c r="G305" s="147"/>
    </row>
    <row r="306" spans="1:7" s="184" customFormat="1" ht="89.25" hidden="1" customHeight="1" x14ac:dyDescent="0.25">
      <c r="A306" s="213"/>
      <c r="B306" s="474"/>
      <c r="C306" s="182"/>
      <c r="D306" s="231"/>
      <c r="E306" s="147"/>
      <c r="F306" s="147"/>
      <c r="G306" s="147"/>
    </row>
    <row r="307" spans="1:7" s="184" customFormat="1" ht="35.25" hidden="1" customHeight="1" x14ac:dyDescent="0.25">
      <c r="A307" s="213"/>
      <c r="B307" s="474"/>
      <c r="C307" s="182"/>
      <c r="D307" s="231"/>
      <c r="E307" s="147"/>
      <c r="F307" s="147"/>
      <c r="G307" s="147"/>
    </row>
    <row r="308" spans="1:7" s="184" customFormat="1" ht="39" hidden="1" customHeight="1" x14ac:dyDescent="0.25">
      <c r="A308" s="213"/>
      <c r="B308" s="475"/>
      <c r="C308" s="182"/>
      <c r="D308" s="231"/>
      <c r="E308" s="147"/>
      <c r="F308" s="178"/>
      <c r="G308" s="178"/>
    </row>
    <row r="309" spans="1:7" s="232" customFormat="1" ht="19.5" hidden="1" customHeight="1" x14ac:dyDescent="0.25">
      <c r="A309" s="213"/>
      <c r="B309" s="473"/>
      <c r="C309" s="182"/>
      <c r="D309" s="231"/>
      <c r="E309" s="147"/>
      <c r="F309" s="147"/>
      <c r="G309" s="147"/>
    </row>
    <row r="310" spans="1:7" s="232" customFormat="1" ht="19.5" hidden="1" customHeight="1" x14ac:dyDescent="0.25">
      <c r="A310" s="213"/>
      <c r="B310" s="474"/>
      <c r="C310" s="182"/>
      <c r="D310" s="231"/>
      <c r="E310" s="147"/>
      <c r="F310" s="147"/>
      <c r="G310" s="147"/>
    </row>
    <row r="311" spans="1:7" s="232" customFormat="1" ht="28.5" hidden="1" customHeight="1" x14ac:dyDescent="0.25">
      <c r="A311" s="213"/>
      <c r="B311" s="475"/>
      <c r="C311" s="182"/>
      <c r="D311" s="231"/>
      <c r="E311" s="147"/>
      <c r="F311" s="147"/>
      <c r="G311" s="147"/>
    </row>
    <row r="312" spans="1:7" s="232" customFormat="1" ht="32.25" customHeight="1" x14ac:dyDescent="0.25">
      <c r="A312" s="213"/>
      <c r="B312" s="245" t="s">
        <v>11</v>
      </c>
      <c r="C312" s="182" t="s">
        <v>124</v>
      </c>
      <c r="D312" s="231" t="s">
        <v>8</v>
      </c>
      <c r="E312" s="149">
        <f>E298/E303</f>
        <v>2020.8</v>
      </c>
      <c r="F312" s="149">
        <f>F298/F303</f>
        <v>2028.1454545454546</v>
      </c>
      <c r="G312" s="149">
        <f>G298/G303</f>
        <v>2072.4385964912281</v>
      </c>
    </row>
    <row r="313" spans="1:7" s="232" customFormat="1" ht="28.5" hidden="1" customHeight="1" x14ac:dyDescent="0.25">
      <c r="A313" s="213"/>
      <c r="B313" s="271"/>
      <c r="C313" s="182"/>
      <c r="D313" s="231"/>
      <c r="E313" s="149"/>
      <c r="F313" s="149"/>
      <c r="G313" s="149"/>
    </row>
    <row r="314" spans="1:7" s="232" customFormat="1" ht="71.25" hidden="1" customHeight="1" x14ac:dyDescent="0.25">
      <c r="A314" s="213"/>
      <c r="B314" s="280"/>
      <c r="C314" s="182"/>
      <c r="D314" s="231"/>
      <c r="E314" s="149"/>
      <c r="F314" s="149"/>
      <c r="G314" s="149"/>
    </row>
    <row r="315" spans="1:7" s="232" customFormat="1" ht="33.75" hidden="1" customHeight="1" x14ac:dyDescent="0.25">
      <c r="A315" s="213"/>
      <c r="B315" s="279"/>
      <c r="C315" s="182"/>
      <c r="D315" s="231"/>
      <c r="E315" s="149"/>
      <c r="F315" s="149"/>
      <c r="G315" s="149"/>
    </row>
    <row r="316" spans="1:7" s="232" customFormat="1" ht="51.75" hidden="1" customHeight="1" x14ac:dyDescent="0.25">
      <c r="A316" s="213"/>
      <c r="B316" s="269"/>
      <c r="C316" s="182"/>
      <c r="D316" s="231"/>
      <c r="E316" s="147"/>
      <c r="F316" s="147"/>
      <c r="G316" s="147"/>
    </row>
    <row r="317" spans="1:7" s="232" customFormat="1" ht="58.5" hidden="1" customHeight="1" x14ac:dyDescent="0.25">
      <c r="A317" s="213"/>
      <c r="B317" s="280"/>
      <c r="C317" s="182"/>
      <c r="D317" s="231"/>
      <c r="E317" s="147"/>
      <c r="F317" s="147"/>
      <c r="G317" s="147"/>
    </row>
    <row r="318" spans="1:7" s="232" customFormat="1" ht="41.25" customHeight="1" x14ac:dyDescent="0.25">
      <c r="A318" s="213"/>
      <c r="B318" s="144" t="s">
        <v>9</v>
      </c>
      <c r="C318" s="182" t="s">
        <v>127</v>
      </c>
      <c r="D318" s="231" t="s">
        <v>13</v>
      </c>
      <c r="E318" s="149">
        <v>100</v>
      </c>
      <c r="F318" s="149">
        <f>F303/E303*100</f>
        <v>110.00000000000001</v>
      </c>
      <c r="G318" s="149">
        <f>G303/F303*100</f>
        <v>103.63636363636364</v>
      </c>
    </row>
    <row r="319" spans="1:7" s="232" customFormat="1" ht="56.25" hidden="1" customHeight="1" x14ac:dyDescent="0.25">
      <c r="A319" s="214"/>
      <c r="B319" s="272"/>
      <c r="C319" s="182"/>
      <c r="D319" s="231"/>
      <c r="E319" s="147"/>
      <c r="F319" s="147"/>
      <c r="G319" s="147"/>
    </row>
    <row r="320" spans="1:7" s="184" customFormat="1" ht="63" customHeight="1" x14ac:dyDescent="0.2">
      <c r="A320" s="310" t="s">
        <v>120</v>
      </c>
      <c r="B320" s="289" t="s">
        <v>6</v>
      </c>
      <c r="C320" s="148" t="s">
        <v>7</v>
      </c>
      <c r="D320" s="222" t="s">
        <v>8</v>
      </c>
      <c r="E320" s="149">
        <v>50000</v>
      </c>
      <c r="F320" s="149">
        <v>0</v>
      </c>
      <c r="G320" s="149">
        <v>0</v>
      </c>
    </row>
    <row r="321" spans="1:7" s="184" customFormat="1" ht="29.25" customHeight="1" x14ac:dyDescent="0.2">
      <c r="A321" s="487"/>
      <c r="B321" s="473" t="s">
        <v>6</v>
      </c>
      <c r="C321" s="148" t="s">
        <v>103</v>
      </c>
      <c r="D321" s="222" t="s">
        <v>8</v>
      </c>
      <c r="E321" s="149">
        <v>0</v>
      </c>
      <c r="F321" s="149">
        <v>0</v>
      </c>
      <c r="G321" s="149">
        <v>0</v>
      </c>
    </row>
    <row r="322" spans="1:7" s="184" customFormat="1" ht="30.75" customHeight="1" x14ac:dyDescent="0.2">
      <c r="A322" s="488"/>
      <c r="B322" s="489"/>
      <c r="C322" s="148" t="s">
        <v>104</v>
      </c>
      <c r="D322" s="222" t="s">
        <v>8</v>
      </c>
      <c r="E322" s="149">
        <v>50000</v>
      </c>
      <c r="F322" s="149">
        <v>0</v>
      </c>
      <c r="G322" s="149">
        <v>0</v>
      </c>
    </row>
    <row r="323" spans="1:7" s="184" customFormat="1" ht="32.25" hidden="1" customHeight="1" x14ac:dyDescent="0.2">
      <c r="A323" s="490"/>
      <c r="B323" s="474"/>
      <c r="C323" s="166"/>
      <c r="D323" s="222"/>
      <c r="E323" s="149"/>
      <c r="F323" s="149"/>
      <c r="G323" s="149"/>
    </row>
    <row r="324" spans="1:7" s="184" customFormat="1" ht="32.25" hidden="1" customHeight="1" x14ac:dyDescent="0.2">
      <c r="A324" s="488"/>
      <c r="B324" s="489"/>
      <c r="C324" s="148"/>
      <c r="D324" s="222"/>
      <c r="E324" s="147"/>
      <c r="F324" s="147"/>
      <c r="G324" s="147"/>
    </row>
    <row r="325" spans="1:7" s="184" customFormat="1" ht="31.5" customHeight="1" x14ac:dyDescent="0.25">
      <c r="A325" s="213"/>
      <c r="B325" s="473" t="s">
        <v>10</v>
      </c>
      <c r="C325" s="148" t="s">
        <v>105</v>
      </c>
      <c r="D325" s="222" t="s">
        <v>12</v>
      </c>
      <c r="E325" s="147">
        <v>0</v>
      </c>
      <c r="F325" s="147">
        <v>0</v>
      </c>
      <c r="G325" s="147">
        <v>0</v>
      </c>
    </row>
    <row r="326" spans="1:7" s="184" customFormat="1" ht="30" customHeight="1" x14ac:dyDescent="0.25">
      <c r="A326" s="213"/>
      <c r="B326" s="475"/>
      <c r="C326" s="148" t="s">
        <v>106</v>
      </c>
      <c r="D326" s="222" t="s">
        <v>12</v>
      </c>
      <c r="E326" s="147">
        <v>1</v>
      </c>
      <c r="F326" s="147">
        <v>0</v>
      </c>
      <c r="G326" s="147">
        <v>0</v>
      </c>
    </row>
    <row r="327" spans="1:7" s="184" customFormat="1" ht="30" hidden="1" customHeight="1" x14ac:dyDescent="0.25">
      <c r="A327" s="213"/>
      <c r="B327" s="473"/>
      <c r="C327" s="182"/>
      <c r="D327" s="222"/>
      <c r="E327" s="147"/>
      <c r="F327" s="147"/>
      <c r="G327" s="147"/>
    </row>
    <row r="328" spans="1:7" s="184" customFormat="1" ht="23.25" hidden="1" customHeight="1" x14ac:dyDescent="0.25">
      <c r="A328" s="213"/>
      <c r="B328" s="474"/>
      <c r="C328" s="182"/>
      <c r="D328" s="222"/>
      <c r="E328" s="147"/>
      <c r="F328" s="147"/>
      <c r="G328" s="147"/>
    </row>
    <row r="329" spans="1:7" s="184" customFormat="1" ht="25.5" hidden="1" customHeight="1" x14ac:dyDescent="0.25">
      <c r="A329" s="213"/>
      <c r="B329" s="474"/>
      <c r="C329" s="182"/>
      <c r="D329" s="222"/>
      <c r="E329" s="147"/>
      <c r="F329" s="147"/>
      <c r="G329" s="147"/>
    </row>
    <row r="330" spans="1:7" s="184" customFormat="1" ht="27.75" hidden="1" customHeight="1" x14ac:dyDescent="0.25">
      <c r="A330" s="213"/>
      <c r="B330" s="475"/>
      <c r="C330" s="182"/>
      <c r="D330" s="222"/>
      <c r="E330" s="147"/>
      <c r="F330" s="178"/>
      <c r="G330" s="178"/>
    </row>
    <row r="331" spans="1:7" s="223" customFormat="1" ht="27" hidden="1" customHeight="1" x14ac:dyDescent="0.25">
      <c r="A331" s="213"/>
      <c r="B331" s="473"/>
      <c r="C331" s="182"/>
      <c r="D331" s="222"/>
      <c r="E331" s="147"/>
      <c r="F331" s="147"/>
      <c r="G331" s="147"/>
    </row>
    <row r="332" spans="1:7" s="223" customFormat="1" ht="32.25" hidden="1" customHeight="1" x14ac:dyDescent="0.25">
      <c r="A332" s="213"/>
      <c r="B332" s="474"/>
      <c r="C332" s="182"/>
      <c r="D332" s="222"/>
      <c r="E332" s="147"/>
      <c r="F332" s="147"/>
      <c r="G332" s="147"/>
    </row>
    <row r="333" spans="1:7" s="223" customFormat="1" ht="36.75" hidden="1" customHeight="1" x14ac:dyDescent="0.25">
      <c r="A333" s="213"/>
      <c r="B333" s="475"/>
      <c r="C333" s="182"/>
      <c r="D333" s="222"/>
      <c r="E333" s="147"/>
      <c r="F333" s="147"/>
      <c r="G333" s="147"/>
    </row>
    <row r="334" spans="1:7" s="223" customFormat="1" ht="34.5" customHeight="1" x14ac:dyDescent="0.25">
      <c r="A334" s="213"/>
      <c r="B334" s="473" t="s">
        <v>11</v>
      </c>
      <c r="C334" s="182" t="s">
        <v>126</v>
      </c>
      <c r="D334" s="222" t="s">
        <v>8</v>
      </c>
      <c r="E334" s="149">
        <f>E321*E325</f>
        <v>0</v>
      </c>
      <c r="F334" s="149">
        <v>0</v>
      </c>
      <c r="G334" s="149">
        <v>0</v>
      </c>
    </row>
    <row r="335" spans="1:7" s="223" customFormat="1" ht="30" customHeight="1" x14ac:dyDescent="0.25">
      <c r="A335" s="213"/>
      <c r="B335" s="492"/>
      <c r="C335" s="182" t="s">
        <v>125</v>
      </c>
      <c r="D335" s="222" t="s">
        <v>8</v>
      </c>
      <c r="E335" s="149">
        <f>E320/E326</f>
        <v>50000</v>
      </c>
      <c r="F335" s="149">
        <v>0</v>
      </c>
      <c r="G335" s="149">
        <v>0</v>
      </c>
    </row>
    <row r="336" spans="1:7" s="223" customFormat="1" ht="28.5" hidden="1" customHeight="1" x14ac:dyDescent="0.25">
      <c r="A336" s="213"/>
      <c r="B336" s="280"/>
      <c r="C336" s="182"/>
      <c r="D336" s="222"/>
      <c r="E336" s="149"/>
      <c r="F336" s="149"/>
      <c r="G336" s="149"/>
    </row>
    <row r="337" spans="1:7" s="223" customFormat="1" ht="33.75" hidden="1" customHeight="1" x14ac:dyDescent="0.25">
      <c r="A337" s="213"/>
      <c r="B337" s="279"/>
      <c r="C337" s="182"/>
      <c r="D337" s="222"/>
      <c r="E337" s="149"/>
      <c r="F337" s="149"/>
      <c r="G337" s="149"/>
    </row>
    <row r="338" spans="1:7" s="223" customFormat="1" ht="33.75" hidden="1" customHeight="1" x14ac:dyDescent="0.25">
      <c r="A338" s="213"/>
      <c r="B338" s="269"/>
      <c r="C338" s="182"/>
      <c r="D338" s="222"/>
      <c r="E338" s="147"/>
      <c r="F338" s="147"/>
      <c r="G338" s="147"/>
    </row>
    <row r="339" spans="1:7" s="223" customFormat="1" ht="45.75" hidden="1" customHeight="1" x14ac:dyDescent="0.25">
      <c r="A339" s="213"/>
      <c r="B339" s="280"/>
      <c r="C339" s="182"/>
      <c r="D339" s="222"/>
      <c r="E339" s="147"/>
      <c r="F339" s="147"/>
      <c r="G339" s="147"/>
    </row>
    <row r="340" spans="1:7" s="223" customFormat="1" ht="47.25" customHeight="1" x14ac:dyDescent="0.25">
      <c r="A340" s="213"/>
      <c r="B340" s="460" t="s">
        <v>9</v>
      </c>
      <c r="C340" s="182" t="s">
        <v>107</v>
      </c>
      <c r="D340" s="222" t="s">
        <v>13</v>
      </c>
      <c r="E340" s="147">
        <v>0</v>
      </c>
      <c r="F340" s="147">
        <v>0</v>
      </c>
      <c r="G340" s="147">
        <v>0</v>
      </c>
    </row>
    <row r="341" spans="1:7" s="223" customFormat="1" ht="53.25" customHeight="1" x14ac:dyDescent="0.25">
      <c r="A341" s="214"/>
      <c r="B341" s="461"/>
      <c r="C341" s="182" t="s">
        <v>108</v>
      </c>
      <c r="D341" s="222" t="s">
        <v>13</v>
      </c>
      <c r="E341" s="147">
        <v>100</v>
      </c>
      <c r="F341" s="147">
        <v>0</v>
      </c>
      <c r="G341" s="147">
        <v>0</v>
      </c>
    </row>
    <row r="342" spans="1:7" s="304" customFormat="1" ht="28.5" customHeight="1" x14ac:dyDescent="0.25">
      <c r="A342" s="569" t="s">
        <v>241</v>
      </c>
      <c r="B342" s="306" t="s">
        <v>6</v>
      </c>
      <c r="C342" s="182" t="s">
        <v>7</v>
      </c>
      <c r="D342" s="305" t="s">
        <v>8</v>
      </c>
      <c r="E342" s="149">
        <v>85550</v>
      </c>
      <c r="F342" s="149">
        <v>0</v>
      </c>
      <c r="G342" s="149">
        <v>0</v>
      </c>
    </row>
    <row r="343" spans="1:7" s="311" customFormat="1" ht="35.25" hidden="1" customHeight="1" x14ac:dyDescent="0.25">
      <c r="A343" s="454"/>
      <c r="B343" s="470"/>
      <c r="C343" s="182"/>
      <c r="D343" s="312"/>
      <c r="E343" s="149"/>
      <c r="F343" s="149"/>
      <c r="G343" s="149"/>
    </row>
    <row r="344" spans="1:7" s="311" customFormat="1" ht="34.5" hidden="1" customHeight="1" x14ac:dyDescent="0.25">
      <c r="A344" s="454"/>
      <c r="B344" s="345"/>
      <c r="C344" s="182"/>
      <c r="D344" s="312"/>
      <c r="E344" s="149"/>
      <c r="F344" s="149"/>
      <c r="G344" s="149"/>
    </row>
    <row r="345" spans="1:7" s="307" customFormat="1" ht="22.5" customHeight="1" x14ac:dyDescent="0.25">
      <c r="A345" s="454"/>
      <c r="B345" s="470" t="s">
        <v>10</v>
      </c>
      <c r="C345" s="182" t="s">
        <v>216</v>
      </c>
      <c r="D345" s="305" t="s">
        <v>12</v>
      </c>
      <c r="E345" s="147">
        <v>2</v>
      </c>
      <c r="F345" s="147">
        <v>0</v>
      </c>
      <c r="G345" s="147">
        <v>0</v>
      </c>
    </row>
    <row r="346" spans="1:7" s="311" customFormat="1" ht="30" hidden="1" customHeight="1" x14ac:dyDescent="0.25">
      <c r="A346" s="454"/>
      <c r="B346" s="345"/>
      <c r="C346" s="182"/>
      <c r="D346" s="312"/>
      <c r="E346" s="147"/>
      <c r="F346" s="147"/>
      <c r="G346" s="147"/>
    </row>
    <row r="347" spans="1:7" s="307" customFormat="1" ht="22.5" customHeight="1" x14ac:dyDescent="0.25">
      <c r="A347" s="454"/>
      <c r="B347" s="470" t="s">
        <v>11</v>
      </c>
      <c r="C347" s="182" t="s">
        <v>217</v>
      </c>
      <c r="D347" s="305" t="s">
        <v>8</v>
      </c>
      <c r="E347" s="149">
        <f>E342/E345</f>
        <v>42775</v>
      </c>
      <c r="F347" s="149">
        <v>0</v>
      </c>
      <c r="G347" s="149">
        <v>0</v>
      </c>
    </row>
    <row r="348" spans="1:7" s="311" customFormat="1" ht="19.5" hidden="1" customHeight="1" x14ac:dyDescent="0.25">
      <c r="A348" s="314"/>
      <c r="B348" s="345"/>
      <c r="C348" s="182"/>
      <c r="D348" s="312"/>
      <c r="E348" s="149"/>
      <c r="F348" s="149"/>
      <c r="G348" s="149"/>
    </row>
    <row r="349" spans="1:7" s="311" customFormat="1" ht="33.75" customHeight="1" x14ac:dyDescent="0.25">
      <c r="A349" s="314"/>
      <c r="B349" s="470" t="s">
        <v>9</v>
      </c>
      <c r="C349" s="182" t="s">
        <v>218</v>
      </c>
      <c r="D349" s="312" t="s">
        <v>13</v>
      </c>
      <c r="E349" s="149">
        <v>100</v>
      </c>
      <c r="F349" s="149">
        <v>0</v>
      </c>
      <c r="G349" s="149">
        <v>0</v>
      </c>
    </row>
    <row r="350" spans="1:7" s="307" customFormat="1" ht="36.75" hidden="1" customHeight="1" x14ac:dyDescent="0.25">
      <c r="A350" s="315"/>
      <c r="B350" s="345"/>
      <c r="C350" s="182"/>
      <c r="D350" s="305"/>
      <c r="E350" s="149"/>
      <c r="F350" s="149"/>
      <c r="G350" s="149"/>
    </row>
    <row r="351" spans="1:7" s="307" customFormat="1" ht="53.25" hidden="1" customHeight="1" x14ac:dyDescent="0.25">
      <c r="A351" s="309"/>
      <c r="B351" s="308"/>
      <c r="C351" s="236"/>
      <c r="D351" s="237"/>
      <c r="E351" s="238"/>
      <c r="F351" s="238"/>
      <c r="G351" s="239"/>
    </row>
    <row r="352" spans="1:7" s="307" customFormat="1" ht="31.5" hidden="1" customHeight="1" x14ac:dyDescent="0.25">
      <c r="A352" s="309"/>
      <c r="B352" s="308"/>
      <c r="C352" s="236"/>
      <c r="D352" s="237"/>
      <c r="E352" s="238"/>
      <c r="F352" s="238"/>
      <c r="G352" s="239"/>
    </row>
    <row r="353" spans="1:7" s="307" customFormat="1" ht="25.5" hidden="1" customHeight="1" x14ac:dyDescent="0.25">
      <c r="A353" s="309"/>
      <c r="B353" s="308"/>
      <c r="C353" s="236"/>
      <c r="D353" s="237"/>
      <c r="E353" s="238"/>
      <c r="F353" s="238"/>
      <c r="G353" s="239"/>
    </row>
    <row r="354" spans="1:7" ht="23.25" customHeight="1" x14ac:dyDescent="0.25">
      <c r="A354" s="476" t="s">
        <v>239</v>
      </c>
      <c r="B354" s="477"/>
      <c r="C354" s="477"/>
      <c r="D354" s="477"/>
      <c r="E354" s="477"/>
      <c r="F354" s="477"/>
      <c r="G354" s="478"/>
    </row>
    <row r="355" spans="1:7" ht="51" customHeight="1" x14ac:dyDescent="0.25">
      <c r="A355" s="479" t="s">
        <v>193</v>
      </c>
      <c r="B355" s="144" t="s">
        <v>10</v>
      </c>
      <c r="C355" s="148" t="s">
        <v>51</v>
      </c>
      <c r="D355" s="146" t="s">
        <v>15</v>
      </c>
      <c r="E355" s="147">
        <v>800</v>
      </c>
      <c r="F355" s="147">
        <v>850</v>
      </c>
      <c r="G355" s="147">
        <v>890</v>
      </c>
    </row>
    <row r="356" spans="1:7" ht="70.5" customHeight="1" x14ac:dyDescent="0.25">
      <c r="A356" s="480"/>
      <c r="B356" s="144" t="s">
        <v>9</v>
      </c>
      <c r="C356" s="148" t="s">
        <v>52</v>
      </c>
      <c r="D356" s="146" t="s">
        <v>13</v>
      </c>
      <c r="E356" s="147">
        <v>100</v>
      </c>
      <c r="F356" s="147">
        <f>F355/E355%</f>
        <v>106.25</v>
      </c>
      <c r="G356" s="147">
        <f>G355/F355%</f>
        <v>104.70588235294117</v>
      </c>
    </row>
    <row r="357" spans="1:7" ht="96.75" customHeight="1" x14ac:dyDescent="0.25">
      <c r="A357" s="185" t="s">
        <v>196</v>
      </c>
      <c r="B357" s="169" t="s">
        <v>6</v>
      </c>
      <c r="C357" s="179" t="s">
        <v>7</v>
      </c>
      <c r="D357" s="146" t="s">
        <v>8</v>
      </c>
      <c r="E357" s="149">
        <f>E358+E360</f>
        <v>8999216</v>
      </c>
      <c r="F357" s="149">
        <f>F358+F360</f>
        <v>8827400</v>
      </c>
      <c r="G357" s="149">
        <f>G358+G360</f>
        <v>9348200</v>
      </c>
    </row>
    <row r="358" spans="1:7" ht="39.75" customHeight="1" x14ac:dyDescent="0.25">
      <c r="A358" s="484" t="s">
        <v>195</v>
      </c>
      <c r="B358" s="462" t="s">
        <v>6</v>
      </c>
      <c r="C358" s="481" t="s">
        <v>7</v>
      </c>
      <c r="D358" s="482" t="s">
        <v>8</v>
      </c>
      <c r="E358" s="483">
        <f>6495800+230000</f>
        <v>6725800</v>
      </c>
      <c r="F358" s="483">
        <v>7171400</v>
      </c>
      <c r="G358" s="483">
        <v>7594500</v>
      </c>
    </row>
    <row r="359" spans="1:7" s="216" customFormat="1" ht="5.25" customHeight="1" x14ac:dyDescent="0.25">
      <c r="A359" s="486"/>
      <c r="B359" s="469"/>
      <c r="C359" s="448"/>
      <c r="D359" s="352"/>
      <c r="E359" s="469"/>
      <c r="F359" s="469"/>
      <c r="G359" s="469"/>
    </row>
    <row r="360" spans="1:7" s="228" customFormat="1" ht="83.25" customHeight="1" x14ac:dyDescent="0.25">
      <c r="A360" s="234" t="s">
        <v>197</v>
      </c>
      <c r="B360" s="271" t="s">
        <v>6</v>
      </c>
      <c r="C360" s="226" t="s">
        <v>109</v>
      </c>
      <c r="D360" s="224" t="s">
        <v>8</v>
      </c>
      <c r="E360" s="67">
        <f>1500000+773416</f>
        <v>2273416</v>
      </c>
      <c r="F360" s="67">
        <v>1656000</v>
      </c>
      <c r="G360" s="67">
        <v>1753700</v>
      </c>
    </row>
    <row r="361" spans="1:7" ht="40.5" hidden="1" customHeight="1" x14ac:dyDescent="0.25">
      <c r="A361" s="484"/>
      <c r="B361" s="462"/>
    </row>
    <row r="362" spans="1:7" ht="37.5" hidden="1" customHeight="1" x14ac:dyDescent="0.25">
      <c r="A362" s="485"/>
      <c r="B362" s="468"/>
      <c r="C362" s="100"/>
      <c r="D362" s="146"/>
      <c r="E362" s="42"/>
      <c r="F362" s="42"/>
      <c r="G362" s="42"/>
    </row>
    <row r="363" spans="1:7" ht="51" hidden="1" customHeight="1" x14ac:dyDescent="0.25">
      <c r="A363" s="219"/>
      <c r="B363" s="243"/>
      <c r="C363" s="100"/>
      <c r="D363" s="146"/>
      <c r="E363" s="42"/>
      <c r="F363" s="42"/>
      <c r="G363" s="42"/>
    </row>
    <row r="364" spans="1:7" ht="163.5" hidden="1" customHeight="1" x14ac:dyDescent="0.25">
      <c r="A364" s="219"/>
      <c r="B364" s="243"/>
      <c r="C364" s="100"/>
      <c r="D364" s="146"/>
      <c r="E364" s="42"/>
      <c r="F364" s="42"/>
      <c r="G364" s="42"/>
    </row>
    <row r="365" spans="1:7" ht="90.75" hidden="1" customHeight="1" x14ac:dyDescent="0.25">
      <c r="A365" s="219"/>
      <c r="B365" s="243"/>
      <c r="C365" s="100"/>
      <c r="D365" s="146"/>
      <c r="E365" s="42"/>
      <c r="F365" s="42"/>
      <c r="G365" s="42"/>
    </row>
    <row r="366" spans="1:7" ht="52.5" hidden="1" customHeight="1" x14ac:dyDescent="0.25">
      <c r="A366" s="219"/>
      <c r="B366" s="243"/>
      <c r="C366" s="100"/>
      <c r="D366" s="146"/>
      <c r="E366" s="78"/>
      <c r="F366" s="78"/>
      <c r="G366" s="78"/>
    </row>
    <row r="367" spans="1:7" ht="76.5" hidden="1" customHeight="1" x14ac:dyDescent="0.25">
      <c r="A367" s="219"/>
      <c r="B367" s="246"/>
      <c r="C367" s="100"/>
      <c r="D367" s="146"/>
      <c r="E367" s="247"/>
      <c r="F367" s="247"/>
      <c r="G367" s="247"/>
    </row>
    <row r="368" spans="1:7" s="228" customFormat="1" ht="32.25" hidden="1" customHeight="1" x14ac:dyDescent="0.25">
      <c r="A368" s="219"/>
      <c r="B368" s="243"/>
      <c r="C368" s="100"/>
      <c r="D368" s="229"/>
      <c r="E368" s="42"/>
      <c r="F368" s="42"/>
      <c r="G368" s="42"/>
    </row>
    <row r="369" spans="1:7" s="228" customFormat="1" ht="39.75" hidden="1" customHeight="1" x14ac:dyDescent="0.25">
      <c r="A369" s="219"/>
      <c r="B369" s="243"/>
      <c r="C369" s="100"/>
      <c r="D369" s="229"/>
      <c r="E369" s="42"/>
      <c r="F369" s="42"/>
      <c r="G369" s="42"/>
    </row>
    <row r="370" spans="1:7" s="267" customFormat="1" ht="27.75" customHeight="1" x14ac:dyDescent="0.25">
      <c r="A370" s="219"/>
      <c r="B370" s="464" t="s">
        <v>10</v>
      </c>
      <c r="C370" s="179" t="s">
        <v>25</v>
      </c>
      <c r="D370" s="146" t="s">
        <v>12</v>
      </c>
      <c r="E370" s="41">
        <v>1</v>
      </c>
      <c r="F370" s="41">
        <v>1</v>
      </c>
      <c r="G370" s="41">
        <v>1</v>
      </c>
    </row>
    <row r="371" spans="1:7" s="228" customFormat="1" ht="26.25" customHeight="1" x14ac:dyDescent="0.25">
      <c r="A371" s="219"/>
      <c r="B371" s="466"/>
      <c r="C371" s="100" t="s">
        <v>26</v>
      </c>
      <c r="D371" s="229" t="s">
        <v>15</v>
      </c>
      <c r="E371" s="247">
        <v>27</v>
      </c>
      <c r="F371" s="247">
        <v>27</v>
      </c>
      <c r="G371" s="247">
        <v>27</v>
      </c>
    </row>
    <row r="372" spans="1:7" s="228" customFormat="1" ht="21.75" customHeight="1" x14ac:dyDescent="0.25">
      <c r="A372" s="219"/>
      <c r="B372" s="466"/>
      <c r="C372" s="100" t="s">
        <v>27</v>
      </c>
      <c r="D372" s="229" t="s">
        <v>15</v>
      </c>
      <c r="E372" s="247">
        <v>16.5</v>
      </c>
      <c r="F372" s="247">
        <v>16.5</v>
      </c>
      <c r="G372" s="247">
        <v>16.5</v>
      </c>
    </row>
    <row r="373" spans="1:7" ht="33" customHeight="1" x14ac:dyDescent="0.25">
      <c r="A373" s="219"/>
      <c r="B373" s="466"/>
      <c r="C373" s="182" t="s">
        <v>181</v>
      </c>
      <c r="D373" s="146" t="s">
        <v>12</v>
      </c>
      <c r="E373" s="78">
        <v>4</v>
      </c>
      <c r="F373" s="78">
        <v>4</v>
      </c>
      <c r="G373" s="78">
        <v>4</v>
      </c>
    </row>
    <row r="374" spans="1:7" ht="42.75" hidden="1" customHeight="1" x14ac:dyDescent="0.25">
      <c r="A374" s="219"/>
      <c r="B374" s="243"/>
      <c r="C374" s="182"/>
      <c r="D374" s="146"/>
      <c r="E374" s="78"/>
      <c r="F374" s="78"/>
      <c r="G374" s="78"/>
    </row>
    <row r="375" spans="1:7" ht="29.25" customHeight="1" x14ac:dyDescent="0.25">
      <c r="A375" s="219"/>
      <c r="B375" s="462" t="s">
        <v>11</v>
      </c>
      <c r="C375" s="182" t="s">
        <v>182</v>
      </c>
      <c r="D375" s="146" t="s">
        <v>8</v>
      </c>
      <c r="E375" s="42">
        <f>E358/12</f>
        <v>560483.33333333337</v>
      </c>
      <c r="F375" s="42">
        <f>F358/12</f>
        <v>597616.66666666663</v>
      </c>
      <c r="G375" s="42">
        <f>G358/12</f>
        <v>632875</v>
      </c>
    </row>
    <row r="376" spans="1:7" ht="38.25" customHeight="1" x14ac:dyDescent="0.25">
      <c r="A376" s="219"/>
      <c r="B376" s="463"/>
      <c r="C376" s="182" t="s">
        <v>183</v>
      </c>
      <c r="D376" s="146" t="s">
        <v>8</v>
      </c>
      <c r="E376" s="42">
        <f>E360/E373</f>
        <v>568354</v>
      </c>
      <c r="F376" s="42">
        <f>F360/F373</f>
        <v>414000</v>
      </c>
      <c r="G376" s="42">
        <f>G360/G373</f>
        <v>438425</v>
      </c>
    </row>
    <row r="377" spans="1:7" ht="46.5" customHeight="1" x14ac:dyDescent="0.25">
      <c r="A377" s="219"/>
      <c r="B377" s="462" t="s">
        <v>9</v>
      </c>
      <c r="C377" s="182" t="s">
        <v>41</v>
      </c>
      <c r="D377" s="146" t="s">
        <v>13</v>
      </c>
      <c r="E377" s="41">
        <v>100</v>
      </c>
      <c r="F377" s="41">
        <v>100</v>
      </c>
      <c r="G377" s="41">
        <v>100</v>
      </c>
    </row>
    <row r="378" spans="1:7" ht="37.5" customHeight="1" x14ac:dyDescent="0.25">
      <c r="A378" s="219"/>
      <c r="B378" s="471"/>
      <c r="C378" s="182" t="s">
        <v>29</v>
      </c>
      <c r="D378" s="146" t="s">
        <v>15</v>
      </c>
      <c r="E378" s="41">
        <v>11</v>
      </c>
      <c r="F378" s="41">
        <v>14</v>
      </c>
      <c r="G378" s="41">
        <v>16</v>
      </c>
    </row>
    <row r="379" spans="1:7" ht="50.25" customHeight="1" x14ac:dyDescent="0.25">
      <c r="A379" s="220"/>
      <c r="B379" s="472"/>
      <c r="C379" s="182" t="s">
        <v>30</v>
      </c>
      <c r="D379" s="146" t="s">
        <v>13</v>
      </c>
      <c r="E379" s="41">
        <v>100</v>
      </c>
      <c r="F379" s="41">
        <f>F378/E378*100</f>
        <v>127.27272727272727</v>
      </c>
      <c r="G379" s="41">
        <f>G378/F378*100</f>
        <v>114.28571428571428</v>
      </c>
    </row>
    <row r="380" spans="1:7" ht="84" customHeight="1" x14ac:dyDescent="0.25">
      <c r="A380" s="186" t="s">
        <v>53</v>
      </c>
      <c r="B380" s="279" t="s">
        <v>6</v>
      </c>
      <c r="C380" s="182" t="s">
        <v>7</v>
      </c>
      <c r="D380" s="146" t="s">
        <v>8</v>
      </c>
      <c r="E380" s="149">
        <f>E381+E382</f>
        <v>3146284</v>
      </c>
      <c r="F380" s="149">
        <f>F381+F382</f>
        <v>3418297</v>
      </c>
      <c r="G380" s="149">
        <f>G381+G382</f>
        <v>3619963</v>
      </c>
    </row>
    <row r="381" spans="1:7" ht="46.5" customHeight="1" x14ac:dyDescent="0.25">
      <c r="A381" s="187" t="s">
        <v>110</v>
      </c>
      <c r="B381" s="279" t="s">
        <v>6</v>
      </c>
      <c r="C381" s="182" t="s">
        <v>7</v>
      </c>
      <c r="D381" s="146" t="s">
        <v>8</v>
      </c>
      <c r="E381" s="149">
        <f>2996284+50000</f>
        <v>3046284</v>
      </c>
      <c r="F381" s="149">
        <v>3307897</v>
      </c>
      <c r="G381" s="149">
        <v>3503063</v>
      </c>
    </row>
    <row r="382" spans="1:7" ht="30" customHeight="1" x14ac:dyDescent="0.25">
      <c r="A382" s="546" t="s">
        <v>111</v>
      </c>
      <c r="B382" s="279" t="s">
        <v>6</v>
      </c>
      <c r="C382" s="182" t="s">
        <v>7</v>
      </c>
      <c r="D382" s="146" t="s">
        <v>8</v>
      </c>
      <c r="E382" s="149">
        <v>100000</v>
      </c>
      <c r="F382" s="149">
        <v>110400</v>
      </c>
      <c r="G382" s="149">
        <v>116900</v>
      </c>
    </row>
    <row r="383" spans="1:7" ht="24.75" customHeight="1" x14ac:dyDescent="0.25">
      <c r="A383" s="547"/>
      <c r="B383" s="467" t="s">
        <v>10</v>
      </c>
      <c r="C383" s="105" t="s">
        <v>31</v>
      </c>
      <c r="D383" s="146" t="s">
        <v>12</v>
      </c>
      <c r="E383" s="147">
        <v>1</v>
      </c>
      <c r="F383" s="147">
        <v>1</v>
      </c>
      <c r="G383" s="147">
        <v>1</v>
      </c>
    </row>
    <row r="384" spans="1:7" ht="21.75" customHeight="1" x14ac:dyDescent="0.25">
      <c r="A384" s="547"/>
      <c r="B384" s="468"/>
      <c r="C384" s="105" t="s">
        <v>26</v>
      </c>
      <c r="D384" s="146" t="s">
        <v>15</v>
      </c>
      <c r="E384" s="149">
        <v>19.5</v>
      </c>
      <c r="F384" s="149">
        <v>19.5</v>
      </c>
      <c r="G384" s="149">
        <v>19.5</v>
      </c>
    </row>
    <row r="385" spans="1:7" ht="22.5" customHeight="1" x14ac:dyDescent="0.25">
      <c r="A385" s="547"/>
      <c r="B385" s="468"/>
      <c r="C385" s="105" t="s">
        <v>27</v>
      </c>
      <c r="D385" s="146" t="s">
        <v>15</v>
      </c>
      <c r="E385" s="147">
        <v>4</v>
      </c>
      <c r="F385" s="147">
        <v>4</v>
      </c>
      <c r="G385" s="147">
        <v>4</v>
      </c>
    </row>
    <row r="386" spans="1:7" ht="30.75" customHeight="1" x14ac:dyDescent="0.25">
      <c r="A386" s="547"/>
      <c r="B386" s="469"/>
      <c r="C386" s="71" t="s">
        <v>181</v>
      </c>
      <c r="D386" s="227" t="s">
        <v>12</v>
      </c>
      <c r="E386" s="78">
        <v>4</v>
      </c>
      <c r="F386" s="78">
        <v>4</v>
      </c>
      <c r="G386" s="78">
        <v>5</v>
      </c>
    </row>
    <row r="387" spans="1:7" s="267" customFormat="1" ht="30.75" customHeight="1" x14ac:dyDescent="0.25">
      <c r="A387" s="547"/>
      <c r="B387" s="467" t="s">
        <v>11</v>
      </c>
      <c r="C387" s="71" t="s">
        <v>182</v>
      </c>
      <c r="D387" s="265" t="s">
        <v>8</v>
      </c>
      <c r="E387" s="42">
        <f>E381/12</f>
        <v>253857</v>
      </c>
      <c r="F387" s="42">
        <f>F381/12</f>
        <v>275658.08333333331</v>
      </c>
      <c r="G387" s="42">
        <f>G381/12</f>
        <v>291921.91666666669</v>
      </c>
    </row>
    <row r="388" spans="1:7" ht="36" customHeight="1" x14ac:dyDescent="0.25">
      <c r="A388" s="547"/>
      <c r="B388" s="469"/>
      <c r="C388" s="71" t="s">
        <v>183</v>
      </c>
      <c r="D388" s="227" t="s">
        <v>8</v>
      </c>
      <c r="E388" s="149">
        <f>E382/E386</f>
        <v>25000</v>
      </c>
      <c r="F388" s="149">
        <f>F382/F386</f>
        <v>27600</v>
      </c>
      <c r="G388" s="149">
        <f>G382/G386</f>
        <v>23380</v>
      </c>
    </row>
    <row r="389" spans="1:7" ht="44.25" hidden="1" customHeight="1" x14ac:dyDescent="0.25">
      <c r="A389" s="547"/>
      <c r="B389" s="282"/>
      <c r="C389" s="148"/>
      <c r="D389" s="146"/>
      <c r="E389" s="177"/>
      <c r="F389" s="177"/>
      <c r="G389" s="177"/>
    </row>
    <row r="390" spans="1:7" ht="26.25" hidden="1" customHeight="1" x14ac:dyDescent="0.25">
      <c r="A390" s="547"/>
      <c r="B390" s="282"/>
      <c r="C390" s="148"/>
      <c r="D390" s="146"/>
      <c r="E390" s="149"/>
      <c r="F390" s="149"/>
      <c r="G390" s="149"/>
    </row>
    <row r="391" spans="1:7" ht="49.5" customHeight="1" x14ac:dyDescent="0.25">
      <c r="A391" s="547"/>
      <c r="B391" s="473" t="s">
        <v>9</v>
      </c>
      <c r="C391" s="100" t="s">
        <v>28</v>
      </c>
      <c r="D391" s="146" t="s">
        <v>13</v>
      </c>
      <c r="E391" s="147">
        <v>100</v>
      </c>
      <c r="F391" s="147">
        <v>110</v>
      </c>
      <c r="G391" s="147">
        <v>120</v>
      </c>
    </row>
    <row r="392" spans="1:7" ht="36.75" customHeight="1" x14ac:dyDescent="0.25">
      <c r="A392" s="547"/>
      <c r="B392" s="543"/>
      <c r="C392" s="100" t="s">
        <v>86</v>
      </c>
      <c r="D392" s="146" t="s">
        <v>15</v>
      </c>
      <c r="E392" s="147">
        <v>80</v>
      </c>
      <c r="F392" s="147">
        <v>90</v>
      </c>
      <c r="G392" s="147">
        <v>110</v>
      </c>
    </row>
    <row r="393" spans="1:7" ht="46.5" customHeight="1" x14ac:dyDescent="0.25">
      <c r="A393" s="548"/>
      <c r="B393" s="544"/>
      <c r="C393" s="100" t="s">
        <v>30</v>
      </c>
      <c r="D393" s="146" t="s">
        <v>13</v>
      </c>
      <c r="E393" s="147">
        <v>100</v>
      </c>
      <c r="F393" s="147">
        <f>F392/E392*100</f>
        <v>112.5</v>
      </c>
      <c r="G393" s="147">
        <f>G392/F392*100</f>
        <v>122.22222222222223</v>
      </c>
    </row>
    <row r="394" spans="1:7" ht="50.25" customHeight="1" x14ac:dyDescent="0.25">
      <c r="A394" s="221" t="s">
        <v>112</v>
      </c>
      <c r="B394" s="144" t="s">
        <v>6</v>
      </c>
      <c r="C394" s="182" t="s">
        <v>109</v>
      </c>
      <c r="D394" s="146" t="s">
        <v>8</v>
      </c>
      <c r="E394" s="149">
        <f>E395+E396+E397</f>
        <v>1769716</v>
      </c>
      <c r="F394" s="149">
        <f>F395+F396+F397</f>
        <v>1953700</v>
      </c>
      <c r="G394" s="149">
        <f>G395+G396+G397</f>
        <v>2069000</v>
      </c>
    </row>
    <row r="395" spans="1:7" ht="99" customHeight="1" x14ac:dyDescent="0.25">
      <c r="A395" s="179" t="s">
        <v>113</v>
      </c>
      <c r="B395" s="144" t="s">
        <v>6</v>
      </c>
      <c r="C395" s="182" t="s">
        <v>109</v>
      </c>
      <c r="D395" s="146" t="s">
        <v>8</v>
      </c>
      <c r="E395" s="42">
        <v>200000</v>
      </c>
      <c r="F395" s="42">
        <v>220800</v>
      </c>
      <c r="G395" s="42">
        <v>233800</v>
      </c>
    </row>
    <row r="396" spans="1:7" ht="31.5" customHeight="1" x14ac:dyDescent="0.25">
      <c r="A396" s="371" t="s">
        <v>115</v>
      </c>
      <c r="B396" s="144" t="s">
        <v>6</v>
      </c>
      <c r="C396" s="182" t="s">
        <v>109</v>
      </c>
      <c r="D396" s="146" t="s">
        <v>8</v>
      </c>
      <c r="E396" s="149">
        <v>1569716</v>
      </c>
      <c r="F396" s="149">
        <v>1732900</v>
      </c>
      <c r="G396" s="149">
        <v>1835200</v>
      </c>
    </row>
    <row r="397" spans="1:7" ht="54" hidden="1" customHeight="1" x14ac:dyDescent="0.25">
      <c r="A397" s="549"/>
      <c r="B397" s="144" t="s">
        <v>6</v>
      </c>
      <c r="C397" s="158" t="s">
        <v>109</v>
      </c>
      <c r="D397" s="146" t="s">
        <v>8</v>
      </c>
      <c r="E397" s="149">
        <v>0</v>
      </c>
      <c r="F397" s="149">
        <v>0</v>
      </c>
      <c r="G397" s="149">
        <v>0</v>
      </c>
    </row>
    <row r="398" spans="1:7" s="228" customFormat="1" ht="57.75" customHeight="1" x14ac:dyDescent="0.25">
      <c r="A398" s="549"/>
      <c r="B398" s="464" t="s">
        <v>10</v>
      </c>
      <c r="C398" s="158" t="s">
        <v>114</v>
      </c>
      <c r="D398" s="229" t="s">
        <v>15</v>
      </c>
      <c r="E398" s="147">
        <v>14</v>
      </c>
      <c r="F398" s="147">
        <v>14</v>
      </c>
      <c r="G398" s="147">
        <v>14</v>
      </c>
    </row>
    <row r="399" spans="1:7" s="228" customFormat="1" ht="38.25" customHeight="1" x14ac:dyDescent="0.25">
      <c r="A399" s="549"/>
      <c r="B399" s="465"/>
      <c r="C399" s="158" t="s">
        <v>33</v>
      </c>
      <c r="D399" s="229" t="s">
        <v>15</v>
      </c>
      <c r="E399" s="147">
        <v>24</v>
      </c>
      <c r="F399" s="147">
        <v>24</v>
      </c>
      <c r="G399" s="147">
        <v>24</v>
      </c>
    </row>
    <row r="400" spans="1:7" s="228" customFormat="1" ht="31.5" hidden="1" customHeight="1" x14ac:dyDescent="0.25">
      <c r="A400" s="549"/>
      <c r="B400" s="465"/>
      <c r="C400" s="158" t="s">
        <v>153</v>
      </c>
      <c r="D400" s="229" t="s">
        <v>12</v>
      </c>
      <c r="E400" s="147">
        <v>0</v>
      </c>
      <c r="F400" s="147">
        <v>0</v>
      </c>
      <c r="G400" s="147">
        <v>0</v>
      </c>
    </row>
    <row r="401" spans="1:7" s="228" customFormat="1" ht="59.25" customHeight="1" x14ac:dyDescent="0.25">
      <c r="A401" s="549"/>
      <c r="B401" s="465" t="s">
        <v>116</v>
      </c>
      <c r="C401" s="158" t="s">
        <v>117</v>
      </c>
      <c r="D401" s="229" t="s">
        <v>8</v>
      </c>
      <c r="E401" s="149">
        <f>E395/E398</f>
        <v>14285.714285714286</v>
      </c>
      <c r="F401" s="149">
        <f>F395/F398</f>
        <v>15771.428571428571</v>
      </c>
      <c r="G401" s="149">
        <f>G395/G398</f>
        <v>16700</v>
      </c>
    </row>
    <row r="402" spans="1:7" s="228" customFormat="1" ht="52.5" customHeight="1" x14ac:dyDescent="0.25">
      <c r="A402" s="549"/>
      <c r="B402" s="465"/>
      <c r="C402" s="158" t="s">
        <v>34</v>
      </c>
      <c r="D402" s="229" t="s">
        <v>8</v>
      </c>
      <c r="E402" s="149">
        <f>E396/E399/12</f>
        <v>5450.4027777777783</v>
      </c>
      <c r="F402" s="149">
        <f>F396/F399/12</f>
        <v>6017.0138888888896</v>
      </c>
      <c r="G402" s="149">
        <f>G396/G399/12</f>
        <v>6372.2222222222226</v>
      </c>
    </row>
    <row r="403" spans="1:7" ht="48" hidden="1" customHeight="1" x14ac:dyDescent="0.25">
      <c r="A403" s="549"/>
      <c r="B403" s="465"/>
      <c r="C403" s="182" t="s">
        <v>154</v>
      </c>
      <c r="D403" s="146" t="s">
        <v>8</v>
      </c>
      <c r="E403" s="149">
        <v>0</v>
      </c>
      <c r="F403" s="149">
        <v>0</v>
      </c>
      <c r="G403" s="149">
        <v>0</v>
      </c>
    </row>
    <row r="404" spans="1:7" ht="48" hidden="1" customHeight="1" x14ac:dyDescent="0.25">
      <c r="A404" s="549"/>
      <c r="B404" s="244"/>
      <c r="C404" s="182"/>
      <c r="D404" s="146"/>
      <c r="E404" s="149"/>
      <c r="F404" s="149"/>
      <c r="G404" s="149"/>
    </row>
    <row r="405" spans="1:7" ht="62.25" hidden="1" customHeight="1" x14ac:dyDescent="0.25">
      <c r="A405" s="549"/>
      <c r="B405" s="244"/>
      <c r="C405" s="182"/>
      <c r="D405" s="146"/>
      <c r="E405" s="149"/>
      <c r="F405" s="149"/>
      <c r="G405" s="149"/>
    </row>
    <row r="406" spans="1:7" ht="35.25" hidden="1" customHeight="1" x14ac:dyDescent="0.25">
      <c r="A406" s="549"/>
      <c r="B406" s="274"/>
      <c r="C406" s="182"/>
      <c r="D406" s="146"/>
      <c r="E406" s="149"/>
      <c r="F406" s="149"/>
      <c r="G406" s="149"/>
    </row>
    <row r="407" spans="1:7" ht="57" hidden="1" customHeight="1" x14ac:dyDescent="0.25">
      <c r="A407" s="549"/>
      <c r="B407" s="245"/>
      <c r="C407" s="148"/>
      <c r="D407" s="146"/>
      <c r="E407" s="149"/>
      <c r="F407" s="149"/>
      <c r="G407" s="149"/>
    </row>
    <row r="408" spans="1:7" ht="16.5" hidden="1" customHeight="1" x14ac:dyDescent="0.25">
      <c r="A408" s="549"/>
      <c r="B408" s="274"/>
      <c r="C408" s="148"/>
      <c r="D408" s="146"/>
      <c r="E408" s="149"/>
      <c r="F408" s="149"/>
      <c r="G408" s="293"/>
    </row>
    <row r="409" spans="1:7" ht="30" hidden="1" customHeight="1" x14ac:dyDescent="0.25">
      <c r="A409" s="549"/>
      <c r="B409" s="144"/>
      <c r="C409" s="148"/>
      <c r="D409" s="146"/>
      <c r="E409" s="149"/>
      <c r="F409" s="149"/>
      <c r="G409" s="149"/>
    </row>
    <row r="410" spans="1:7" ht="29.25" hidden="1" customHeight="1" x14ac:dyDescent="0.25">
      <c r="A410" s="549"/>
      <c r="B410" s="244"/>
      <c r="C410" s="148"/>
      <c r="D410" s="146"/>
      <c r="E410" s="149"/>
      <c r="F410" s="149"/>
      <c r="G410" s="149"/>
    </row>
    <row r="411" spans="1:7" ht="22.5" hidden="1" customHeight="1" x14ac:dyDescent="0.25">
      <c r="A411" s="549"/>
      <c r="B411" s="274"/>
      <c r="C411" s="148"/>
      <c r="D411" s="146"/>
      <c r="E411" s="149"/>
      <c r="F411" s="149"/>
      <c r="G411" s="149"/>
    </row>
    <row r="412" spans="1:7" ht="23.25" hidden="1" customHeight="1" x14ac:dyDescent="0.25">
      <c r="A412" s="549"/>
      <c r="B412" s="471"/>
      <c r="C412" s="182"/>
      <c r="D412" s="146"/>
      <c r="E412" s="149"/>
      <c r="F412" s="149"/>
      <c r="G412" s="149"/>
    </row>
    <row r="413" spans="1:7" ht="45.75" hidden="1" customHeight="1" x14ac:dyDescent="0.25">
      <c r="A413" s="549"/>
      <c r="B413" s="472"/>
      <c r="C413" s="182"/>
      <c r="D413" s="146"/>
      <c r="E413" s="149"/>
      <c r="F413" s="149"/>
      <c r="G413" s="149"/>
    </row>
    <row r="414" spans="1:7" ht="27.75" hidden="1" customHeight="1" x14ac:dyDescent="0.25">
      <c r="A414" s="549"/>
      <c r="B414" s="144"/>
      <c r="C414" s="182"/>
      <c r="D414" s="146"/>
      <c r="E414" s="149"/>
      <c r="F414" s="149"/>
      <c r="G414" s="149"/>
    </row>
    <row r="415" spans="1:7" ht="39.75" hidden="1" customHeight="1" x14ac:dyDescent="0.25">
      <c r="A415" s="549"/>
      <c r="B415" s="275"/>
      <c r="C415" s="148"/>
      <c r="D415" s="146"/>
      <c r="E415" s="149"/>
      <c r="F415" s="149"/>
      <c r="G415" s="149"/>
    </row>
    <row r="416" spans="1:7" ht="29.25" hidden="1" customHeight="1" x14ac:dyDescent="0.25">
      <c r="A416" s="549"/>
      <c r="B416" s="244"/>
      <c r="C416" s="148"/>
      <c r="D416" s="146"/>
      <c r="E416" s="147"/>
      <c r="F416" s="147"/>
      <c r="G416" s="147"/>
    </row>
    <row r="417" spans="1:7" ht="27.75" hidden="1" customHeight="1" x14ac:dyDescent="0.25">
      <c r="A417" s="549"/>
      <c r="B417" s="245"/>
      <c r="C417" s="148"/>
      <c r="D417" s="146"/>
      <c r="E417" s="147"/>
      <c r="F417" s="147"/>
      <c r="G417" s="147"/>
    </row>
    <row r="418" spans="1:7" ht="39.75" hidden="1" customHeight="1" x14ac:dyDescent="0.25">
      <c r="A418" s="549"/>
      <c r="B418" s="245"/>
      <c r="C418" s="148"/>
      <c r="D418" s="146"/>
      <c r="E418" s="149"/>
      <c r="F418" s="149"/>
      <c r="G418" s="149"/>
    </row>
    <row r="419" spans="1:7" ht="42.75" hidden="1" customHeight="1" x14ac:dyDescent="0.25">
      <c r="A419" s="549"/>
      <c r="B419" s="245"/>
      <c r="C419" s="148"/>
      <c r="D419" s="146"/>
      <c r="E419" s="149"/>
      <c r="F419" s="149"/>
      <c r="G419" s="149"/>
    </row>
    <row r="420" spans="1:7" ht="37.5" hidden="1" customHeight="1" x14ac:dyDescent="0.25">
      <c r="A420" s="549"/>
      <c r="B420" s="274"/>
      <c r="C420" s="148"/>
      <c r="D420" s="146"/>
      <c r="E420" s="149"/>
      <c r="F420" s="149"/>
      <c r="G420" s="149"/>
    </row>
    <row r="421" spans="1:7" ht="87" hidden="1" customHeight="1" x14ac:dyDescent="0.25">
      <c r="A421" s="549"/>
      <c r="B421" s="462"/>
      <c r="C421" s="148"/>
      <c r="D421" s="146"/>
      <c r="E421" s="149"/>
      <c r="F421" s="293"/>
      <c r="G421" s="149"/>
    </row>
    <row r="422" spans="1:7" ht="37.5" hidden="1" customHeight="1" x14ac:dyDescent="0.25">
      <c r="A422" s="549"/>
      <c r="B422" s="472"/>
      <c r="C422" s="148"/>
      <c r="D422" s="146"/>
      <c r="E422" s="147"/>
      <c r="F422" s="294"/>
      <c r="G422" s="147"/>
    </row>
    <row r="423" spans="1:7" ht="32.25" hidden="1" customHeight="1" x14ac:dyDescent="0.25">
      <c r="A423" s="549"/>
      <c r="B423" s="144"/>
      <c r="C423" s="148"/>
      <c r="D423" s="146"/>
      <c r="E423" s="147"/>
      <c r="F423" s="147"/>
      <c r="G423" s="147"/>
    </row>
    <row r="424" spans="1:7" ht="46.5" hidden="1" customHeight="1" x14ac:dyDescent="0.25">
      <c r="A424" s="549"/>
      <c r="B424" s="144"/>
      <c r="C424" s="148"/>
      <c r="D424" s="146"/>
      <c r="E424" s="149"/>
      <c r="F424" s="149"/>
      <c r="G424" s="149"/>
    </row>
    <row r="425" spans="1:7" ht="36" hidden="1" customHeight="1" x14ac:dyDescent="0.25">
      <c r="A425" s="549"/>
      <c r="B425" s="144"/>
      <c r="C425" s="148"/>
      <c r="D425" s="146"/>
      <c r="E425" s="149"/>
      <c r="F425" s="178"/>
      <c r="G425" s="149"/>
    </row>
    <row r="426" spans="1:7" ht="27.75" hidden="1" customHeight="1" x14ac:dyDescent="0.25">
      <c r="A426" s="549"/>
      <c r="B426" s="462"/>
      <c r="C426" s="148"/>
      <c r="D426" s="146"/>
      <c r="E426" s="149"/>
      <c r="F426" s="293"/>
      <c r="G426" s="149"/>
    </row>
    <row r="427" spans="1:7" ht="51.75" hidden="1" customHeight="1" x14ac:dyDescent="0.25">
      <c r="A427" s="549"/>
      <c r="B427" s="472"/>
      <c r="C427" s="148"/>
      <c r="D427" s="146"/>
      <c r="E427" s="147"/>
      <c r="F427" s="295"/>
      <c r="G427" s="147"/>
    </row>
    <row r="428" spans="1:7" ht="32.25" hidden="1" customHeight="1" x14ac:dyDescent="0.25">
      <c r="A428" s="549"/>
      <c r="B428" s="272" t="s">
        <v>6</v>
      </c>
      <c r="C428" s="100" t="s">
        <v>7</v>
      </c>
      <c r="D428" s="206" t="s">
        <v>8</v>
      </c>
      <c r="E428" s="42">
        <v>1718800</v>
      </c>
      <c r="F428" s="42">
        <v>1897500</v>
      </c>
      <c r="G428" s="42">
        <v>2009500</v>
      </c>
    </row>
    <row r="429" spans="1:7" ht="32.25" hidden="1" customHeight="1" x14ac:dyDescent="0.25">
      <c r="A429" s="549"/>
      <c r="B429" s="276" t="s">
        <v>6</v>
      </c>
      <c r="C429" s="71" t="s">
        <v>7</v>
      </c>
      <c r="D429" s="206" t="s">
        <v>8</v>
      </c>
      <c r="E429" s="42">
        <v>1718800</v>
      </c>
      <c r="F429" s="42">
        <v>1897500</v>
      </c>
      <c r="G429" s="42">
        <v>2009500</v>
      </c>
    </row>
    <row r="430" spans="1:7" ht="42.75" hidden="1" customHeight="1" x14ac:dyDescent="0.25">
      <c r="A430" s="549"/>
      <c r="B430" s="271" t="s">
        <v>6</v>
      </c>
      <c r="C430" s="71" t="s">
        <v>32</v>
      </c>
      <c r="D430" s="206" t="s">
        <v>12</v>
      </c>
      <c r="E430" s="41">
        <v>1</v>
      </c>
      <c r="F430" s="41">
        <v>1</v>
      </c>
      <c r="G430" s="41">
        <v>1</v>
      </c>
    </row>
    <row r="431" spans="1:7" ht="29.25" hidden="1" customHeight="1" x14ac:dyDescent="0.25">
      <c r="A431" s="549"/>
      <c r="B431" s="277" t="s">
        <v>10</v>
      </c>
      <c r="C431" s="71" t="s">
        <v>33</v>
      </c>
      <c r="D431" s="206" t="s">
        <v>12</v>
      </c>
      <c r="E431" s="41">
        <v>24</v>
      </c>
      <c r="F431" s="41">
        <v>24</v>
      </c>
      <c r="G431" s="41">
        <v>24</v>
      </c>
    </row>
    <row r="432" spans="1:7" ht="19.5" hidden="1" customHeight="1" x14ac:dyDescent="0.25">
      <c r="A432" s="549"/>
      <c r="B432" s="277" t="s">
        <v>11</v>
      </c>
      <c r="C432" s="71" t="s">
        <v>34</v>
      </c>
      <c r="D432" s="206" t="s">
        <v>8</v>
      </c>
      <c r="E432" s="42">
        <f>E429/E431/12</f>
        <v>5968.0555555555557</v>
      </c>
      <c r="F432" s="42">
        <f>F429/F431/12</f>
        <v>6588.541666666667</v>
      </c>
      <c r="G432" s="42">
        <f>G429/G431/12</f>
        <v>6977.4305555555557</v>
      </c>
    </row>
    <row r="433" spans="1:7" ht="30" hidden="1" customHeight="1" x14ac:dyDescent="0.25">
      <c r="A433" s="549"/>
      <c r="B433" s="277" t="s">
        <v>9</v>
      </c>
      <c r="C433" s="71" t="s">
        <v>35</v>
      </c>
      <c r="D433" s="206" t="s">
        <v>13</v>
      </c>
      <c r="E433" s="42">
        <v>100</v>
      </c>
      <c r="F433" s="42">
        <v>100</v>
      </c>
      <c r="G433" s="42">
        <v>100</v>
      </c>
    </row>
    <row r="434" spans="1:7" s="228" customFormat="1" ht="81" customHeight="1" x14ac:dyDescent="0.25">
      <c r="A434" s="549"/>
      <c r="B434" s="467" t="s">
        <v>9</v>
      </c>
      <c r="C434" s="71" t="s">
        <v>118</v>
      </c>
      <c r="D434" s="227" t="s">
        <v>13</v>
      </c>
      <c r="E434" s="41">
        <v>100</v>
      </c>
      <c r="F434" s="41">
        <v>100</v>
      </c>
      <c r="G434" s="41">
        <v>100</v>
      </c>
    </row>
    <row r="435" spans="1:7" s="228" customFormat="1" ht="42" customHeight="1" x14ac:dyDescent="0.25">
      <c r="A435" s="549"/>
      <c r="B435" s="545"/>
      <c r="C435" s="71" t="s">
        <v>119</v>
      </c>
      <c r="D435" s="227" t="s">
        <v>13</v>
      </c>
      <c r="E435" s="41">
        <v>100</v>
      </c>
      <c r="F435" s="41">
        <v>100</v>
      </c>
      <c r="G435" s="41">
        <v>100</v>
      </c>
    </row>
    <row r="436" spans="1:7" s="228" customFormat="1" ht="48" hidden="1" customHeight="1" x14ac:dyDescent="0.25">
      <c r="A436" s="225"/>
      <c r="B436" s="491"/>
      <c r="C436" s="71" t="s">
        <v>155</v>
      </c>
      <c r="D436" s="227" t="s">
        <v>13</v>
      </c>
      <c r="E436" s="41">
        <v>0</v>
      </c>
      <c r="F436" s="41">
        <v>0</v>
      </c>
      <c r="G436" s="41">
        <v>0</v>
      </c>
    </row>
    <row r="437" spans="1:7" s="208" customFormat="1" ht="55.5" hidden="1" customHeight="1" x14ac:dyDescent="0.25">
      <c r="A437" s="148"/>
      <c r="B437" s="144"/>
      <c r="C437" s="148"/>
      <c r="D437" s="146"/>
      <c r="E437" s="149"/>
      <c r="F437" s="293"/>
      <c r="G437" s="149"/>
    </row>
    <row r="438" spans="1:7" s="208" customFormat="1" ht="27.75" customHeight="1" x14ac:dyDescent="0.25">
      <c r="A438" s="535" t="s">
        <v>227</v>
      </c>
      <c r="B438" s="144" t="s">
        <v>6</v>
      </c>
      <c r="C438" s="148" t="s">
        <v>7</v>
      </c>
      <c r="D438" s="146" t="s">
        <v>8</v>
      </c>
      <c r="E438" s="149">
        <f>4000000+400000+30000</f>
        <v>4430000</v>
      </c>
      <c r="F438" s="296">
        <v>4416000</v>
      </c>
      <c r="G438" s="149">
        <v>4676500</v>
      </c>
    </row>
    <row r="439" spans="1:7" s="208" customFormat="1" ht="37.5" customHeight="1" x14ac:dyDescent="0.25">
      <c r="A439" s="541"/>
      <c r="B439" s="462" t="s">
        <v>10</v>
      </c>
      <c r="C439" s="148" t="s">
        <v>36</v>
      </c>
      <c r="D439" s="146" t="s">
        <v>12</v>
      </c>
      <c r="E439" s="147">
        <v>4</v>
      </c>
      <c r="F439" s="295">
        <v>3</v>
      </c>
      <c r="G439" s="147">
        <v>3</v>
      </c>
    </row>
    <row r="440" spans="1:7" s="208" customFormat="1" ht="53.25" customHeight="1" x14ac:dyDescent="0.25">
      <c r="A440" s="541"/>
      <c r="B440" s="491"/>
      <c r="C440" s="182" t="s">
        <v>184</v>
      </c>
      <c r="D440" s="146" t="s">
        <v>12</v>
      </c>
      <c r="E440" s="147">
        <v>55</v>
      </c>
      <c r="F440" s="295">
        <v>55</v>
      </c>
      <c r="G440" s="147">
        <v>58</v>
      </c>
    </row>
    <row r="441" spans="1:7" s="208" customFormat="1" ht="46.5" hidden="1" customHeight="1" x14ac:dyDescent="0.25">
      <c r="A441" s="542"/>
      <c r="B441" s="144"/>
      <c r="C441" s="182"/>
      <c r="D441" s="146"/>
      <c r="E441" s="147"/>
      <c r="F441" s="295"/>
      <c r="G441" s="147"/>
    </row>
    <row r="442" spans="1:7" s="208" customFormat="1" ht="36" hidden="1" customHeight="1" x14ac:dyDescent="0.25">
      <c r="A442" s="190"/>
      <c r="B442" s="244"/>
      <c r="C442" s="148"/>
      <c r="D442" s="146"/>
      <c r="E442" s="147"/>
      <c r="F442" s="295"/>
      <c r="G442" s="147"/>
    </row>
    <row r="443" spans="1:7" ht="45.75" hidden="1" customHeight="1" x14ac:dyDescent="0.25">
      <c r="A443" s="190"/>
      <c r="B443" s="245"/>
      <c r="C443" s="182"/>
      <c r="D443" s="146"/>
      <c r="E443" s="147"/>
      <c r="F443" s="147"/>
      <c r="G443" s="147"/>
    </row>
    <row r="444" spans="1:7" ht="44.25" hidden="1" customHeight="1" x14ac:dyDescent="0.25">
      <c r="A444" s="190"/>
      <c r="B444" s="274"/>
      <c r="C444" s="182"/>
      <c r="D444" s="146"/>
      <c r="E444" s="177"/>
      <c r="F444" s="177"/>
      <c r="G444" s="177"/>
    </row>
    <row r="445" spans="1:7" ht="44.25" customHeight="1" x14ac:dyDescent="0.25">
      <c r="A445" s="190"/>
      <c r="B445" s="464" t="s">
        <v>11</v>
      </c>
      <c r="C445" s="182" t="s">
        <v>37</v>
      </c>
      <c r="D445" s="146" t="s">
        <v>8</v>
      </c>
      <c r="E445" s="149">
        <f>E438/E439</f>
        <v>1107500</v>
      </c>
      <c r="F445" s="189">
        <f>F438/F439</f>
        <v>1472000</v>
      </c>
      <c r="G445" s="149">
        <f>G438/G439</f>
        <v>1558833.3333333333</v>
      </c>
    </row>
    <row r="446" spans="1:7" ht="47.25" customHeight="1" x14ac:dyDescent="0.25">
      <c r="A446" s="190"/>
      <c r="B446" s="464"/>
      <c r="C446" s="182" t="s">
        <v>185</v>
      </c>
      <c r="D446" s="146" t="s">
        <v>8</v>
      </c>
      <c r="E446" s="149">
        <f>E438/E440</f>
        <v>80545.454545454544</v>
      </c>
      <c r="F446" s="189">
        <f>F438/F440</f>
        <v>80290.909090909088</v>
      </c>
      <c r="G446" s="149">
        <f>G438/G440</f>
        <v>80629.31034482758</v>
      </c>
    </row>
    <row r="447" spans="1:7" ht="45" hidden="1" customHeight="1" x14ac:dyDescent="0.25">
      <c r="A447" s="190"/>
      <c r="B447" s="464"/>
      <c r="C447" s="182"/>
      <c r="D447" s="146"/>
      <c r="E447" s="149"/>
      <c r="F447" s="189"/>
      <c r="G447" s="149"/>
    </row>
    <row r="448" spans="1:7" ht="48" hidden="1" customHeight="1" x14ac:dyDescent="0.25">
      <c r="A448" s="190"/>
      <c r="B448" s="464" t="s">
        <v>9</v>
      </c>
      <c r="C448" s="182" t="s">
        <v>38</v>
      </c>
      <c r="D448" s="146" t="s">
        <v>13</v>
      </c>
      <c r="E448" s="178">
        <v>100</v>
      </c>
      <c r="F448" s="178">
        <v>100</v>
      </c>
      <c r="G448" s="178">
        <v>100</v>
      </c>
    </row>
    <row r="449" spans="1:7" ht="49.5" customHeight="1" x14ac:dyDescent="0.25">
      <c r="A449" s="190"/>
      <c r="B449" s="464"/>
      <c r="C449" s="182" t="s">
        <v>101</v>
      </c>
      <c r="D449" s="146" t="s">
        <v>15</v>
      </c>
      <c r="E449" s="147">
        <v>28</v>
      </c>
      <c r="F449" s="147">
        <v>30</v>
      </c>
      <c r="G449" s="147">
        <v>35</v>
      </c>
    </row>
    <row r="450" spans="1:7" ht="43.5" customHeight="1" x14ac:dyDescent="0.25">
      <c r="A450" s="151"/>
      <c r="B450" s="464"/>
      <c r="C450" s="182" t="s">
        <v>102</v>
      </c>
      <c r="D450" s="146" t="s">
        <v>13</v>
      </c>
      <c r="E450" s="147">
        <v>100</v>
      </c>
      <c r="F450" s="147">
        <f>F449/E449*100</f>
        <v>107.14285714285714</v>
      </c>
      <c r="G450" s="147">
        <f>G449/F449*100</f>
        <v>116.66666666666667</v>
      </c>
    </row>
    <row r="451" spans="1:7" ht="55.5" hidden="1" customHeight="1" x14ac:dyDescent="0.25">
      <c r="A451" s="530"/>
      <c r="B451" s="531"/>
      <c r="C451" s="531"/>
      <c r="D451" s="531"/>
      <c r="E451" s="531"/>
      <c r="F451" s="531"/>
      <c r="G451" s="532"/>
    </row>
    <row r="452" spans="1:7" ht="51" hidden="1" customHeight="1" x14ac:dyDescent="0.25">
      <c r="A452" s="533"/>
      <c r="B452" s="218"/>
      <c r="C452" s="70"/>
      <c r="D452" s="218"/>
      <c r="E452" s="162"/>
      <c r="F452" s="149"/>
      <c r="G452" s="162"/>
    </row>
    <row r="453" spans="1:7" ht="48.75" hidden="1" customHeight="1" x14ac:dyDescent="0.25">
      <c r="A453" s="534"/>
      <c r="B453" s="350"/>
      <c r="C453" s="371"/>
      <c r="D453" s="350"/>
      <c r="E453" s="540"/>
      <c r="F453" s="540"/>
      <c r="G453" s="540"/>
    </row>
    <row r="454" spans="1:7" ht="21.75" hidden="1" customHeight="1" x14ac:dyDescent="0.25">
      <c r="A454" s="534"/>
      <c r="B454" s="352"/>
      <c r="C454" s="372"/>
      <c r="D454" s="352"/>
      <c r="E454" s="469"/>
      <c r="F454" s="469"/>
      <c r="G454" s="469"/>
    </row>
    <row r="455" spans="1:7" ht="54" hidden="1" customHeight="1" x14ac:dyDescent="0.25">
      <c r="A455" s="535"/>
      <c r="B455" s="482"/>
      <c r="C455" s="182"/>
      <c r="D455" s="171"/>
      <c r="E455" s="191"/>
      <c r="F455" s="297"/>
      <c r="G455" s="191"/>
    </row>
    <row r="456" spans="1:7" ht="60" hidden="1" customHeight="1" x14ac:dyDescent="0.25">
      <c r="A456" s="536"/>
      <c r="B456" s="493"/>
      <c r="C456" s="182"/>
      <c r="D456" s="146"/>
      <c r="E456" s="149"/>
      <c r="F456" s="293"/>
      <c r="G456" s="149"/>
    </row>
    <row r="457" spans="1:7" ht="22.5" hidden="1" customHeight="1" x14ac:dyDescent="0.25">
      <c r="A457" s="536"/>
      <c r="B457" s="146"/>
      <c r="C457" s="148"/>
      <c r="D457" s="146"/>
      <c r="E457" s="147"/>
      <c r="F457" s="147"/>
      <c r="G457" s="147"/>
    </row>
    <row r="458" spans="1:7" ht="22.5" hidden="1" customHeight="1" x14ac:dyDescent="0.25">
      <c r="A458" s="536"/>
      <c r="B458" s="146"/>
      <c r="C458" s="148"/>
      <c r="D458" s="146"/>
      <c r="E458" s="149"/>
      <c r="F458" s="189"/>
      <c r="G458" s="149"/>
    </row>
    <row r="459" spans="1:7" ht="34.5" hidden="1" customHeight="1" x14ac:dyDescent="0.25">
      <c r="A459" s="537"/>
      <c r="B459" s="146"/>
      <c r="C459" s="148"/>
      <c r="D459" s="146"/>
      <c r="E459" s="149"/>
      <c r="F459" s="149"/>
      <c r="G459" s="149"/>
    </row>
    <row r="460" spans="1:7" ht="53.25" hidden="1" customHeight="1" x14ac:dyDescent="0.25">
      <c r="A460" s="530"/>
      <c r="B460" s="538"/>
      <c r="C460" s="538"/>
      <c r="D460" s="538"/>
      <c r="E460" s="538"/>
      <c r="F460" s="538"/>
      <c r="G460" s="539"/>
    </row>
    <row r="461" spans="1:7" ht="24" hidden="1" customHeight="1" x14ac:dyDescent="0.25">
      <c r="A461" s="515"/>
      <c r="B461" s="146"/>
      <c r="C461" s="179"/>
      <c r="D461" s="192"/>
      <c r="E461" s="162"/>
      <c r="F461" s="162"/>
      <c r="G461" s="162"/>
    </row>
    <row r="462" spans="1:7" ht="24" hidden="1" customHeight="1" x14ac:dyDescent="0.25">
      <c r="A462" s="516"/>
      <c r="B462" s="146"/>
      <c r="C462" s="148"/>
      <c r="D462" s="146"/>
      <c r="E462" s="149"/>
      <c r="F462" s="296"/>
      <c r="G462" s="149"/>
    </row>
    <row r="463" spans="1:7" ht="54" hidden="1" customHeight="1" x14ac:dyDescent="0.25">
      <c r="A463" s="193"/>
      <c r="B463" s="517"/>
      <c r="C463" s="520"/>
      <c r="D463" s="171"/>
      <c r="E463" s="191"/>
      <c r="F463" s="298"/>
      <c r="G463" s="191"/>
    </row>
    <row r="464" spans="1:7" ht="24.75" hidden="1" customHeight="1" x14ac:dyDescent="0.25">
      <c r="A464" s="194"/>
      <c r="B464" s="518"/>
      <c r="C464" s="521"/>
      <c r="D464" s="146"/>
      <c r="E464" s="149"/>
      <c r="F464" s="162"/>
      <c r="G464" s="149"/>
    </row>
    <row r="465" spans="1:7" ht="31.5" hidden="1" customHeight="1" x14ac:dyDescent="0.25">
      <c r="A465" s="194"/>
      <c r="B465" s="518"/>
      <c r="C465" s="521"/>
      <c r="D465" s="146"/>
      <c r="E465" s="149"/>
      <c r="F465" s="149"/>
      <c r="G465" s="149"/>
    </row>
    <row r="466" spans="1:7" ht="30.75" hidden="1" customHeight="1" x14ac:dyDescent="0.25">
      <c r="A466" s="195"/>
      <c r="B466" s="518"/>
      <c r="C466" s="522"/>
      <c r="D466" s="146"/>
      <c r="E466" s="149"/>
      <c r="F466" s="296"/>
      <c r="G466" s="149"/>
    </row>
    <row r="467" spans="1:7" ht="40.5" hidden="1" customHeight="1" x14ac:dyDescent="0.25">
      <c r="A467" s="195"/>
      <c r="B467" s="518"/>
      <c r="C467" s="182"/>
      <c r="D467" s="146"/>
      <c r="E467" s="149"/>
      <c r="F467" s="296"/>
      <c r="G467" s="149"/>
    </row>
    <row r="468" spans="1:7" ht="41.25" hidden="1" customHeight="1" x14ac:dyDescent="0.25">
      <c r="A468" s="196"/>
      <c r="B468" s="519"/>
      <c r="C468" s="182"/>
      <c r="D468" s="146"/>
      <c r="E468" s="149"/>
      <c r="F468" s="296"/>
      <c r="G468" s="149"/>
    </row>
    <row r="469" spans="1:7" ht="54" hidden="1" customHeight="1" x14ac:dyDescent="0.25">
      <c r="A469" s="523"/>
      <c r="B469" s="188"/>
      <c r="C469" s="148"/>
      <c r="D469" s="146"/>
      <c r="E469" s="177"/>
      <c r="F469" s="177"/>
      <c r="G469" s="177"/>
    </row>
    <row r="470" spans="1:7" ht="31.5" hidden="1" customHeight="1" x14ac:dyDescent="0.25">
      <c r="A470" s="523"/>
      <c r="B470" s="188"/>
      <c r="C470" s="148"/>
      <c r="D470" s="146"/>
      <c r="E470" s="149"/>
      <c r="F470" s="149"/>
      <c r="G470" s="149"/>
    </row>
    <row r="471" spans="1:7" ht="31.5" hidden="1" customHeight="1" x14ac:dyDescent="0.25">
      <c r="A471" s="524"/>
      <c r="B471" s="188"/>
      <c r="C471" s="148"/>
      <c r="D471" s="146"/>
      <c r="E471" s="149"/>
      <c r="F471" s="149"/>
      <c r="G471" s="149"/>
    </row>
    <row r="472" spans="1:7" ht="41.25" hidden="1" customHeight="1" x14ac:dyDescent="0.25">
      <c r="A472" s="525"/>
      <c r="B472" s="482"/>
      <c r="C472" s="148"/>
      <c r="D472" s="146"/>
      <c r="E472" s="149"/>
      <c r="F472" s="149"/>
      <c r="G472" s="149"/>
    </row>
    <row r="473" spans="1:7" ht="30" hidden="1" customHeight="1" x14ac:dyDescent="0.25">
      <c r="A473" s="526"/>
      <c r="B473" s="528"/>
      <c r="C473" s="182"/>
      <c r="D473" s="146"/>
      <c r="E473" s="149"/>
      <c r="F473" s="149"/>
      <c r="G473" s="149"/>
    </row>
    <row r="474" spans="1:7" ht="27" hidden="1" customHeight="1" x14ac:dyDescent="0.25">
      <c r="A474" s="526"/>
      <c r="B474" s="529"/>
      <c r="C474" s="182"/>
      <c r="D474" s="146"/>
      <c r="E474" s="149"/>
      <c r="F474" s="149"/>
      <c r="G474" s="149"/>
    </row>
    <row r="475" spans="1:7" ht="28.5" hidden="1" customHeight="1" x14ac:dyDescent="0.25">
      <c r="A475" s="526"/>
      <c r="B475" s="146"/>
      <c r="C475" s="148"/>
      <c r="D475" s="146"/>
      <c r="E475" s="162"/>
      <c r="F475" s="162"/>
      <c r="G475" s="162"/>
    </row>
    <row r="476" spans="1:7" ht="33" hidden="1" customHeight="1" x14ac:dyDescent="0.25">
      <c r="A476" s="526"/>
      <c r="B476" s="146"/>
      <c r="C476" s="148"/>
      <c r="D476" s="146"/>
      <c r="E476" s="149"/>
      <c r="F476" s="149"/>
      <c r="G476" s="149"/>
    </row>
    <row r="477" spans="1:7" ht="30" hidden="1" customHeight="1" x14ac:dyDescent="0.25">
      <c r="A477" s="527"/>
      <c r="B477" s="146"/>
      <c r="C477" s="148"/>
      <c r="D477" s="146"/>
      <c r="E477" s="149"/>
      <c r="F477" s="149"/>
      <c r="G477" s="149"/>
    </row>
    <row r="478" spans="1:7" ht="19.5" hidden="1" customHeight="1" x14ac:dyDescent="0.25">
      <c r="A478" s="494"/>
      <c r="B478" s="146"/>
      <c r="C478" s="152"/>
      <c r="D478" s="146"/>
      <c r="E478" s="299"/>
      <c r="F478" s="153"/>
      <c r="G478" s="153"/>
    </row>
    <row r="479" spans="1:7" ht="30" hidden="1" customHeight="1" x14ac:dyDescent="0.25">
      <c r="A479" s="498"/>
      <c r="B479" s="482"/>
      <c r="C479" s="152"/>
      <c r="D479" s="146"/>
      <c r="E479" s="153"/>
      <c r="F479" s="153"/>
      <c r="G479" s="153"/>
    </row>
    <row r="480" spans="1:7" ht="24.75" hidden="1" customHeight="1" x14ac:dyDescent="0.25">
      <c r="A480" s="498"/>
      <c r="B480" s="493"/>
      <c r="C480" s="152"/>
      <c r="D480" s="146"/>
      <c r="E480" s="288"/>
      <c r="F480" s="153"/>
      <c r="G480" s="153"/>
    </row>
    <row r="481" spans="1:9" ht="32.25" hidden="1" customHeight="1" x14ac:dyDescent="0.25">
      <c r="A481" s="498"/>
      <c r="B481" s="482"/>
      <c r="C481" s="152"/>
      <c r="D481" s="146"/>
      <c r="E481" s="153"/>
      <c r="F481" s="153"/>
      <c r="G481" s="153"/>
    </row>
    <row r="482" spans="1:9" ht="39" hidden="1" customHeight="1" x14ac:dyDescent="0.25">
      <c r="A482" s="498"/>
      <c r="B482" s="493"/>
      <c r="C482" s="152"/>
      <c r="D482" s="146"/>
      <c r="E482" s="153"/>
      <c r="F482" s="153"/>
      <c r="G482" s="153"/>
    </row>
    <row r="483" spans="1:9" ht="34.5" hidden="1" customHeight="1" x14ac:dyDescent="0.25">
      <c r="A483" s="499"/>
      <c r="B483" s="146"/>
      <c r="C483" s="152"/>
      <c r="D483" s="146"/>
      <c r="E483" s="153"/>
      <c r="F483" s="153"/>
      <c r="G483" s="153"/>
    </row>
    <row r="484" spans="1:9" ht="20.25" hidden="1" customHeight="1" x14ac:dyDescent="0.25">
      <c r="A484" s="494"/>
      <c r="B484" s="146"/>
      <c r="C484" s="152"/>
      <c r="D484" s="146"/>
      <c r="E484" s="300"/>
      <c r="F484" s="300"/>
      <c r="G484" s="300"/>
    </row>
    <row r="485" spans="1:9" ht="51.75" hidden="1" customHeight="1" x14ac:dyDescent="0.25">
      <c r="A485" s="495"/>
      <c r="B485" s="146"/>
      <c r="C485" s="152"/>
      <c r="D485" s="146"/>
      <c r="E485" s="288"/>
      <c r="F485" s="288"/>
      <c r="G485" s="288"/>
    </row>
    <row r="486" spans="1:9" ht="51.75" hidden="1" customHeight="1" x14ac:dyDescent="0.25">
      <c r="A486" s="495"/>
      <c r="B486" s="146"/>
      <c r="C486" s="152"/>
      <c r="D486" s="146"/>
      <c r="E486" s="153"/>
      <c r="F486" s="153"/>
      <c r="G486" s="153"/>
    </row>
    <row r="487" spans="1:9" ht="42" hidden="1" customHeight="1" x14ac:dyDescent="0.25">
      <c r="A487" s="496"/>
      <c r="B487" s="146"/>
      <c r="C487" s="152"/>
      <c r="D487" s="146"/>
      <c r="E487" s="153"/>
      <c r="F487" s="153"/>
      <c r="G487" s="153"/>
    </row>
    <row r="488" spans="1:9" ht="42" hidden="1" customHeight="1" x14ac:dyDescent="0.25">
      <c r="A488" s="497"/>
      <c r="B488" s="146"/>
      <c r="C488" s="152"/>
      <c r="D488" s="146"/>
      <c r="E488" s="153"/>
      <c r="F488" s="153"/>
      <c r="G488" s="153"/>
      <c r="I488" s="155"/>
    </row>
    <row r="489" spans="1:9" ht="47.25" hidden="1" customHeight="1" x14ac:dyDescent="0.25">
      <c r="A489" s="498"/>
      <c r="B489" s="146"/>
      <c r="C489" s="152"/>
      <c r="D489" s="146"/>
      <c r="E489" s="153"/>
      <c r="F489" s="288"/>
      <c r="G489" s="288"/>
    </row>
    <row r="490" spans="1:9" ht="18.75" hidden="1" customHeight="1" x14ac:dyDescent="0.25">
      <c r="A490" s="498"/>
      <c r="B490" s="146"/>
      <c r="C490" s="152"/>
      <c r="D490" s="146"/>
      <c r="E490" s="153"/>
      <c r="F490" s="153"/>
      <c r="G490" s="153"/>
    </row>
    <row r="491" spans="1:9" ht="33" hidden="1" customHeight="1" x14ac:dyDescent="0.25">
      <c r="A491" s="499"/>
      <c r="B491" s="146"/>
      <c r="C491" s="152"/>
      <c r="D491" s="146"/>
      <c r="E491" s="153"/>
      <c r="F491" s="153"/>
      <c r="G491" s="153"/>
      <c r="H491" s="197"/>
    </row>
    <row r="492" spans="1:9" ht="42.75" hidden="1" customHeight="1" x14ac:dyDescent="0.25">
      <c r="A492" s="507"/>
      <c r="B492" s="482"/>
      <c r="C492" s="152"/>
      <c r="D492" s="146"/>
      <c r="E492" s="153"/>
      <c r="F492" s="301"/>
      <c r="G492" s="153"/>
    </row>
    <row r="493" spans="1:9" ht="42.75" hidden="1" customHeight="1" x14ac:dyDescent="0.25">
      <c r="A493" s="508"/>
      <c r="B493" s="513"/>
      <c r="C493" s="152"/>
      <c r="D493" s="146"/>
      <c r="E493" s="153"/>
      <c r="F493" s="301"/>
      <c r="G493" s="153"/>
    </row>
    <row r="494" spans="1:9" ht="16.5" hidden="1" customHeight="1" x14ac:dyDescent="0.25">
      <c r="A494" s="508"/>
      <c r="B494" s="493"/>
      <c r="C494" s="152"/>
      <c r="D494" s="146"/>
      <c r="E494" s="153"/>
      <c r="F494" s="302"/>
      <c r="G494" s="288"/>
    </row>
    <row r="495" spans="1:9" ht="43.5" hidden="1" customHeight="1" x14ac:dyDescent="0.25">
      <c r="A495" s="508"/>
      <c r="B495" s="482"/>
      <c r="C495" s="152"/>
      <c r="D495" s="146"/>
      <c r="E495" s="153"/>
      <c r="F495" s="288"/>
      <c r="G495" s="288"/>
    </row>
    <row r="496" spans="1:9" ht="58.5" hidden="1" customHeight="1" x14ac:dyDescent="0.25">
      <c r="A496" s="508"/>
      <c r="B496" s="493"/>
      <c r="C496" s="152"/>
      <c r="D496" s="146"/>
      <c r="E496" s="153"/>
      <c r="F496" s="288"/>
      <c r="G496" s="288"/>
    </row>
    <row r="497" spans="1:10" ht="20.25" hidden="1" customHeight="1" x14ac:dyDescent="0.25">
      <c r="A497" s="508"/>
      <c r="B497" s="482"/>
      <c r="C497" s="152"/>
      <c r="D497" s="146"/>
      <c r="E497" s="153"/>
      <c r="F497" s="153"/>
      <c r="G497" s="153"/>
    </row>
    <row r="498" spans="1:10" ht="21.75" hidden="1" customHeight="1" x14ac:dyDescent="0.25">
      <c r="A498" s="508"/>
      <c r="B498" s="493"/>
      <c r="C498" s="152"/>
      <c r="D498" s="146"/>
      <c r="E498" s="153"/>
      <c r="F498" s="153"/>
      <c r="G498" s="153"/>
    </row>
    <row r="499" spans="1:10" ht="20.25" hidden="1" customHeight="1" x14ac:dyDescent="0.25">
      <c r="A499" s="508"/>
      <c r="B499" s="482"/>
      <c r="C499" s="152"/>
      <c r="D499" s="146"/>
      <c r="E499" s="153"/>
      <c r="F499" s="153"/>
      <c r="G499" s="153"/>
    </row>
    <row r="500" spans="1:10" ht="22.5" hidden="1" customHeight="1" x14ac:dyDescent="0.25">
      <c r="A500" s="509"/>
      <c r="B500" s="493"/>
      <c r="C500" s="152"/>
      <c r="D500" s="146"/>
      <c r="E500" s="153"/>
      <c r="F500" s="153"/>
      <c r="G500" s="153"/>
    </row>
    <row r="501" spans="1:10" ht="40.5" hidden="1" customHeight="1" x14ac:dyDescent="0.25">
      <c r="A501" s="198"/>
      <c r="B501" s="500"/>
      <c r="C501" s="501"/>
      <c r="D501" s="501"/>
      <c r="E501" s="501"/>
      <c r="F501" s="501"/>
      <c r="G501" s="502"/>
    </row>
    <row r="502" spans="1:10" ht="43.5" hidden="1" customHeight="1" x14ac:dyDescent="0.25">
      <c r="A502" s="497"/>
      <c r="B502" s="146"/>
      <c r="C502" s="152"/>
      <c r="D502" s="146"/>
      <c r="E502" s="153"/>
      <c r="F502" s="153"/>
      <c r="G502" s="153"/>
    </row>
    <row r="503" spans="1:10" hidden="1" x14ac:dyDescent="0.25">
      <c r="A503" s="498"/>
      <c r="B503" s="146"/>
      <c r="C503" s="152"/>
      <c r="D503" s="146"/>
      <c r="E503" s="288"/>
      <c r="F503" s="288"/>
      <c r="G503" s="288"/>
      <c r="J503" s="163"/>
    </row>
    <row r="504" spans="1:10" hidden="1" x14ac:dyDescent="0.25">
      <c r="A504" s="498"/>
      <c r="B504" s="146"/>
      <c r="C504" s="152"/>
      <c r="D504" s="146"/>
      <c r="E504" s="153"/>
      <c r="F504" s="153"/>
      <c r="G504" s="153"/>
      <c r="I504" s="163"/>
    </row>
    <row r="505" spans="1:10" hidden="1" x14ac:dyDescent="0.25">
      <c r="A505" s="499"/>
      <c r="B505" s="146"/>
      <c r="C505" s="152"/>
      <c r="D505" s="146"/>
      <c r="E505" s="153"/>
      <c r="F505" s="153"/>
      <c r="G505" s="153"/>
    </row>
    <row r="506" spans="1:10" hidden="1" x14ac:dyDescent="0.25">
      <c r="A506" s="494"/>
      <c r="B506" s="482"/>
      <c r="C506" s="152"/>
      <c r="D506" s="146"/>
      <c r="E506" s="153"/>
      <c r="F506" s="300"/>
      <c r="G506" s="153"/>
    </row>
    <row r="507" spans="1:10" ht="16.5" hidden="1" customHeight="1" x14ac:dyDescent="0.25">
      <c r="A507" s="495"/>
      <c r="B507" s="493"/>
      <c r="C507" s="152"/>
      <c r="D507" s="146"/>
      <c r="E507" s="153"/>
      <c r="F507" s="300"/>
      <c r="G507" s="153"/>
    </row>
    <row r="508" spans="1:10" ht="18.75" hidden="1" customHeight="1" x14ac:dyDescent="0.25">
      <c r="A508" s="495"/>
      <c r="B508" s="146"/>
      <c r="C508" s="152"/>
      <c r="D508" s="146"/>
      <c r="E508" s="153"/>
      <c r="F508" s="153"/>
      <c r="G508" s="153"/>
    </row>
    <row r="509" spans="1:10" ht="42" hidden="1" customHeight="1" x14ac:dyDescent="0.25">
      <c r="A509" s="495"/>
      <c r="B509" s="146"/>
      <c r="C509" s="152"/>
      <c r="D509" s="146"/>
      <c r="E509" s="153"/>
      <c r="F509" s="153"/>
      <c r="G509" s="153"/>
    </row>
    <row r="510" spans="1:10" ht="17.25" hidden="1" customHeight="1" x14ac:dyDescent="0.25">
      <c r="A510" s="496"/>
      <c r="B510" s="146"/>
      <c r="C510" s="152"/>
      <c r="D510" s="146"/>
      <c r="E510" s="153"/>
      <c r="F510" s="153"/>
      <c r="G510" s="153"/>
    </row>
    <row r="511" spans="1:10" ht="27" hidden="1" customHeight="1" x14ac:dyDescent="0.25">
      <c r="A511" s="494"/>
      <c r="B511" s="482"/>
      <c r="C511" s="152"/>
      <c r="D511" s="146"/>
      <c r="E511" s="153"/>
      <c r="F511" s="153"/>
      <c r="G511" s="153"/>
    </row>
    <row r="512" spans="1:10" ht="22.5" hidden="1" customHeight="1" x14ac:dyDescent="0.25">
      <c r="A512" s="495"/>
      <c r="B512" s="493"/>
      <c r="C512" s="152"/>
      <c r="D512" s="146"/>
      <c r="E512" s="153"/>
      <c r="F512" s="153"/>
      <c r="G512" s="153"/>
    </row>
    <row r="513" spans="1:9" ht="39.75" hidden="1" customHeight="1" x14ac:dyDescent="0.25">
      <c r="A513" s="495"/>
      <c r="B513" s="146"/>
      <c r="C513" s="152"/>
      <c r="D513" s="146"/>
      <c r="E513" s="153"/>
      <c r="F513" s="153"/>
      <c r="G513" s="153"/>
      <c r="I513" s="155"/>
    </row>
    <row r="514" spans="1:9" ht="50.25" hidden="1" customHeight="1" x14ac:dyDescent="0.25">
      <c r="A514" s="495"/>
      <c r="B514" s="146"/>
      <c r="C514" s="152"/>
      <c r="D514" s="146"/>
      <c r="E514" s="153"/>
      <c r="F514" s="153"/>
      <c r="G514" s="153"/>
      <c r="I514" s="199"/>
    </row>
    <row r="515" spans="1:9" ht="33.75" hidden="1" customHeight="1" x14ac:dyDescent="0.25">
      <c r="A515" s="496"/>
      <c r="B515" s="146"/>
      <c r="C515" s="152"/>
      <c r="D515" s="146"/>
      <c r="E515" s="153"/>
      <c r="F515" s="153"/>
      <c r="G515" s="153"/>
      <c r="H515" s="155"/>
      <c r="I515" s="155"/>
    </row>
    <row r="516" spans="1:9" ht="42" hidden="1" customHeight="1" x14ac:dyDescent="0.25">
      <c r="A516" s="494"/>
      <c r="B516" s="146"/>
      <c r="C516" s="152"/>
      <c r="D516" s="146"/>
      <c r="E516" s="153"/>
      <c r="F516" s="153"/>
      <c r="G516" s="153"/>
    </row>
    <row r="517" spans="1:9" ht="22.5" hidden="1" customHeight="1" x14ac:dyDescent="0.25">
      <c r="A517" s="495"/>
      <c r="B517" s="146"/>
      <c r="C517" s="152"/>
      <c r="D517" s="146"/>
      <c r="E517" s="153"/>
      <c r="F517" s="288"/>
      <c r="G517" s="153"/>
    </row>
    <row r="518" spans="1:9" ht="41.25" hidden="1" customHeight="1" x14ac:dyDescent="0.25">
      <c r="A518" s="495"/>
      <c r="B518" s="146"/>
      <c r="C518" s="152"/>
      <c r="D518" s="146"/>
      <c r="E518" s="153"/>
      <c r="F518" s="153"/>
      <c r="G518" s="153"/>
    </row>
    <row r="519" spans="1:9" ht="40.5" hidden="1" customHeight="1" x14ac:dyDescent="0.25">
      <c r="A519" s="496"/>
      <c r="B519" s="146"/>
      <c r="C519" s="152"/>
      <c r="D519" s="146"/>
      <c r="E519" s="153"/>
      <c r="F519" s="153"/>
      <c r="G519" s="153"/>
    </row>
    <row r="520" spans="1:9" ht="33" hidden="1" customHeight="1" x14ac:dyDescent="0.25">
      <c r="A520" s="494"/>
      <c r="B520" s="482"/>
      <c r="C520" s="152"/>
      <c r="D520" s="146"/>
      <c r="E520" s="153"/>
      <c r="F520" s="153"/>
      <c r="G520" s="153"/>
    </row>
    <row r="521" spans="1:9" ht="42" hidden="1" customHeight="1" x14ac:dyDescent="0.25">
      <c r="A521" s="495"/>
      <c r="B521" s="493"/>
      <c r="C521" s="152"/>
      <c r="D521" s="146"/>
      <c r="E521" s="153"/>
      <c r="F521" s="153"/>
      <c r="G521" s="153"/>
    </row>
    <row r="522" spans="1:9" ht="24.75" hidden="1" customHeight="1" x14ac:dyDescent="0.25">
      <c r="A522" s="495"/>
      <c r="B522" s="482"/>
      <c r="C522" s="152"/>
      <c r="D522" s="146"/>
      <c r="E522" s="153"/>
      <c r="F522" s="153"/>
      <c r="G522" s="153"/>
    </row>
    <row r="523" spans="1:9" ht="35.25" hidden="1" customHeight="1" x14ac:dyDescent="0.25">
      <c r="A523" s="495"/>
      <c r="B523" s="493"/>
      <c r="C523" s="152"/>
      <c r="D523" s="146"/>
      <c r="E523" s="153"/>
      <c r="F523" s="153"/>
      <c r="G523" s="153"/>
    </row>
    <row r="524" spans="1:9" ht="36" hidden="1" customHeight="1" x14ac:dyDescent="0.25">
      <c r="A524" s="495"/>
      <c r="B524" s="146"/>
      <c r="C524" s="152"/>
      <c r="D524" s="146"/>
      <c r="E524" s="153"/>
      <c r="F524" s="153"/>
      <c r="G524" s="153"/>
    </row>
    <row r="525" spans="1:9" ht="47.25" hidden="1" customHeight="1" x14ac:dyDescent="0.25">
      <c r="A525" s="496"/>
      <c r="B525" s="146"/>
      <c r="C525" s="152"/>
      <c r="D525" s="146"/>
      <c r="E525" s="153"/>
      <c r="F525" s="153"/>
      <c r="G525" s="153"/>
    </row>
    <row r="526" spans="1:9" ht="27.75" hidden="1" customHeight="1" x14ac:dyDescent="0.25">
      <c r="A526" s="497"/>
      <c r="B526" s="146"/>
      <c r="C526" s="152"/>
      <c r="D526" s="146"/>
      <c r="E526" s="153"/>
      <c r="F526" s="153"/>
      <c r="G526" s="153"/>
    </row>
    <row r="527" spans="1:9" ht="27" hidden="1" customHeight="1" x14ac:dyDescent="0.25">
      <c r="A527" s="498"/>
      <c r="B527" s="146"/>
      <c r="C527" s="152"/>
      <c r="D527" s="146"/>
      <c r="E527" s="288"/>
      <c r="F527" s="288"/>
      <c r="G527" s="288"/>
    </row>
    <row r="528" spans="1:9" ht="28.5" hidden="1" customHeight="1" x14ac:dyDescent="0.25">
      <c r="A528" s="498"/>
      <c r="B528" s="146"/>
      <c r="C528" s="152"/>
      <c r="D528" s="146"/>
      <c r="E528" s="153"/>
      <c r="F528" s="153"/>
      <c r="G528" s="153"/>
    </row>
    <row r="529" spans="1:7" ht="25.5" hidden="1" customHeight="1" x14ac:dyDescent="0.25">
      <c r="A529" s="499"/>
      <c r="B529" s="146"/>
      <c r="C529" s="152"/>
      <c r="D529" s="146"/>
      <c r="E529" s="153"/>
      <c r="F529" s="153"/>
      <c r="G529" s="153"/>
    </row>
    <row r="530" spans="1:7" ht="27.75" hidden="1" customHeight="1" x14ac:dyDescent="0.25">
      <c r="A530" s="494"/>
      <c r="B530" s="146"/>
      <c r="C530" s="152"/>
      <c r="D530" s="146"/>
      <c r="E530" s="153"/>
      <c r="F530" s="153"/>
      <c r="G530" s="153"/>
    </row>
    <row r="531" spans="1:7" ht="26.25" hidden="1" customHeight="1" x14ac:dyDescent="0.25">
      <c r="A531" s="495"/>
      <c r="B531" s="146"/>
      <c r="C531" s="152"/>
      <c r="D531" s="146"/>
      <c r="E531" s="288"/>
      <c r="F531" s="288"/>
      <c r="G531" s="288"/>
    </row>
    <row r="532" spans="1:7" ht="21" hidden="1" customHeight="1" x14ac:dyDescent="0.25">
      <c r="A532" s="495"/>
      <c r="B532" s="146"/>
      <c r="C532" s="152"/>
      <c r="D532" s="146"/>
      <c r="E532" s="153"/>
      <c r="F532" s="153"/>
      <c r="G532" s="153"/>
    </row>
    <row r="533" spans="1:7" ht="27" hidden="1" customHeight="1" x14ac:dyDescent="0.25">
      <c r="A533" s="496"/>
      <c r="B533" s="146"/>
      <c r="C533" s="152"/>
      <c r="D533" s="146"/>
      <c r="E533" s="153"/>
      <c r="F533" s="153"/>
      <c r="G533" s="153"/>
    </row>
    <row r="534" spans="1:7" ht="48" hidden="1" customHeight="1" x14ac:dyDescent="0.25">
      <c r="A534" s="494"/>
      <c r="B534" s="146"/>
      <c r="C534" s="152"/>
      <c r="D534" s="146"/>
      <c r="E534" s="153"/>
      <c r="F534" s="299"/>
      <c r="G534" s="300"/>
    </row>
    <row r="535" spans="1:7" ht="45.75" hidden="1" customHeight="1" x14ac:dyDescent="0.25">
      <c r="A535" s="495"/>
      <c r="B535" s="146"/>
      <c r="C535" s="152"/>
      <c r="D535" s="146"/>
      <c r="E535" s="288"/>
      <c r="F535" s="288"/>
      <c r="G535" s="288"/>
    </row>
    <row r="536" spans="1:7" ht="18.75" hidden="1" customHeight="1" x14ac:dyDescent="0.25">
      <c r="A536" s="495"/>
      <c r="B536" s="146"/>
      <c r="C536" s="152"/>
      <c r="D536" s="146"/>
      <c r="E536" s="153"/>
      <c r="F536" s="153"/>
      <c r="G536" s="153"/>
    </row>
    <row r="537" spans="1:7" ht="44.25" hidden="1" customHeight="1" x14ac:dyDescent="0.25">
      <c r="A537" s="496"/>
      <c r="B537" s="146"/>
      <c r="C537" s="152"/>
      <c r="D537" s="146"/>
      <c r="E537" s="153"/>
      <c r="F537" s="153"/>
      <c r="G537" s="153"/>
    </row>
    <row r="538" spans="1:7" ht="41.25" hidden="1" customHeight="1" x14ac:dyDescent="0.25">
      <c r="A538" s="200"/>
      <c r="B538" s="510"/>
      <c r="C538" s="511"/>
      <c r="D538" s="511"/>
      <c r="E538" s="511"/>
      <c r="F538" s="511"/>
      <c r="G538" s="512"/>
    </row>
    <row r="539" spans="1:7" ht="39" hidden="1" customHeight="1" x14ac:dyDescent="0.25">
      <c r="A539" s="497"/>
      <c r="B539" s="146"/>
      <c r="C539" s="152"/>
      <c r="D539" s="146"/>
      <c r="E539" s="153"/>
      <c r="F539" s="153"/>
      <c r="G539" s="153"/>
    </row>
    <row r="540" spans="1:7" ht="18.75" hidden="1" customHeight="1" x14ac:dyDescent="0.25">
      <c r="A540" s="498"/>
      <c r="B540" s="146"/>
      <c r="C540" s="152"/>
      <c r="D540" s="146"/>
      <c r="E540" s="153"/>
      <c r="F540" s="153"/>
      <c r="G540" s="153"/>
    </row>
    <row r="541" spans="1:7" hidden="1" x14ac:dyDescent="0.25">
      <c r="A541" s="498"/>
      <c r="B541" s="146"/>
      <c r="C541" s="152"/>
      <c r="D541" s="146"/>
      <c r="E541" s="153"/>
      <c r="F541" s="153"/>
      <c r="G541" s="153"/>
    </row>
    <row r="542" spans="1:7" hidden="1" x14ac:dyDescent="0.25">
      <c r="A542" s="499"/>
      <c r="B542" s="146"/>
      <c r="C542" s="152"/>
      <c r="D542" s="146"/>
      <c r="E542" s="153"/>
      <c r="F542" s="153"/>
      <c r="G542" s="153"/>
    </row>
    <row r="543" spans="1:7" hidden="1" x14ac:dyDescent="0.25">
      <c r="A543" s="507"/>
      <c r="B543" s="146"/>
      <c r="C543" s="152"/>
      <c r="D543" s="146"/>
      <c r="E543" s="153"/>
      <c r="F543" s="299"/>
      <c r="G543" s="153"/>
    </row>
    <row r="544" spans="1:7" ht="17.25" hidden="1" customHeight="1" x14ac:dyDescent="0.25">
      <c r="A544" s="508"/>
      <c r="B544" s="482"/>
      <c r="C544" s="152"/>
      <c r="D544" s="146"/>
      <c r="E544" s="153"/>
      <c r="F544" s="153"/>
      <c r="G544" s="153"/>
    </row>
    <row r="545" spans="1:7" ht="16.5" hidden="1" customHeight="1" x14ac:dyDescent="0.25">
      <c r="A545" s="508"/>
      <c r="B545" s="513"/>
      <c r="C545" s="152"/>
      <c r="D545" s="146"/>
      <c r="E545" s="153"/>
      <c r="F545" s="153"/>
      <c r="G545" s="153"/>
    </row>
    <row r="546" spans="1:7" ht="55.5" hidden="1" customHeight="1" x14ac:dyDescent="0.25">
      <c r="A546" s="508"/>
      <c r="B546" s="493"/>
      <c r="C546" s="152"/>
      <c r="D546" s="146"/>
      <c r="E546" s="153"/>
      <c r="F546" s="288"/>
      <c r="G546" s="153"/>
    </row>
    <row r="547" spans="1:7" ht="33.75" hidden="1" customHeight="1" x14ac:dyDescent="0.25">
      <c r="A547" s="508"/>
      <c r="B547" s="482"/>
      <c r="C547" s="152"/>
      <c r="D547" s="146"/>
      <c r="E547" s="153"/>
      <c r="F547" s="299"/>
      <c r="G547" s="153"/>
    </row>
    <row r="548" spans="1:7" ht="29.25" hidden="1" customHeight="1" x14ac:dyDescent="0.25">
      <c r="A548" s="508"/>
      <c r="B548" s="513"/>
      <c r="C548" s="152"/>
      <c r="D548" s="146"/>
      <c r="E548" s="153"/>
      <c r="F548" s="299"/>
      <c r="G548" s="153"/>
    </row>
    <row r="549" spans="1:7" ht="23.25" hidden="1" customHeight="1" x14ac:dyDescent="0.25">
      <c r="A549" s="508"/>
      <c r="B549" s="493"/>
      <c r="C549" s="152"/>
      <c r="D549" s="146"/>
      <c r="E549" s="153"/>
      <c r="F549" s="299"/>
      <c r="G549" s="153"/>
    </row>
    <row r="550" spans="1:7" ht="53.25" hidden="1" customHeight="1" x14ac:dyDescent="0.25">
      <c r="A550" s="508"/>
      <c r="B550" s="514"/>
      <c r="C550" s="152"/>
      <c r="D550" s="146"/>
      <c r="E550" s="153"/>
      <c r="F550" s="153"/>
      <c r="G550" s="153"/>
    </row>
    <row r="551" spans="1:7" ht="36.75" hidden="1" customHeight="1" x14ac:dyDescent="0.25">
      <c r="A551" s="508"/>
      <c r="B551" s="514"/>
      <c r="C551" s="152"/>
      <c r="D551" s="146"/>
      <c r="E551" s="153"/>
      <c r="F551" s="153"/>
      <c r="G551" s="153"/>
    </row>
    <row r="552" spans="1:7" ht="36.75" hidden="1" customHeight="1" x14ac:dyDescent="0.25">
      <c r="A552" s="509"/>
      <c r="B552" s="514"/>
      <c r="C552" s="152"/>
      <c r="D552" s="146"/>
      <c r="E552" s="153"/>
      <c r="F552" s="153"/>
      <c r="G552" s="153"/>
    </row>
    <row r="553" spans="1:7" ht="40.5" hidden="1" customHeight="1" x14ac:dyDescent="0.25">
      <c r="A553" s="200"/>
      <c r="B553" s="500"/>
      <c r="C553" s="501"/>
      <c r="D553" s="501"/>
      <c r="E553" s="501"/>
      <c r="F553" s="501"/>
      <c r="G553" s="502"/>
    </row>
    <row r="554" spans="1:7" ht="40.5" hidden="1" customHeight="1" x14ac:dyDescent="0.25">
      <c r="A554" s="497"/>
      <c r="B554" s="146"/>
      <c r="C554" s="152"/>
      <c r="D554" s="146"/>
      <c r="E554" s="153"/>
      <c r="F554" s="300"/>
      <c r="G554" s="153"/>
    </row>
    <row r="555" spans="1:7" ht="40.5" hidden="1" customHeight="1" x14ac:dyDescent="0.25">
      <c r="A555" s="498"/>
      <c r="B555" s="146"/>
      <c r="C555" s="152"/>
      <c r="D555" s="146"/>
      <c r="E555" s="153"/>
      <c r="F555" s="153"/>
      <c r="G555" s="153"/>
    </row>
    <row r="556" spans="1:7" ht="36" hidden="1" customHeight="1" x14ac:dyDescent="0.25">
      <c r="A556" s="498"/>
      <c r="B556" s="146"/>
      <c r="C556" s="152"/>
      <c r="D556" s="146"/>
      <c r="E556" s="153"/>
      <c r="F556" s="153"/>
      <c r="G556" s="153"/>
    </row>
    <row r="557" spans="1:7" ht="43.5" hidden="1" customHeight="1" x14ac:dyDescent="0.25">
      <c r="A557" s="499"/>
      <c r="B557" s="146"/>
      <c r="C557" s="152"/>
      <c r="D557" s="146"/>
      <c r="E557" s="153"/>
      <c r="F557" s="153"/>
      <c r="G557" s="153"/>
    </row>
    <row r="558" spans="1:7" ht="49.5" hidden="1" customHeight="1" x14ac:dyDescent="0.25">
      <c r="A558" s="494"/>
      <c r="B558" s="482"/>
      <c r="C558" s="152"/>
      <c r="D558" s="146"/>
      <c r="E558" s="153"/>
      <c r="F558" s="300"/>
      <c r="G558" s="153"/>
    </row>
    <row r="559" spans="1:7" hidden="1" x14ac:dyDescent="0.25">
      <c r="A559" s="495"/>
      <c r="B559" s="493"/>
      <c r="C559" s="152"/>
      <c r="D559" s="146"/>
      <c r="E559" s="153"/>
      <c r="F559" s="300"/>
      <c r="G559" s="153"/>
    </row>
    <row r="560" spans="1:7" ht="17.25" hidden="1" customHeight="1" x14ac:dyDescent="0.25">
      <c r="A560" s="495"/>
      <c r="B560" s="146"/>
      <c r="C560" s="152"/>
      <c r="D560" s="146"/>
      <c r="E560" s="153"/>
      <c r="F560" s="153"/>
      <c r="G560" s="153"/>
    </row>
    <row r="561" spans="1:7" ht="27.75" hidden="1" customHeight="1" x14ac:dyDescent="0.25">
      <c r="A561" s="495"/>
      <c r="B561" s="146"/>
      <c r="C561" s="152"/>
      <c r="D561" s="146"/>
      <c r="E561" s="153"/>
      <c r="F561" s="153"/>
      <c r="G561" s="153"/>
    </row>
    <row r="562" spans="1:7" ht="33.75" hidden="1" customHeight="1" x14ac:dyDescent="0.25">
      <c r="A562" s="496"/>
      <c r="B562" s="146"/>
      <c r="C562" s="152"/>
      <c r="D562" s="146"/>
      <c r="E562" s="153"/>
      <c r="F562" s="153"/>
      <c r="G562" s="153"/>
    </row>
    <row r="563" spans="1:7" ht="44.25" hidden="1" customHeight="1" x14ac:dyDescent="0.25">
      <c r="A563" s="497"/>
      <c r="B563" s="146"/>
      <c r="C563" s="152"/>
      <c r="D563" s="146"/>
      <c r="E563" s="153"/>
      <c r="F563" s="153"/>
      <c r="G563" s="153"/>
    </row>
    <row r="564" spans="1:7" hidden="1" x14ac:dyDescent="0.25">
      <c r="A564" s="498"/>
      <c r="B564" s="146"/>
      <c r="C564" s="152"/>
      <c r="D564" s="146"/>
      <c r="E564" s="153"/>
      <c r="F564" s="153"/>
      <c r="G564" s="153"/>
    </row>
    <row r="565" spans="1:7" hidden="1" x14ac:dyDescent="0.25">
      <c r="A565" s="498"/>
      <c r="B565" s="146"/>
      <c r="C565" s="152"/>
      <c r="D565" s="146"/>
      <c r="E565" s="153"/>
      <c r="F565" s="153"/>
      <c r="G565" s="153"/>
    </row>
    <row r="566" spans="1:7" hidden="1" x14ac:dyDescent="0.25">
      <c r="A566" s="499"/>
      <c r="B566" s="146"/>
      <c r="C566" s="152"/>
      <c r="D566" s="146"/>
      <c r="E566" s="153"/>
      <c r="F566" s="153"/>
      <c r="G566" s="153"/>
    </row>
    <row r="567" spans="1:7" hidden="1" x14ac:dyDescent="0.25">
      <c r="A567" s="494"/>
      <c r="B567" s="482"/>
      <c r="C567" s="152"/>
      <c r="D567" s="146"/>
      <c r="E567" s="153"/>
      <c r="F567" s="300"/>
      <c r="G567" s="153"/>
    </row>
    <row r="568" spans="1:7" ht="38.25" hidden="1" customHeight="1" x14ac:dyDescent="0.25">
      <c r="A568" s="495"/>
      <c r="B568" s="493"/>
      <c r="C568" s="152"/>
      <c r="D568" s="146"/>
      <c r="E568" s="153"/>
      <c r="F568" s="300"/>
      <c r="G568" s="153"/>
    </row>
    <row r="569" spans="1:7" ht="17.25" hidden="1" customHeight="1" x14ac:dyDescent="0.25">
      <c r="A569" s="495"/>
      <c r="B569" s="146"/>
      <c r="C569" s="152"/>
      <c r="D569" s="146"/>
      <c r="E569" s="153"/>
      <c r="F569" s="153"/>
      <c r="G569" s="153"/>
    </row>
    <row r="570" spans="1:7" ht="30" hidden="1" customHeight="1" x14ac:dyDescent="0.25">
      <c r="A570" s="495"/>
      <c r="B570" s="146"/>
      <c r="C570" s="152"/>
      <c r="D570" s="146"/>
      <c r="E570" s="153"/>
      <c r="F570" s="153"/>
      <c r="G570" s="153"/>
    </row>
    <row r="571" spans="1:7" ht="30.75" hidden="1" customHeight="1" x14ac:dyDescent="0.25">
      <c r="A571" s="496"/>
      <c r="B571" s="146"/>
      <c r="C571" s="152"/>
      <c r="D571" s="146"/>
      <c r="E571" s="153"/>
      <c r="F571" s="153"/>
      <c r="G571" s="153"/>
    </row>
    <row r="572" spans="1:7" ht="33.75" hidden="1" customHeight="1" x14ac:dyDescent="0.25">
      <c r="A572" s="200"/>
      <c r="B572" s="500"/>
      <c r="C572" s="501"/>
      <c r="D572" s="501"/>
      <c r="E572" s="501"/>
      <c r="F572" s="501"/>
      <c r="G572" s="502"/>
    </row>
    <row r="573" spans="1:7" ht="19.5" hidden="1" customHeight="1" x14ac:dyDescent="0.25">
      <c r="A573" s="497"/>
      <c r="B573" s="146"/>
      <c r="C573" s="152"/>
      <c r="D573" s="146"/>
      <c r="E573" s="153"/>
      <c r="F573" s="153"/>
      <c r="G573" s="153"/>
    </row>
    <row r="574" spans="1:7" ht="20.25" hidden="1" customHeight="1" x14ac:dyDescent="0.25">
      <c r="A574" s="498"/>
      <c r="B574" s="146"/>
      <c r="C574" s="152"/>
      <c r="D574" s="146"/>
      <c r="E574" s="153"/>
      <c r="F574" s="153"/>
      <c r="G574" s="153"/>
    </row>
    <row r="575" spans="1:7" hidden="1" x14ac:dyDescent="0.25">
      <c r="A575" s="498"/>
      <c r="B575" s="146"/>
      <c r="C575" s="152"/>
      <c r="D575" s="146"/>
      <c r="E575" s="153"/>
      <c r="F575" s="153"/>
      <c r="G575" s="153"/>
    </row>
    <row r="576" spans="1:7" hidden="1" x14ac:dyDescent="0.25">
      <c r="A576" s="499"/>
      <c r="B576" s="146"/>
      <c r="C576" s="152"/>
      <c r="D576" s="146"/>
      <c r="E576" s="153"/>
      <c r="F576" s="153"/>
      <c r="G576" s="153"/>
    </row>
    <row r="577" spans="1:7" hidden="1" x14ac:dyDescent="0.25">
      <c r="A577" s="494"/>
      <c r="B577" s="482"/>
      <c r="C577" s="152"/>
      <c r="D577" s="146"/>
      <c r="E577" s="299"/>
      <c r="F577" s="299"/>
      <c r="G577" s="153"/>
    </row>
    <row r="578" spans="1:7" ht="18" hidden="1" customHeight="1" x14ac:dyDescent="0.25">
      <c r="A578" s="495"/>
      <c r="B578" s="493"/>
      <c r="C578" s="152"/>
      <c r="D578" s="146"/>
      <c r="E578" s="299"/>
      <c r="F578" s="299"/>
      <c r="G578" s="153"/>
    </row>
    <row r="579" spans="1:7" ht="18" hidden="1" customHeight="1" x14ac:dyDescent="0.25">
      <c r="A579" s="495"/>
      <c r="B579" s="146"/>
      <c r="C579" s="152"/>
      <c r="D579" s="146"/>
      <c r="E579" s="153"/>
      <c r="F579" s="153"/>
      <c r="G579" s="153"/>
    </row>
    <row r="580" spans="1:7" ht="34.5" hidden="1" customHeight="1" x14ac:dyDescent="0.25">
      <c r="A580" s="495"/>
      <c r="B580" s="146"/>
      <c r="C580" s="152"/>
      <c r="D580" s="146"/>
      <c r="E580" s="153"/>
      <c r="F580" s="153"/>
      <c r="G580" s="153"/>
    </row>
    <row r="581" spans="1:7" ht="30.75" hidden="1" customHeight="1" x14ac:dyDescent="0.25">
      <c r="A581" s="496"/>
      <c r="B581" s="146"/>
      <c r="C581" s="152"/>
      <c r="D581" s="146"/>
      <c r="E581" s="153"/>
      <c r="F581" s="153"/>
      <c r="G581" s="153"/>
    </row>
    <row r="582" spans="1:7" ht="31.5" hidden="1" customHeight="1" x14ac:dyDescent="0.25">
      <c r="A582" s="200"/>
      <c r="B582" s="500"/>
      <c r="C582" s="501"/>
      <c r="D582" s="501"/>
      <c r="E582" s="501"/>
      <c r="F582" s="501"/>
      <c r="G582" s="502"/>
    </row>
    <row r="583" spans="1:7" ht="18.75" hidden="1" customHeight="1" x14ac:dyDescent="0.25">
      <c r="A583" s="497"/>
      <c r="B583" s="146"/>
      <c r="C583" s="152"/>
      <c r="D583" s="146"/>
      <c r="E583" s="153"/>
      <c r="F583" s="153"/>
      <c r="G583" s="153"/>
    </row>
    <row r="584" spans="1:7" ht="18.75" hidden="1" customHeight="1" x14ac:dyDescent="0.25">
      <c r="A584" s="498"/>
      <c r="B584" s="146"/>
      <c r="C584" s="152"/>
      <c r="D584" s="146"/>
      <c r="E584" s="288"/>
      <c r="F584" s="288"/>
      <c r="G584" s="288"/>
    </row>
    <row r="585" spans="1:7" hidden="1" x14ac:dyDescent="0.25">
      <c r="A585" s="498"/>
      <c r="B585" s="146"/>
      <c r="C585" s="152"/>
      <c r="D585" s="146"/>
      <c r="E585" s="153"/>
      <c r="F585" s="153"/>
      <c r="G585" s="153"/>
    </row>
    <row r="586" spans="1:7" hidden="1" x14ac:dyDescent="0.25">
      <c r="A586" s="499"/>
      <c r="B586" s="146"/>
      <c r="C586" s="152"/>
      <c r="D586" s="146"/>
      <c r="E586" s="153"/>
      <c r="F586" s="153"/>
      <c r="G586" s="153"/>
    </row>
    <row r="587" spans="1:7" hidden="1" x14ac:dyDescent="0.25">
      <c r="A587" s="494"/>
      <c r="B587" s="146"/>
      <c r="C587" s="152"/>
      <c r="D587" s="146"/>
      <c r="E587" s="300"/>
      <c r="F587" s="300"/>
      <c r="G587" s="153"/>
    </row>
    <row r="588" spans="1:7" hidden="1" x14ac:dyDescent="0.25">
      <c r="A588" s="495"/>
      <c r="B588" s="146"/>
      <c r="C588" s="152"/>
      <c r="D588" s="146"/>
      <c r="E588" s="288"/>
      <c r="F588" s="288"/>
      <c r="G588" s="153"/>
    </row>
    <row r="589" spans="1:7" ht="17.25" hidden="1" customHeight="1" x14ac:dyDescent="0.25">
      <c r="A589" s="495"/>
      <c r="B589" s="146"/>
      <c r="C589" s="152"/>
      <c r="D589" s="146"/>
      <c r="E589" s="300"/>
      <c r="F589" s="300"/>
      <c r="G589" s="153"/>
    </row>
    <row r="590" spans="1:7" ht="78" hidden="1" customHeight="1" x14ac:dyDescent="0.25">
      <c r="A590" s="496"/>
      <c r="B590" s="146"/>
      <c r="C590" s="152"/>
      <c r="D590" s="146"/>
      <c r="E590" s="153"/>
      <c r="F590" s="153"/>
      <c r="G590" s="153"/>
    </row>
    <row r="591" spans="1:7" ht="39" hidden="1" customHeight="1" x14ac:dyDescent="0.25">
      <c r="A591" s="494"/>
      <c r="B591" s="146"/>
      <c r="C591" s="152"/>
      <c r="D591" s="146"/>
      <c r="E591" s="153"/>
      <c r="F591" s="153"/>
      <c r="G591" s="299"/>
    </row>
    <row r="592" spans="1:7" hidden="1" x14ac:dyDescent="0.25">
      <c r="A592" s="495"/>
      <c r="B592" s="146"/>
      <c r="C592" s="152"/>
      <c r="D592" s="146"/>
      <c r="E592" s="153"/>
      <c r="F592" s="153"/>
      <c r="G592" s="288"/>
    </row>
    <row r="593" spans="1:7" ht="18.75" hidden="1" customHeight="1" x14ac:dyDescent="0.25">
      <c r="A593" s="495"/>
      <c r="B593" s="146"/>
      <c r="C593" s="152"/>
      <c r="D593" s="146"/>
      <c r="E593" s="153"/>
      <c r="F593" s="153"/>
      <c r="G593" s="299"/>
    </row>
    <row r="594" spans="1:7" hidden="1" x14ac:dyDescent="0.25">
      <c r="A594" s="496"/>
      <c r="B594" s="146"/>
      <c r="C594" s="152"/>
      <c r="D594" s="146"/>
      <c r="E594" s="153"/>
      <c r="F594" s="153"/>
      <c r="G594" s="201"/>
    </row>
    <row r="595" spans="1:7" ht="33.75" hidden="1" customHeight="1" x14ac:dyDescent="0.25">
      <c r="A595" s="497"/>
      <c r="B595" s="146"/>
      <c r="C595" s="152"/>
      <c r="D595" s="146"/>
      <c r="E595" s="153"/>
      <c r="F595" s="153"/>
      <c r="G595" s="153"/>
    </row>
    <row r="596" spans="1:7" ht="31.5" hidden="1" customHeight="1" x14ac:dyDescent="0.25">
      <c r="A596" s="498"/>
      <c r="B596" s="146"/>
      <c r="C596" s="152"/>
      <c r="D596" s="146"/>
      <c r="E596" s="288"/>
      <c r="F596" s="288"/>
      <c r="G596" s="288"/>
    </row>
    <row r="597" spans="1:7" ht="19.5" hidden="1" customHeight="1" x14ac:dyDescent="0.25">
      <c r="A597" s="498"/>
      <c r="B597" s="146"/>
      <c r="C597" s="152"/>
      <c r="D597" s="146"/>
      <c r="E597" s="153"/>
      <c r="F597" s="153"/>
      <c r="G597" s="153"/>
    </row>
    <row r="598" spans="1:7" ht="93.75" hidden="1" customHeight="1" x14ac:dyDescent="0.25">
      <c r="A598" s="499"/>
      <c r="B598" s="146"/>
      <c r="C598" s="152"/>
      <c r="D598" s="146"/>
      <c r="E598" s="153"/>
      <c r="F598" s="153"/>
      <c r="G598" s="153"/>
    </row>
    <row r="599" spans="1:7" ht="30" hidden="1" customHeight="1" x14ac:dyDescent="0.25">
      <c r="A599" s="494"/>
      <c r="B599" s="146"/>
      <c r="C599" s="152"/>
      <c r="D599" s="146"/>
      <c r="E599" s="299"/>
      <c r="F599" s="299"/>
      <c r="G599" s="299"/>
    </row>
    <row r="600" spans="1:7" ht="30" hidden="1" customHeight="1" x14ac:dyDescent="0.25">
      <c r="A600" s="495"/>
      <c r="B600" s="146"/>
      <c r="C600" s="152"/>
      <c r="D600" s="146"/>
      <c r="E600" s="288"/>
      <c r="F600" s="288"/>
      <c r="G600" s="288"/>
    </row>
    <row r="601" spans="1:7" ht="24" hidden="1" customHeight="1" x14ac:dyDescent="0.25">
      <c r="A601" s="495"/>
      <c r="B601" s="146"/>
      <c r="C601" s="152"/>
      <c r="D601" s="146"/>
      <c r="E601" s="153"/>
      <c r="F601" s="153"/>
      <c r="G601" s="153"/>
    </row>
    <row r="602" spans="1:7" ht="24" hidden="1" customHeight="1" x14ac:dyDescent="0.25">
      <c r="A602" s="496"/>
      <c r="B602" s="146"/>
      <c r="C602" s="152"/>
      <c r="D602" s="146"/>
      <c r="E602" s="153"/>
      <c r="F602" s="153"/>
      <c r="G602" s="153"/>
    </row>
    <row r="603" spans="1:7" ht="20.25" hidden="1" customHeight="1" x14ac:dyDescent="0.25">
      <c r="A603" s="497"/>
      <c r="B603" s="146"/>
      <c r="C603" s="152"/>
      <c r="D603" s="146"/>
      <c r="E603" s="153"/>
      <c r="F603" s="153"/>
      <c r="G603" s="153"/>
    </row>
    <row r="604" spans="1:7" ht="19.5" hidden="1" customHeight="1" x14ac:dyDescent="0.25">
      <c r="A604" s="498"/>
      <c r="B604" s="146"/>
      <c r="C604" s="152"/>
      <c r="D604" s="146"/>
      <c r="E604" s="288"/>
      <c r="F604" s="288"/>
      <c r="G604" s="288"/>
    </row>
    <row r="605" spans="1:7" ht="20.25" hidden="1" customHeight="1" x14ac:dyDescent="0.25">
      <c r="A605" s="498"/>
      <c r="B605" s="146"/>
      <c r="C605" s="152"/>
      <c r="D605" s="146"/>
      <c r="E605" s="153"/>
      <c r="F605" s="153"/>
      <c r="G605" s="153"/>
    </row>
    <row r="606" spans="1:7" ht="17.25" hidden="1" customHeight="1" x14ac:dyDescent="0.25">
      <c r="A606" s="499"/>
      <c r="B606" s="146"/>
      <c r="C606" s="152"/>
      <c r="D606" s="146"/>
      <c r="E606" s="153"/>
      <c r="F606" s="153"/>
      <c r="G606" s="153"/>
    </row>
    <row r="607" spans="1:7" ht="19.5" hidden="1" customHeight="1" x14ac:dyDescent="0.25">
      <c r="A607" s="494"/>
      <c r="B607" s="146"/>
      <c r="C607" s="152"/>
      <c r="D607" s="146"/>
      <c r="E607" s="299"/>
      <c r="F607" s="299"/>
      <c r="G607" s="299"/>
    </row>
    <row r="608" spans="1:7" ht="20.25" hidden="1" customHeight="1" x14ac:dyDescent="0.25">
      <c r="A608" s="495"/>
      <c r="B608" s="146"/>
      <c r="C608" s="152"/>
      <c r="D608" s="146"/>
      <c r="E608" s="288"/>
      <c r="F608" s="288"/>
      <c r="G608" s="288"/>
    </row>
    <row r="609" spans="1:7" hidden="1" x14ac:dyDescent="0.25">
      <c r="A609" s="495"/>
      <c r="B609" s="146"/>
      <c r="C609" s="152"/>
      <c r="D609" s="146"/>
      <c r="E609" s="153"/>
      <c r="F609" s="153"/>
      <c r="G609" s="153"/>
    </row>
    <row r="610" spans="1:7" hidden="1" x14ac:dyDescent="0.25">
      <c r="A610" s="496"/>
      <c r="B610" s="146"/>
      <c r="C610" s="152"/>
      <c r="D610" s="146"/>
      <c r="E610" s="153"/>
      <c r="F610" s="153"/>
      <c r="G610" s="153"/>
    </row>
    <row r="611" spans="1:7" hidden="1" x14ac:dyDescent="0.25">
      <c r="A611" s="507"/>
      <c r="B611" s="146"/>
      <c r="C611" s="152"/>
      <c r="D611" s="146"/>
      <c r="E611" s="299"/>
      <c r="F611" s="299"/>
      <c r="G611" s="299"/>
    </row>
    <row r="612" spans="1:7" hidden="1" x14ac:dyDescent="0.25">
      <c r="A612" s="508"/>
      <c r="B612" s="482"/>
      <c r="C612" s="152"/>
      <c r="D612" s="146"/>
      <c r="E612" s="153"/>
      <c r="F612" s="153"/>
      <c r="G612" s="153"/>
    </row>
    <row r="613" spans="1:7" ht="17.25" hidden="1" customHeight="1" x14ac:dyDescent="0.25">
      <c r="A613" s="508"/>
      <c r="B613" s="493"/>
      <c r="C613" s="152"/>
      <c r="D613" s="146"/>
      <c r="E613" s="153"/>
      <c r="F613" s="153"/>
      <c r="G613" s="153"/>
    </row>
    <row r="614" spans="1:7" ht="19.5" hidden="1" customHeight="1" x14ac:dyDescent="0.25">
      <c r="A614" s="508"/>
      <c r="B614" s="482"/>
      <c r="C614" s="152"/>
      <c r="D614" s="146"/>
      <c r="E614" s="153"/>
      <c r="F614" s="153"/>
      <c r="G614" s="153"/>
    </row>
    <row r="615" spans="1:7" ht="18.75" hidden="1" customHeight="1" x14ac:dyDescent="0.25">
      <c r="A615" s="508"/>
      <c r="B615" s="493"/>
      <c r="C615" s="152"/>
      <c r="D615" s="146"/>
      <c r="E615" s="153"/>
      <c r="F615" s="153"/>
      <c r="G615" s="153"/>
    </row>
    <row r="616" spans="1:7" ht="18" hidden="1" customHeight="1" x14ac:dyDescent="0.25">
      <c r="A616" s="508"/>
      <c r="B616" s="482"/>
      <c r="C616" s="152"/>
      <c r="D616" s="146"/>
      <c r="E616" s="153"/>
      <c r="F616" s="153"/>
      <c r="G616" s="153"/>
    </row>
    <row r="617" spans="1:7" ht="15" hidden="1" customHeight="1" x14ac:dyDescent="0.25">
      <c r="A617" s="509"/>
      <c r="B617" s="493"/>
      <c r="C617" s="152"/>
      <c r="D617" s="146"/>
      <c r="E617" s="153"/>
      <c r="F617" s="153"/>
      <c r="G617" s="153"/>
    </row>
    <row r="618" spans="1:7" hidden="1" x14ac:dyDescent="0.25">
      <c r="A618" s="494"/>
      <c r="B618" s="146"/>
      <c r="C618" s="152"/>
      <c r="D618" s="146"/>
      <c r="E618" s="299"/>
      <c r="F618" s="299"/>
      <c r="G618" s="299"/>
    </row>
    <row r="619" spans="1:7" ht="18.75" hidden="1" customHeight="1" x14ac:dyDescent="0.25">
      <c r="A619" s="495"/>
      <c r="B619" s="146"/>
      <c r="C619" s="152"/>
      <c r="D619" s="146"/>
      <c r="E619" s="153"/>
      <c r="F619" s="153"/>
      <c r="G619" s="153"/>
    </row>
    <row r="620" spans="1:7" ht="25.5" hidden="1" customHeight="1" x14ac:dyDescent="0.25">
      <c r="A620" s="495"/>
      <c r="B620" s="146"/>
      <c r="C620" s="152"/>
      <c r="D620" s="146"/>
      <c r="E620" s="153"/>
      <c r="F620" s="153"/>
      <c r="G620" s="153"/>
    </row>
    <row r="621" spans="1:7" hidden="1" x14ac:dyDescent="0.25">
      <c r="A621" s="496"/>
      <c r="B621" s="146"/>
      <c r="C621" s="152"/>
      <c r="D621" s="146"/>
      <c r="E621" s="153"/>
      <c r="F621" s="153"/>
      <c r="G621" s="153"/>
    </row>
    <row r="622" spans="1:7" hidden="1" x14ac:dyDescent="0.25">
      <c r="A622" s="497"/>
      <c r="B622" s="146"/>
      <c r="C622" s="152"/>
      <c r="D622" s="146"/>
      <c r="E622" s="153"/>
      <c r="F622" s="153"/>
      <c r="G622" s="153"/>
    </row>
    <row r="623" spans="1:7" hidden="1" x14ac:dyDescent="0.25">
      <c r="A623" s="498"/>
      <c r="B623" s="146"/>
      <c r="C623" s="152"/>
      <c r="D623" s="146"/>
      <c r="E623" s="153"/>
      <c r="F623" s="288"/>
      <c r="G623" s="153"/>
    </row>
    <row r="624" spans="1:7" ht="20.25" hidden="1" customHeight="1" x14ac:dyDescent="0.25">
      <c r="A624" s="498"/>
      <c r="B624" s="146"/>
      <c r="C624" s="152"/>
      <c r="D624" s="146"/>
      <c r="E624" s="153"/>
      <c r="F624" s="153"/>
      <c r="G624" s="153"/>
    </row>
    <row r="625" spans="1:7" ht="23.25" hidden="1" customHeight="1" x14ac:dyDescent="0.25">
      <c r="A625" s="499"/>
      <c r="B625" s="146"/>
      <c r="C625" s="152"/>
      <c r="D625" s="146"/>
      <c r="E625" s="153"/>
      <c r="F625" s="153"/>
      <c r="G625" s="153"/>
    </row>
    <row r="626" spans="1:7" hidden="1" x14ac:dyDescent="0.25">
      <c r="A626" s="494"/>
      <c r="B626" s="146"/>
      <c r="C626" s="152"/>
      <c r="D626" s="146"/>
      <c r="E626" s="153"/>
      <c r="F626" s="153"/>
      <c r="G626" s="153"/>
    </row>
    <row r="627" spans="1:7" ht="30" hidden="1" customHeight="1" x14ac:dyDescent="0.25">
      <c r="A627" s="495"/>
      <c r="B627" s="146"/>
      <c r="C627" s="152"/>
      <c r="D627" s="146"/>
      <c r="E627" s="153"/>
      <c r="F627" s="288"/>
      <c r="G627" s="153"/>
    </row>
    <row r="628" spans="1:7" ht="18" hidden="1" customHeight="1" x14ac:dyDescent="0.25">
      <c r="A628" s="495"/>
      <c r="B628" s="146"/>
      <c r="C628" s="152"/>
      <c r="D628" s="146"/>
      <c r="E628" s="153"/>
      <c r="F628" s="153"/>
      <c r="G628" s="153"/>
    </row>
    <row r="629" spans="1:7" ht="31.5" hidden="1" customHeight="1" x14ac:dyDescent="0.25">
      <c r="A629" s="496"/>
      <c r="B629" s="146"/>
      <c r="C629" s="152"/>
      <c r="D629" s="146"/>
      <c r="E629" s="153"/>
      <c r="F629" s="153"/>
      <c r="G629" s="153"/>
    </row>
    <row r="630" spans="1:7" ht="26.25" hidden="1" customHeight="1" x14ac:dyDescent="0.25">
      <c r="A630" s="497"/>
      <c r="B630" s="146"/>
      <c r="C630" s="152"/>
      <c r="D630" s="146"/>
      <c r="E630" s="153"/>
      <c r="F630" s="153"/>
      <c r="G630" s="153"/>
    </row>
    <row r="631" spans="1:7" ht="30" hidden="1" customHeight="1" x14ac:dyDescent="0.25">
      <c r="A631" s="498"/>
      <c r="B631" s="146"/>
      <c r="C631" s="152"/>
      <c r="D631" s="146"/>
      <c r="E631" s="288"/>
      <c r="F631" s="288"/>
      <c r="G631" s="288"/>
    </row>
    <row r="632" spans="1:7" ht="33" hidden="1" customHeight="1" x14ac:dyDescent="0.25">
      <c r="A632" s="498"/>
      <c r="B632" s="146"/>
      <c r="C632" s="152"/>
      <c r="D632" s="146"/>
      <c r="E632" s="153"/>
      <c r="F632" s="153"/>
      <c r="G632" s="153"/>
    </row>
    <row r="633" spans="1:7" ht="33" hidden="1" customHeight="1" x14ac:dyDescent="0.25">
      <c r="A633" s="499"/>
      <c r="B633" s="146"/>
      <c r="C633" s="152"/>
      <c r="D633" s="146"/>
      <c r="E633" s="153"/>
      <c r="F633" s="153"/>
      <c r="G633" s="153"/>
    </row>
    <row r="634" spans="1:7" ht="27.75" hidden="1" customHeight="1" x14ac:dyDescent="0.25">
      <c r="A634" s="494"/>
      <c r="B634" s="146"/>
      <c r="C634" s="152"/>
      <c r="D634" s="146"/>
      <c r="E634" s="299"/>
      <c r="F634" s="299"/>
      <c r="G634" s="299"/>
    </row>
    <row r="635" spans="1:7" ht="40.5" hidden="1" customHeight="1" x14ac:dyDescent="0.25">
      <c r="A635" s="495"/>
      <c r="B635" s="146"/>
      <c r="C635" s="152"/>
      <c r="D635" s="146"/>
      <c r="E635" s="288"/>
      <c r="F635" s="288"/>
      <c r="G635" s="288"/>
    </row>
    <row r="636" spans="1:7" ht="20.25" hidden="1" customHeight="1" x14ac:dyDescent="0.25">
      <c r="A636" s="495"/>
      <c r="B636" s="146"/>
      <c r="C636" s="152"/>
      <c r="D636" s="146"/>
      <c r="E636" s="153"/>
      <c r="F636" s="153"/>
      <c r="G636" s="153"/>
    </row>
    <row r="637" spans="1:7" ht="27.75" hidden="1" customHeight="1" x14ac:dyDescent="0.25">
      <c r="A637" s="496"/>
      <c r="B637" s="146"/>
      <c r="C637" s="152"/>
      <c r="D637" s="146"/>
      <c r="E637" s="153"/>
      <c r="F637" s="153"/>
      <c r="G637" s="153"/>
    </row>
    <row r="638" spans="1:7" ht="30.75" hidden="1" customHeight="1" x14ac:dyDescent="0.25">
      <c r="A638" s="497"/>
      <c r="B638" s="146"/>
      <c r="C638" s="152"/>
      <c r="D638" s="146"/>
      <c r="E638" s="153"/>
      <c r="F638" s="153"/>
      <c r="G638" s="153"/>
    </row>
    <row r="639" spans="1:7" ht="30.75" hidden="1" customHeight="1" x14ac:dyDescent="0.25">
      <c r="A639" s="498"/>
      <c r="B639" s="146"/>
      <c r="C639" s="152"/>
      <c r="D639" s="146"/>
      <c r="E639" s="288"/>
      <c r="F639" s="288"/>
      <c r="G639" s="288"/>
    </row>
    <row r="640" spans="1:7" hidden="1" x14ac:dyDescent="0.25">
      <c r="A640" s="498"/>
      <c r="B640" s="146"/>
      <c r="C640" s="152"/>
      <c r="D640" s="146"/>
      <c r="E640" s="153"/>
      <c r="F640" s="153"/>
      <c r="G640" s="153"/>
    </row>
    <row r="641" spans="1:7" hidden="1" x14ac:dyDescent="0.25">
      <c r="A641" s="499"/>
      <c r="B641" s="146"/>
      <c r="C641" s="152"/>
      <c r="D641" s="146"/>
      <c r="E641" s="153"/>
      <c r="F641" s="153"/>
      <c r="G641" s="153"/>
    </row>
    <row r="642" spans="1:7" hidden="1" x14ac:dyDescent="0.25">
      <c r="A642" s="494"/>
      <c r="B642" s="146"/>
      <c r="C642" s="152"/>
      <c r="D642" s="146"/>
      <c r="E642" s="299"/>
      <c r="F642" s="299"/>
      <c r="G642" s="299"/>
    </row>
    <row r="643" spans="1:7" hidden="1" x14ac:dyDescent="0.25">
      <c r="A643" s="495"/>
      <c r="B643" s="146"/>
      <c r="C643" s="152"/>
      <c r="D643" s="146"/>
      <c r="E643" s="288"/>
      <c r="F643" s="288"/>
      <c r="G643" s="288"/>
    </row>
    <row r="644" spans="1:7" ht="18.75" hidden="1" customHeight="1" x14ac:dyDescent="0.25">
      <c r="A644" s="495"/>
      <c r="B644" s="146"/>
      <c r="C644" s="152"/>
      <c r="D644" s="146"/>
      <c r="E644" s="153"/>
      <c r="F644" s="153"/>
      <c r="G644" s="153"/>
    </row>
    <row r="645" spans="1:7" ht="30.75" hidden="1" customHeight="1" x14ac:dyDescent="0.25">
      <c r="A645" s="496"/>
      <c r="B645" s="146"/>
      <c r="C645" s="152"/>
      <c r="D645" s="146"/>
      <c r="E645" s="153"/>
      <c r="F645" s="153"/>
      <c r="G645" s="153"/>
    </row>
    <row r="646" spans="1:7" ht="44.25" hidden="1" customHeight="1" x14ac:dyDescent="0.25">
      <c r="A646" s="497"/>
      <c r="B646" s="146"/>
      <c r="C646" s="152"/>
      <c r="D646" s="146"/>
      <c r="E646" s="153"/>
      <c r="F646" s="153"/>
      <c r="G646" s="153"/>
    </row>
    <row r="647" spans="1:7" ht="39.75" hidden="1" customHeight="1" x14ac:dyDescent="0.25">
      <c r="A647" s="498"/>
      <c r="B647" s="146"/>
      <c r="C647" s="152"/>
      <c r="D647" s="146"/>
      <c r="E647" s="288"/>
      <c r="F647" s="288"/>
      <c r="G647" s="288"/>
    </row>
    <row r="648" spans="1:7" hidden="1" x14ac:dyDescent="0.25">
      <c r="A648" s="498"/>
      <c r="B648" s="146"/>
      <c r="C648" s="152"/>
      <c r="D648" s="146"/>
      <c r="E648" s="153"/>
      <c r="F648" s="153"/>
      <c r="G648" s="153"/>
    </row>
    <row r="649" spans="1:7" hidden="1" x14ac:dyDescent="0.25">
      <c r="A649" s="499"/>
      <c r="B649" s="146"/>
      <c r="C649" s="152"/>
      <c r="D649" s="146"/>
      <c r="E649" s="153"/>
      <c r="F649" s="153"/>
      <c r="G649" s="153"/>
    </row>
    <row r="650" spans="1:7" hidden="1" x14ac:dyDescent="0.25">
      <c r="A650" s="494"/>
      <c r="B650" s="146"/>
      <c r="C650" s="152"/>
      <c r="D650" s="146"/>
      <c r="E650" s="299"/>
      <c r="F650" s="299"/>
      <c r="G650" s="299"/>
    </row>
    <row r="651" spans="1:7" hidden="1" x14ac:dyDescent="0.25">
      <c r="A651" s="495"/>
      <c r="B651" s="146"/>
      <c r="C651" s="152"/>
      <c r="D651" s="146"/>
      <c r="E651" s="288"/>
      <c r="F651" s="288"/>
      <c r="G651" s="288"/>
    </row>
    <row r="652" spans="1:7" ht="38.25" hidden="1" customHeight="1" x14ac:dyDescent="0.25">
      <c r="A652" s="495"/>
      <c r="B652" s="146"/>
      <c r="C652" s="152"/>
      <c r="D652" s="146"/>
      <c r="E652" s="153"/>
      <c r="F652" s="153"/>
      <c r="G652" s="153"/>
    </row>
    <row r="653" spans="1:7" hidden="1" x14ac:dyDescent="0.25">
      <c r="A653" s="496"/>
      <c r="B653" s="146"/>
      <c r="C653" s="152"/>
      <c r="D653" s="146"/>
      <c r="E653" s="153"/>
      <c r="F653" s="153"/>
      <c r="G653" s="153"/>
    </row>
    <row r="654" spans="1:7" hidden="1" x14ac:dyDescent="0.25">
      <c r="A654" s="497"/>
      <c r="B654" s="146"/>
      <c r="C654" s="152"/>
      <c r="D654" s="146"/>
      <c r="E654" s="153"/>
      <c r="F654" s="153"/>
      <c r="G654" s="153"/>
    </row>
    <row r="655" spans="1:7" hidden="1" x14ac:dyDescent="0.25">
      <c r="A655" s="498"/>
      <c r="B655" s="146"/>
      <c r="C655" s="152"/>
      <c r="D655" s="146"/>
      <c r="E655" s="153"/>
      <c r="F655" s="288"/>
      <c r="G655" s="153"/>
    </row>
    <row r="656" spans="1:7" hidden="1" x14ac:dyDescent="0.25">
      <c r="A656" s="498"/>
      <c r="B656" s="146"/>
      <c r="C656" s="152"/>
      <c r="D656" s="146"/>
      <c r="E656" s="153"/>
      <c r="F656" s="153"/>
      <c r="G656" s="153"/>
    </row>
    <row r="657" spans="1:7" hidden="1" x14ac:dyDescent="0.25">
      <c r="A657" s="499"/>
      <c r="B657" s="146"/>
      <c r="C657" s="152"/>
      <c r="D657" s="146"/>
      <c r="E657" s="153"/>
      <c r="F657" s="153"/>
      <c r="G657" s="153"/>
    </row>
    <row r="658" spans="1:7" hidden="1" x14ac:dyDescent="0.25">
      <c r="A658" s="494"/>
      <c r="B658" s="146"/>
      <c r="C658" s="152"/>
      <c r="D658" s="146"/>
      <c r="E658" s="153"/>
      <c r="F658" s="299"/>
      <c r="G658" s="153"/>
    </row>
    <row r="659" spans="1:7" ht="41.25" hidden="1" customHeight="1" x14ac:dyDescent="0.25">
      <c r="A659" s="495"/>
      <c r="B659" s="146"/>
      <c r="C659" s="152"/>
      <c r="D659" s="146"/>
      <c r="E659" s="153"/>
      <c r="F659" s="288"/>
      <c r="G659" s="153"/>
    </row>
    <row r="660" spans="1:7" ht="18" hidden="1" customHeight="1" x14ac:dyDescent="0.25">
      <c r="A660" s="495"/>
      <c r="B660" s="146"/>
      <c r="C660" s="152"/>
      <c r="D660" s="146"/>
      <c r="E660" s="153"/>
      <c r="F660" s="153"/>
      <c r="G660" s="153"/>
    </row>
    <row r="661" spans="1:7" ht="26.25" hidden="1" customHeight="1" x14ac:dyDescent="0.25">
      <c r="A661" s="496"/>
      <c r="B661" s="146"/>
      <c r="C661" s="152"/>
      <c r="D661" s="146"/>
      <c r="E661" s="153"/>
      <c r="F661" s="153"/>
      <c r="G661" s="153"/>
    </row>
    <row r="662" spans="1:7" ht="25.5" hidden="1" customHeight="1" x14ac:dyDescent="0.25">
      <c r="A662" s="497"/>
      <c r="B662" s="146"/>
      <c r="C662" s="152"/>
      <c r="D662" s="146"/>
      <c r="E662" s="153"/>
      <c r="F662" s="153"/>
      <c r="G662" s="153"/>
    </row>
    <row r="663" spans="1:7" hidden="1" x14ac:dyDescent="0.25">
      <c r="A663" s="498"/>
      <c r="B663" s="146"/>
      <c r="C663" s="152"/>
      <c r="D663" s="146"/>
      <c r="E663" s="153"/>
      <c r="F663" s="153"/>
      <c r="G663" s="288"/>
    </row>
    <row r="664" spans="1:7" hidden="1" x14ac:dyDescent="0.25">
      <c r="A664" s="498"/>
      <c r="B664" s="146"/>
      <c r="C664" s="152"/>
      <c r="D664" s="146"/>
      <c r="E664" s="153"/>
      <c r="F664" s="153"/>
      <c r="G664" s="153"/>
    </row>
    <row r="665" spans="1:7" hidden="1" x14ac:dyDescent="0.25">
      <c r="A665" s="499"/>
      <c r="B665" s="146"/>
      <c r="C665" s="152"/>
      <c r="D665" s="146"/>
      <c r="E665" s="153"/>
      <c r="F665" s="153"/>
      <c r="G665" s="153"/>
    </row>
    <row r="666" spans="1:7" hidden="1" x14ac:dyDescent="0.25">
      <c r="A666" s="494"/>
      <c r="B666" s="146"/>
      <c r="C666" s="152"/>
      <c r="D666" s="146"/>
      <c r="E666" s="153"/>
      <c r="F666" s="299"/>
      <c r="G666" s="153"/>
    </row>
    <row r="667" spans="1:7" hidden="1" x14ac:dyDescent="0.25">
      <c r="A667" s="495"/>
      <c r="B667" s="146"/>
      <c r="C667" s="152"/>
      <c r="D667" s="146"/>
      <c r="E667" s="153"/>
      <c r="F667" s="153"/>
      <c r="G667" s="288"/>
    </row>
    <row r="668" spans="1:7" hidden="1" x14ac:dyDescent="0.25">
      <c r="A668" s="495"/>
      <c r="B668" s="146"/>
      <c r="C668" s="152"/>
      <c r="D668" s="146"/>
      <c r="E668" s="153"/>
      <c r="F668" s="153"/>
      <c r="G668" s="153"/>
    </row>
    <row r="669" spans="1:7" hidden="1" x14ac:dyDescent="0.25">
      <c r="A669" s="496"/>
      <c r="B669" s="146"/>
      <c r="C669" s="152"/>
      <c r="D669" s="146"/>
      <c r="E669" s="153"/>
      <c r="F669" s="153"/>
      <c r="G669" s="153"/>
    </row>
    <row r="670" spans="1:7" ht="15.75" hidden="1" x14ac:dyDescent="0.25">
      <c r="A670" s="202"/>
    </row>
    <row r="671" spans="1:7" hidden="1" x14ac:dyDescent="0.25">
      <c r="A671" s="504" t="s">
        <v>16</v>
      </c>
      <c r="B671" s="505"/>
      <c r="C671" s="505"/>
      <c r="D671" s="505"/>
      <c r="E671" s="505"/>
      <c r="F671" s="505"/>
      <c r="G671" s="505"/>
    </row>
    <row r="672" spans="1:7" ht="24.75" hidden="1" customHeight="1" x14ac:dyDescent="0.25">
      <c r="A672" s="504" t="s">
        <v>17</v>
      </c>
      <c r="B672" s="505"/>
      <c r="C672" s="505"/>
      <c r="D672" s="505"/>
      <c r="E672" s="505"/>
      <c r="F672" s="505"/>
      <c r="G672" s="505"/>
    </row>
    <row r="673" spans="1:13" hidden="1" x14ac:dyDescent="0.25">
      <c r="A673" s="504" t="s">
        <v>18</v>
      </c>
      <c r="B673" s="505"/>
      <c r="C673" s="505"/>
      <c r="D673" s="505"/>
      <c r="E673" s="505"/>
      <c r="F673" s="505"/>
      <c r="G673" s="505"/>
    </row>
    <row r="674" spans="1:13" ht="15.75" hidden="1" x14ac:dyDescent="0.25">
      <c r="A674" s="203"/>
    </row>
    <row r="675" spans="1:13" ht="15.75" hidden="1" x14ac:dyDescent="0.25">
      <c r="A675" s="203"/>
    </row>
    <row r="676" spans="1:13" ht="15.75" x14ac:dyDescent="0.25">
      <c r="A676" s="203"/>
      <c r="G676" s="292" t="s">
        <v>215</v>
      </c>
    </row>
    <row r="677" spans="1:13" ht="17.25" hidden="1" customHeight="1" x14ac:dyDescent="0.25">
      <c r="A677" s="203"/>
    </row>
    <row r="678" spans="1:13" ht="44.25" customHeight="1" x14ac:dyDescent="0.3">
      <c r="A678" s="506" t="s">
        <v>194</v>
      </c>
      <c r="B678" s="506"/>
      <c r="F678" s="503"/>
      <c r="G678" s="503"/>
    </row>
    <row r="679" spans="1:13" s="240" customFormat="1" ht="18.75" x14ac:dyDescent="0.3">
      <c r="A679" s="506"/>
      <c r="B679" s="506"/>
      <c r="C679" s="249" t="s">
        <v>214</v>
      </c>
      <c r="E679" s="248"/>
      <c r="F679" s="250"/>
      <c r="G679" s="303"/>
      <c r="I679" s="23"/>
      <c r="J679" s="251" t="s">
        <v>137</v>
      </c>
      <c r="L679" s="252"/>
      <c r="M679" s="252"/>
    </row>
    <row r="680" spans="1:13" ht="15.75" x14ac:dyDescent="0.25">
      <c r="A680" s="140"/>
      <c r="B680" s="205"/>
      <c r="C680" s="139"/>
    </row>
    <row r="681" spans="1:13" hidden="1" x14ac:dyDescent="0.25"/>
    <row r="682" spans="1:13" hidden="1" x14ac:dyDescent="0.25">
      <c r="A682" s="204"/>
      <c r="C682" s="139"/>
      <c r="L682" s="204" t="s">
        <v>19</v>
      </c>
    </row>
    <row r="683" spans="1:13" hidden="1" x14ac:dyDescent="0.25"/>
    <row r="684" spans="1:13" hidden="1" x14ac:dyDescent="0.25"/>
    <row r="685" spans="1:13" hidden="1" x14ac:dyDescent="0.25"/>
    <row r="687" spans="1:13" x14ac:dyDescent="0.25">
      <c r="A687" s="262"/>
    </row>
  </sheetData>
  <mergeCells count="239">
    <mergeCell ref="A342:A347"/>
    <mergeCell ref="D2:G2"/>
    <mergeCell ref="A39:A52"/>
    <mergeCell ref="B49:B50"/>
    <mergeCell ref="A72:A79"/>
    <mergeCell ref="B78:B79"/>
    <mergeCell ref="A80:A85"/>
    <mergeCell ref="B84:B85"/>
    <mergeCell ref="A53:A58"/>
    <mergeCell ref="B57:B58"/>
    <mergeCell ref="A64:G64"/>
    <mergeCell ref="A65:A66"/>
    <mergeCell ref="A67:A71"/>
    <mergeCell ref="B40:B41"/>
    <mergeCell ref="B54:B55"/>
    <mergeCell ref="B68:B69"/>
    <mergeCell ref="B73:B76"/>
    <mergeCell ref="B81:B82"/>
    <mergeCell ref="A59:A63"/>
    <mergeCell ref="B59:B60"/>
    <mergeCell ref="D3:G3"/>
    <mergeCell ref="D4:G4"/>
    <mergeCell ref="A25:A29"/>
    <mergeCell ref="A8:G8"/>
    <mergeCell ref="D5:G5"/>
    <mergeCell ref="B26:B27"/>
    <mergeCell ref="B31:B34"/>
    <mergeCell ref="A181:A200"/>
    <mergeCell ref="B187:B190"/>
    <mergeCell ref="B191:B193"/>
    <mergeCell ref="B183:B184"/>
    <mergeCell ref="G138:G139"/>
    <mergeCell ref="A154:A170"/>
    <mergeCell ref="A138:A153"/>
    <mergeCell ref="C138:C139"/>
    <mergeCell ref="D138:D139"/>
    <mergeCell ref="E138:E139"/>
    <mergeCell ref="F138:F139"/>
    <mergeCell ref="B154:B156"/>
    <mergeCell ref="A172:A175"/>
    <mergeCell ref="B144:B146"/>
    <mergeCell ref="B159:B161"/>
    <mergeCell ref="A100:A105"/>
    <mergeCell ref="B101:B102"/>
    <mergeCell ref="B104:B105"/>
    <mergeCell ref="B107:B108"/>
    <mergeCell ref="B110:B111"/>
    <mergeCell ref="A97:G97"/>
    <mergeCell ref="D1:G1"/>
    <mergeCell ref="A115:G115"/>
    <mergeCell ref="A116:A117"/>
    <mergeCell ref="A119:A136"/>
    <mergeCell ref="B119:B125"/>
    <mergeCell ref="B126:B129"/>
    <mergeCell ref="B130:B133"/>
    <mergeCell ref="B134:B136"/>
    <mergeCell ref="B87:B88"/>
    <mergeCell ref="A86:A91"/>
    <mergeCell ref="A92:A96"/>
    <mergeCell ref="B92:B93"/>
    <mergeCell ref="A6:G6"/>
    <mergeCell ref="A7:G7"/>
    <mergeCell ref="A30:A37"/>
    <mergeCell ref="B36:B37"/>
    <mergeCell ref="A13:A14"/>
    <mergeCell ref="A16:A17"/>
    <mergeCell ref="A18:A19"/>
    <mergeCell ref="A20:G20"/>
    <mergeCell ref="A21:A22"/>
    <mergeCell ref="B9:B11"/>
    <mergeCell ref="C9:C11"/>
    <mergeCell ref="A9:A11"/>
    <mergeCell ref="D9:D11"/>
    <mergeCell ref="A253:G253"/>
    <mergeCell ref="A254:A255"/>
    <mergeCell ref="B238:B241"/>
    <mergeCell ref="B242:B244"/>
    <mergeCell ref="A215:G215"/>
    <mergeCell ref="A216:A218"/>
    <mergeCell ref="B219:B221"/>
    <mergeCell ref="A219:A225"/>
    <mergeCell ref="B203:B204"/>
    <mergeCell ref="B206:B207"/>
    <mergeCell ref="A202:A207"/>
    <mergeCell ref="B209:B210"/>
    <mergeCell ref="B212:B213"/>
    <mergeCell ref="B234:B235"/>
    <mergeCell ref="E9:G10"/>
    <mergeCell ref="B90:B91"/>
    <mergeCell ref="A234:A235"/>
    <mergeCell ref="A98:A99"/>
    <mergeCell ref="A106:A111"/>
    <mergeCell ref="A256:A259"/>
    <mergeCell ref="B224:B226"/>
    <mergeCell ref="B259:B266"/>
    <mergeCell ref="A299:A300"/>
    <mergeCell ref="A301:A302"/>
    <mergeCell ref="B283:B286"/>
    <mergeCell ref="A260:A261"/>
    <mergeCell ref="B267:B271"/>
    <mergeCell ref="B272:B276"/>
    <mergeCell ref="A279:A280"/>
    <mergeCell ref="B296:B297"/>
    <mergeCell ref="B290:B291"/>
    <mergeCell ref="A277:A278"/>
    <mergeCell ref="B426:B427"/>
    <mergeCell ref="A438:A441"/>
    <mergeCell ref="B445:B447"/>
    <mergeCell ref="B448:B450"/>
    <mergeCell ref="B391:B393"/>
    <mergeCell ref="B412:B413"/>
    <mergeCell ref="B421:B422"/>
    <mergeCell ref="B434:B436"/>
    <mergeCell ref="B439:B440"/>
    <mergeCell ref="B398:B400"/>
    <mergeCell ref="B401:B403"/>
    <mergeCell ref="A382:A393"/>
    <mergeCell ref="A396:A435"/>
    <mergeCell ref="B387:B388"/>
    <mergeCell ref="A461:A462"/>
    <mergeCell ref="B463:B468"/>
    <mergeCell ref="C463:C466"/>
    <mergeCell ref="A469:A471"/>
    <mergeCell ref="A472:A477"/>
    <mergeCell ref="B472:B474"/>
    <mergeCell ref="A451:G451"/>
    <mergeCell ref="A452:A454"/>
    <mergeCell ref="A455:A459"/>
    <mergeCell ref="B455:B456"/>
    <mergeCell ref="A460:G460"/>
    <mergeCell ref="B453:B454"/>
    <mergeCell ref="C453:C454"/>
    <mergeCell ref="D453:D454"/>
    <mergeCell ref="E453:E454"/>
    <mergeCell ref="F453:F454"/>
    <mergeCell ref="G453:G454"/>
    <mergeCell ref="A478:A483"/>
    <mergeCell ref="B479:B480"/>
    <mergeCell ref="B481:B482"/>
    <mergeCell ref="A484:A487"/>
    <mergeCell ref="A488:A491"/>
    <mergeCell ref="A492:A500"/>
    <mergeCell ref="B492:B494"/>
    <mergeCell ref="B495:B496"/>
    <mergeCell ref="B497:B498"/>
    <mergeCell ref="B499:B500"/>
    <mergeCell ref="A516:A519"/>
    <mergeCell ref="A520:A525"/>
    <mergeCell ref="B520:B521"/>
    <mergeCell ref="B522:B523"/>
    <mergeCell ref="A526:A529"/>
    <mergeCell ref="A530:A533"/>
    <mergeCell ref="B501:G501"/>
    <mergeCell ref="A502:A505"/>
    <mergeCell ref="A506:A510"/>
    <mergeCell ref="B506:B507"/>
    <mergeCell ref="A511:A515"/>
    <mergeCell ref="B511:B512"/>
    <mergeCell ref="B553:G553"/>
    <mergeCell ref="A554:A557"/>
    <mergeCell ref="A558:A562"/>
    <mergeCell ref="B558:B559"/>
    <mergeCell ref="A563:A566"/>
    <mergeCell ref="A567:A571"/>
    <mergeCell ref="B567:B568"/>
    <mergeCell ref="A534:A537"/>
    <mergeCell ref="B538:G538"/>
    <mergeCell ref="A539:A542"/>
    <mergeCell ref="A543:A552"/>
    <mergeCell ref="B544:B546"/>
    <mergeCell ref="B547:B549"/>
    <mergeCell ref="B550:B552"/>
    <mergeCell ref="B572:G572"/>
    <mergeCell ref="A573:A576"/>
    <mergeCell ref="A577:A581"/>
    <mergeCell ref="F678:G678"/>
    <mergeCell ref="A650:A653"/>
    <mergeCell ref="A654:A657"/>
    <mergeCell ref="A658:A661"/>
    <mergeCell ref="A662:A665"/>
    <mergeCell ref="A666:A669"/>
    <mergeCell ref="A671:G671"/>
    <mergeCell ref="A678:B679"/>
    <mergeCell ref="A626:A629"/>
    <mergeCell ref="A630:A633"/>
    <mergeCell ref="A634:A637"/>
    <mergeCell ref="A638:A641"/>
    <mergeCell ref="A642:A645"/>
    <mergeCell ref="A646:A649"/>
    <mergeCell ref="B577:B578"/>
    <mergeCell ref="B582:G582"/>
    <mergeCell ref="A583:A586"/>
    <mergeCell ref="A672:G672"/>
    <mergeCell ref="A673:G673"/>
    <mergeCell ref="A611:A617"/>
    <mergeCell ref="B612:B613"/>
    <mergeCell ref="B614:B615"/>
    <mergeCell ref="B616:B617"/>
    <mergeCell ref="A618:A621"/>
    <mergeCell ref="A622:A625"/>
    <mergeCell ref="A587:A590"/>
    <mergeCell ref="A591:A594"/>
    <mergeCell ref="A595:A598"/>
    <mergeCell ref="A599:A602"/>
    <mergeCell ref="A603:A606"/>
    <mergeCell ref="A607:A610"/>
    <mergeCell ref="A321:A322"/>
    <mergeCell ref="B321:B322"/>
    <mergeCell ref="A323:A324"/>
    <mergeCell ref="B323:B324"/>
    <mergeCell ref="B301:B302"/>
    <mergeCell ref="B325:B326"/>
    <mergeCell ref="B327:B330"/>
    <mergeCell ref="B331:B333"/>
    <mergeCell ref="B334:B335"/>
    <mergeCell ref="B340:B341"/>
    <mergeCell ref="B375:B376"/>
    <mergeCell ref="B278:B282"/>
    <mergeCell ref="B370:B373"/>
    <mergeCell ref="B383:B386"/>
    <mergeCell ref="B343:B344"/>
    <mergeCell ref="B345:B346"/>
    <mergeCell ref="B347:B348"/>
    <mergeCell ref="B349:B350"/>
    <mergeCell ref="B377:B379"/>
    <mergeCell ref="B358:B359"/>
    <mergeCell ref="B361:B362"/>
    <mergeCell ref="B287:B289"/>
    <mergeCell ref="B305:B308"/>
    <mergeCell ref="B309:B311"/>
    <mergeCell ref="A354:G354"/>
    <mergeCell ref="A355:A356"/>
    <mergeCell ref="C358:C359"/>
    <mergeCell ref="D358:D359"/>
    <mergeCell ref="E358:E359"/>
    <mergeCell ref="F358:F359"/>
    <mergeCell ref="G358:G359"/>
    <mergeCell ref="A361:A362"/>
    <mergeCell ref="A358:A359"/>
  </mergeCells>
  <pageMargins left="0.9055118110236221" right="0.39370078740157483" top="0.6692913385826772" bottom="0.39370078740157483" header="0" footer="0"/>
  <pageSetup paperSize="9" scale="76" fitToHeight="0" orientation="landscape" r:id="rId1"/>
  <rowBreaks count="11" manualBreakCount="11">
    <brk id="34" max="6" man="1"/>
    <brk id="56" max="6" man="1"/>
    <brk id="76" max="6" man="1"/>
    <brk id="89" max="6" man="1"/>
    <brk id="140" max="6" man="1"/>
    <brk id="173" max="6" man="1"/>
    <brk id="280" max="6" man="1"/>
    <brk id="335" max="6" man="1"/>
    <brk id="374" max="6" man="1"/>
    <brk id="393" max="6" man="1"/>
    <brk id="4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2025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Черномаз Ірина Миколаївна</cp:lastModifiedBy>
  <cp:lastPrinted>2025-05-19T07:46:08Z</cp:lastPrinted>
  <dcterms:created xsi:type="dcterms:W3CDTF">2023-10-09T07:28:37Z</dcterms:created>
  <dcterms:modified xsi:type="dcterms:W3CDTF">2025-05-20T07:53:55Z</dcterms:modified>
</cp:coreProperties>
</file>