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даток3" sheetId="1" r:id="rId1"/>
    <sheet name="Додаток4" sheetId="2" r:id="rId2"/>
    <sheet name="Додаток 5" sheetId="3" r:id="rId3"/>
    <sheet name="Додаток2" sheetId="4" r:id="rId4"/>
    <sheet name="Лист2" sheetId="5" r:id="rId5"/>
  </sheets>
  <definedNames>
    <definedName name="_xlnm.Print_Titles" localSheetId="1">'Додаток4'!$10:$10</definedName>
    <definedName name="_xlnm.Print_Area" localSheetId="1">'Додаток4'!$A$1:$L$44</definedName>
  </definedNames>
  <calcPr fullCalcOnLoad="1"/>
</workbook>
</file>

<file path=xl/sharedStrings.xml><?xml version="1.0" encoding="utf-8"?>
<sst xmlns="http://schemas.openxmlformats.org/spreadsheetml/2006/main" count="310" uniqueCount="208">
  <si>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</si>
  <si>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</si>
  <si>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</si>
  <si>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</si>
  <si>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</si>
  <si>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</si>
  <si>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</si>
  <si>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</si>
  <si>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</si>
  <si>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</si>
  <si>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</si>
  <si>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</si>
  <si>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</si>
  <si>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</si>
  <si>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</si>
  <si>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</si>
  <si>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</si>
  <si>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</si>
  <si>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</si>
  <si>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</si>
  <si>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</si>
  <si>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</si>
  <si>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</si>
  <si>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Завдання 1.</t>
    </r>
    <r>
      <rPr>
        <sz val="12"/>
        <rFont val="Times New Roman"/>
        <family val="1"/>
      </rPr>
      <t xml:space="preserve"> Оновлення парку тролейбусів КТКВК 180409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</si>
  <si>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</si>
  <si>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r>
      <t xml:space="preserve">Завдання 1. </t>
    </r>
    <r>
      <rPr>
        <sz val="12"/>
        <rFont val="Times New Roman"/>
        <family val="1"/>
      </rPr>
      <t>Оновлення парку комунального автотранспорту КТКВК 180409</t>
    </r>
  </si>
  <si>
    <t xml:space="preserve">Міський голова       </t>
  </si>
  <si>
    <t xml:space="preserve">                                                                   </t>
  </si>
  <si>
    <t xml:space="preserve"> _________________</t>
  </si>
  <si>
    <t>О.М. Лисенко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</si>
  <si>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</si>
  <si>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</si>
  <si>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r>
      <t>Підпрограма 3.</t>
    </r>
    <r>
      <rPr>
        <sz val="12"/>
        <rFont val="Times New Roman"/>
        <family val="1"/>
      </rPr>
      <t xml:space="preserve">  "Збезпечення сталого функціонування КП СМР "Електроавтотранс"</t>
    </r>
  </si>
  <si>
    <t>КТКВК 170601</t>
  </si>
  <si>
    <t>КТКВК 170101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</si>
  <si>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</si>
  <si>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</t>
    </r>
  </si>
  <si>
    <t xml:space="preserve">КП СМР
«Електроавтотранс» 
</t>
  </si>
  <si>
    <t xml:space="preserve">Виконавчий комітет  Сумської міської ради, 
КП СМР
«Електроавтотранс» </t>
  </si>
  <si>
    <r>
      <t xml:space="preserve">Завдання 3. </t>
    </r>
    <r>
      <rPr>
        <sz val="12"/>
        <rFont val="Times New Roman"/>
        <family val="1"/>
      </rPr>
      <t>Збереження і розвиток електротранспортної інфраструктури КТКВК 180409</t>
    </r>
  </si>
  <si>
    <t xml:space="preserve">Управління капітального будівництва та дорожнього господарства Сумської міської ради,
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</si>
  <si>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КТКВК150101</t>
    </r>
  </si>
  <si>
    <t xml:space="preserve">
Виконавчий комітет  Сумської міської ради, 
КП СМР
«Електроавтотранс» 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</si>
  <si>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>. Забезпечення динамічного розвитку підприємства КТКВК 170603</t>
    </r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</si>
  <si>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</si>
  <si>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</si>
  <si>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</si>
  <si>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</si>
  <si>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</si>
  <si>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</si>
  <si>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</si>
  <si>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</si>
  <si>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</si>
  <si>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</si>
  <si>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</si>
  <si>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</si>
  <si>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</si>
  <si>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</si>
  <si>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</si>
  <si>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</si>
  <si>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</si>
  <si>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</si>
  <si>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</si>
  <si>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</si>
  <si>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1.2. Відновлення технічного  ресурсу існуючого парку рухомого складу міського електротранс-порту</t>
  </si>
  <si>
    <t xml:space="preserve">1.1.1.Придбання тролейбусів на умовах співфінансуван-ня державного бюджету і бюджету міста
</t>
  </si>
  <si>
    <t>1.2.1.Проведен-ня капітальних ремонтів тролейбусів</t>
  </si>
  <si>
    <t xml:space="preserve"> КП СМР "Електроав-тотранс"</t>
  </si>
  <si>
    <t>інші джерела (власні кошти КП СМР «Електроавтотранс»)</t>
  </si>
  <si>
    <r>
      <rPr>
        <sz val="10"/>
        <rFont val="Arial"/>
        <family val="2"/>
      </rPr>
      <t>Підвищення якості та комфортабе-льності пасажирських перевезень,</t>
    </r>
    <r>
      <rPr>
        <sz val="10"/>
        <color indexed="8"/>
        <rFont val="Arial"/>
        <family val="2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0"/>
        <rFont val="Arial"/>
        <family val="2"/>
      </rPr>
      <t xml:space="preserve"> </t>
    </r>
  </si>
  <si>
    <t>1.3. Збереження і розвиток електротрас-портної інфраструктури</t>
  </si>
  <si>
    <t>1.3.1.Придбання  машин типу АТ-70М для обслуговування контактної мережі</t>
  </si>
  <si>
    <t>Підвищення ефективності роботи міського електротранспорту</t>
  </si>
  <si>
    <t>1.4.Реконструк-ція електротранс-портної інфраструктури</t>
  </si>
  <si>
    <t>1.4.1.Реконструк-ція розворотних кілець 0,34 км в центральній частині міста (вул. Набережна р. Стрілки, Набережна р. Сумки)</t>
  </si>
  <si>
    <t>Упраління капіталь-ного будівни-цтва та дорожнього госпо-дарства СМР</t>
  </si>
  <si>
    <t xml:space="preserve">міський бюджет </t>
  </si>
  <si>
    <t>1.4.2. Реконструкція контактної мережі 20 км</t>
  </si>
  <si>
    <t>2.</t>
  </si>
  <si>
    <t>2.1.Оновлення парку комунального автотранспорту</t>
  </si>
  <si>
    <t xml:space="preserve">2.1.1.Придбан-ня рухомого складу автобусів </t>
  </si>
  <si>
    <t>Підвищення якості та безпеки транспортних послуг, що надаються міським електротранспо-ртом, поліпшення екологічного стану міста</t>
  </si>
  <si>
    <t xml:space="preserve">2.2. Відновлення технічного ресурсу існуючого парку комунального автотранспорту
</t>
  </si>
  <si>
    <t>КП СМР "Електроав-тотранс"</t>
  </si>
  <si>
    <t>2.2.1.Проведен-ня капітальних ремонтів автобусів</t>
  </si>
  <si>
    <t>3.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</si>
  <si>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«Електроавто-транс»</t>
  </si>
  <si>
    <t>Забезпечення беззбиткового функціонування КП СМР «Електроавто-транс</t>
  </si>
  <si>
    <t>3.2. Зменшення витрат електроенергії на підприємстві</t>
  </si>
  <si>
    <t>3.2.1.Заміна масляних вимикачів по тяговим підстанціям на вакуумні</t>
  </si>
  <si>
    <t>Скорочення споживання та плати за електроенергію за рахунок заміни застарілого обладнання</t>
  </si>
  <si>
    <t>3.3.Забезпечен-ня динамічного розвитку підприємства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</si>
  <si>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</si>
  <si>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</si>
  <si>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</si>
  <si>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</si>
  <si>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</si>
  <si>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</t>
  </si>
  <si>
    <t>від                                                         №-            МР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</si>
  <si>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Зменшення витрат електроенергії на підприємстві </t>
    </r>
    <r>
      <rPr>
        <sz val="12"/>
        <color indexed="8"/>
        <rFont val="Times New Roman"/>
        <family val="1"/>
      </rPr>
      <t>КТКВК 180409</t>
    </r>
  </si>
  <si>
    <t>Виконавець: Яковенко С.В.</t>
  </si>
  <si>
    <t>Міський голова</t>
  </si>
  <si>
    <t>Відповідальні виконавці, КТКВК, завдання програми, результативні показники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</si>
  <si>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</si>
  <si>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</si>
  <si>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</si>
  <si>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</si>
  <si>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</si>
  <si>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</si>
  <si>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r>
      <rPr>
        <b/>
        <u val="single"/>
        <sz val="10"/>
        <rFont val="Arial"/>
        <family val="2"/>
      </rPr>
      <t>Підпрограма 1.</t>
    </r>
    <r>
      <rPr>
        <b/>
        <sz val="10"/>
        <rFont val="Arial"/>
        <family val="2"/>
      </rPr>
      <t xml:space="preserve"> «Розвиток міського електротранспорту»</t>
    </r>
    <r>
      <rPr>
        <sz val="10"/>
        <rFont val="Arial"/>
        <family val="2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</si>
  <si>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t>Всього на виконання підпрограми 1, тис. грн.</t>
  </si>
  <si>
    <r>
      <t>Відповідальний виконавець</t>
    </r>
    <r>
      <rPr>
        <sz val="10"/>
        <rFont val="Times New Roman"/>
        <family val="1"/>
      </rPr>
      <t>: Виконком Сумської міської ради,  КП СМР «Електроавтотранс»</t>
    </r>
  </si>
  <si>
    <t>Показники виконання:</t>
  </si>
  <si>
    <r>
      <t>Показник затрат (вхідних ресурсів)</t>
    </r>
    <r>
      <rPr>
        <sz val="10"/>
        <rFont val="Times New Roman"/>
        <family val="1"/>
      </rPr>
      <t>:</t>
    </r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</si>
  <si>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</si>
  <si>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</si>
  <si>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</si>
  <si>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</si>
  <si>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кількість електротранспорту, що буде придбана, од.</t>
  </si>
  <si>
    <t>Показник  продуктивності (ефективності):</t>
  </si>
  <si>
    <t>середня вартість 1 тролейбуса, тис. грн.</t>
  </si>
  <si>
    <t>Показник результативності (якості):</t>
  </si>
  <si>
    <t>відсоток придбаних тролейбусів до їх загальної кількості, %</t>
  </si>
  <si>
    <r>
      <t>Завдання 2.</t>
    </r>
    <r>
      <rPr>
        <sz val="10"/>
        <color indexed="8"/>
        <rFont val="Times New Roman"/>
        <family val="1"/>
      </rPr>
      <t xml:space="preserve"> Збереження і розвиток електротранспортної інфраструктури, тис. грн.</t>
    </r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</si>
  <si>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</si>
  <si>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</si>
  <si>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</si>
  <si>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r>
      <t xml:space="preserve">кількість </t>
    </r>
    <r>
      <rPr>
        <sz val="10"/>
        <rFont val="Times New Roman"/>
        <family val="1"/>
      </rPr>
      <t>машин для обслуговування контактної мережі</t>
    </r>
    <r>
      <rPr>
        <sz val="9"/>
        <rFont val="Times New Roman"/>
        <family val="1"/>
      </rPr>
      <t>, які планується придбати, од.</t>
    </r>
  </si>
  <si>
    <r>
      <t xml:space="preserve">середня вартість  1 </t>
    </r>
    <r>
      <rPr>
        <sz val="10"/>
        <rFont val="Times New Roman"/>
        <family val="1"/>
      </rPr>
      <t>машини для обслуговування контактної мережі</t>
    </r>
    <r>
      <rPr>
        <sz val="9"/>
        <rFont val="Times New Roman"/>
        <family val="1"/>
      </rPr>
      <t>, тис. грн.</t>
    </r>
  </si>
  <si>
    <r>
      <t xml:space="preserve">відсоток придбаних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машини для обслуговування контактної мережі до їх загальної кількості, %</t>
    </r>
  </si>
  <si>
    <r>
      <t>Завдання 3.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Реконструкція електротраспортної інфраструктури</t>
    </r>
    <r>
      <rPr>
        <sz val="10"/>
        <color indexed="8"/>
        <rFont val="Times New Roman"/>
        <family val="1"/>
      </rPr>
      <t>, тис. грн.</t>
    </r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</si>
  <si>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</si>
  <si>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</si>
  <si>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</si>
  <si>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</si>
  <si>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</si>
  <si>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</si>
  <si>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</si>
  <si>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</si>
  <si>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r>
      <rPr>
        <b/>
        <u val="single"/>
        <sz val="10"/>
        <rFont val="Times New Roman"/>
        <family val="1"/>
      </rPr>
      <t>Підпрограма 2.</t>
    </r>
    <r>
      <rPr>
        <b/>
        <sz val="10"/>
        <rFont val="Times New Roman"/>
        <family val="1"/>
      </rPr>
      <t xml:space="preserve"> «Розвиток міського пасажирського автотранспорту»</t>
    </r>
    <r>
      <rPr>
        <sz val="10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комунальним автотранспортом
</t>
    </r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</si>
  <si>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</si>
  <si>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</si>
  <si>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</si>
  <si>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</si>
  <si>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кількість одиниць транспорту, що буде придбана, од.</t>
  </si>
  <si>
    <t>Показники продуктивності (ефективності):</t>
  </si>
  <si>
    <t>середня вартість 1 автобуса,  тис. грн.</t>
  </si>
  <si>
    <t>Показники  результативності (якості) :</t>
  </si>
  <si>
    <t>збільшення кількості одиниць комунального автотранспорту до наявного, %</t>
  </si>
  <si>
    <r>
      <rPr>
        <b/>
        <u val="single"/>
        <sz val="10"/>
        <rFont val="Times New Roman"/>
        <family val="1"/>
      </rPr>
      <t>Підпрограма 3.</t>
    </r>
    <r>
      <rPr>
        <b/>
        <sz val="10"/>
        <rFont val="Times New Roman"/>
        <family val="1"/>
      </rPr>
      <t xml:space="preserve"> «Забезпечення сталого функціонування КП СМР «Електроавтотранс»</t>
    </r>
    <r>
      <rPr>
        <sz val="10"/>
        <rFont val="Times New Roman"/>
        <family val="1"/>
      </rPr>
      <t xml:space="preserve">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</si>
  <si>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t>Всього на виконання підпрограми 3, тис. грн.</t>
  </si>
  <si>
    <r>
      <t>Завдання 1.</t>
    </r>
    <r>
      <rPr>
        <sz val="9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</si>
  <si>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орієнтовний обсяг видатків </t>
    </r>
    <r>
      <rPr>
        <sz val="10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</si>
  <si>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</si>
  <si>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</si>
  <si>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</si>
  <si>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</si>
  <si>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r>
      <t xml:space="preserve">темп зростання видатків на відшкодування різниці в тарифах </t>
    </r>
    <r>
      <rPr>
        <sz val="9"/>
        <color indexed="8"/>
        <rFont val="Times New Roman"/>
        <family val="1"/>
      </rPr>
      <t xml:space="preserve">на </t>
    </r>
    <r>
      <rPr>
        <sz val="9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</si>
  <si>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 Зменшення витрат електроенергії на підприємстві, тис. грн.
КТКВК 180409
</t>
    </r>
  </si>
  <si>
    <t>кількість масляних вимикачів на тягових підстанціях, що необхідно замінити на вакуумні, од.</t>
  </si>
  <si>
    <t>кількість масляних вимикачів на тягових підстанціях, що планується замінити на вакуумні за рахунок коштів міського бюджету, од.</t>
  </si>
  <si>
    <t xml:space="preserve">середня вартість 1 комплекту вакуумних вимикачів з монтажем та налагодженням, 
тис. грн.
</t>
  </si>
  <si>
    <t>відсоток оновленого електрообладнання до того, що потребує заміни, %</t>
  </si>
  <si>
    <r>
      <t>Завдання 3</t>
    </r>
    <r>
      <rPr>
        <sz val="10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динамічного розвитку підприємства</t>
    </r>
    <r>
      <rPr>
        <sz val="10"/>
        <color indexed="8"/>
        <rFont val="Times New Roman"/>
        <family val="1"/>
      </rPr>
      <t>, тис. грн. КТКВК 170603</t>
    </r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</si>
  <si>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</si>
  <si>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</si>
  <si>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</si>
  <si>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</si>
  <si>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r>
      <t xml:space="preserve">Завдання 1. </t>
    </r>
    <r>
      <rPr>
        <sz val="10"/>
        <rFont val="Times New Roman"/>
        <family val="1"/>
      </rPr>
      <t>Оновлення парку комунального автотранспорту, тис. грн.</t>
    </r>
  </si>
  <si>
    <r>
      <t>Завдання 1.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Оновлення парку тролейбусів ,</t>
    </r>
    <r>
      <rPr>
        <sz val="10"/>
        <rFont val="Times New Roman"/>
        <family val="1"/>
      </rPr>
      <t>тис. грн.КТКВК 180409</t>
    </r>
  </si>
  <si>
    <t>середня вартість 1 програмного забезпечення, грн.</t>
  </si>
  <si>
    <t>кількість програмного забезпечення, що буде придбано, од.</t>
  </si>
  <si>
    <t>кількість програмного забезпечення, що необхідно придбати, од.</t>
  </si>
  <si>
    <t>відсоток придбаного програмного забезпечення до загальної потреби, %</t>
  </si>
  <si>
    <t>Загаль-ний фонд</t>
  </si>
  <si>
    <t>Спеціаль-ний фонд</t>
  </si>
  <si>
    <t>від                                                  №-            МР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</si>
  <si>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</si>
  <si>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</si>
  <si>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</si>
  <si>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</si>
  <si>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</si>
  <si>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</si>
  <si>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</si>
  <si>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</si>
  <si>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</si>
  <si>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</si>
  <si>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</si>
  <si>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</si>
  <si>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</si>
  <si>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r>
      <rPr>
        <b/>
        <u val="single"/>
        <sz val="10"/>
        <rFont val="Arial"/>
        <family val="2"/>
      </rPr>
      <t xml:space="preserve">Підпрограма 1. </t>
    </r>
    <r>
      <rPr>
        <b/>
        <sz val="10"/>
        <rFont val="Arial"/>
        <family val="2"/>
      </rPr>
      <t>"Розвиток міського електротранспорту"</t>
    </r>
  </si>
  <si>
    <r>
      <rPr>
        <b/>
        <u val="single"/>
        <sz val="10"/>
        <rFont val="Arial"/>
        <family val="2"/>
      </rPr>
      <t>Підпрограма 2.</t>
    </r>
    <r>
      <rPr>
        <b/>
        <sz val="10"/>
        <rFont val="Arial"/>
        <family val="2"/>
      </rPr>
      <t xml:space="preserve"> "Розвиток міського пасажирського транспорту"</t>
    </r>
  </si>
  <si>
    <r>
      <rPr>
        <b/>
        <u val="single"/>
        <sz val="10"/>
        <rFont val="Arial"/>
        <family val="2"/>
      </rPr>
      <t>Підпрограма 3.</t>
    </r>
    <r>
      <rPr>
        <b/>
        <sz val="10"/>
        <rFont val="Arial"/>
        <family val="2"/>
      </rPr>
      <t xml:space="preserve"> "Забезпечення сталого функціонування КП СМР "Електроавторанс"</t>
    </r>
  </si>
  <si>
    <r>
      <t xml:space="preserve">    </t>
    </r>
    <r>
      <rPr>
        <b/>
        <sz val="11"/>
        <rFont val="Arial"/>
        <family val="2"/>
      </rPr>
      <t>Результативні показники виконання завдань міської цільової (комплексної) Програми розвитку міського пасажирського транспорту м. Суми на 2016 – 2018 роки</t>
    </r>
    <r>
      <rPr>
        <b/>
        <sz val="10"/>
        <rFont val="Arial"/>
        <family val="2"/>
      </rPr>
      <t xml:space="preserve">
</t>
    </r>
  </si>
  <si>
    <t>кількість датчиків GPS, що необхідно придбати, од.</t>
  </si>
  <si>
    <r>
      <rPr>
        <b/>
        <sz val="10"/>
        <rFont val="Times New Roman"/>
        <family val="1"/>
      </rPr>
      <t>Завдання 4.</t>
    </r>
    <r>
      <rPr>
        <sz val="10"/>
        <rFont val="Times New Roman"/>
        <family val="1"/>
      </rPr>
      <t xml:space="preserve"> Модернізація моніторингу виконання пасажирських перевезень, тис. грн.  </t>
    </r>
  </si>
  <si>
    <t>КТКВК 180409</t>
  </si>
  <si>
    <t>КТКВК 170603</t>
  </si>
  <si>
    <t>монтаж, наладка  датчиків GPS, що необхідно виконати, од.</t>
  </si>
  <si>
    <t>кількість датчиків GPS, що буде придбана, од.</t>
  </si>
  <si>
    <t>монтаж, наладка  датчиків GPS, що буде виконана, од.</t>
  </si>
  <si>
    <t>середня вартість 1 датчика GPS , грн.</t>
  </si>
  <si>
    <t>відсоток придбаних датчиків GPS до загальної потреби, %</t>
  </si>
  <si>
    <r>
      <rPr>
        <b/>
        <sz val="11"/>
        <rFont val="Times New Roman"/>
        <family val="1"/>
      </rPr>
      <t xml:space="preserve">Завдання 4. </t>
    </r>
    <r>
      <rPr>
        <sz val="11"/>
        <rFont val="Times New Roman"/>
        <family val="1"/>
      </rPr>
      <t xml:space="preserve">Модернізація моніторингу виконання пасажирських перевезень КТКВК </t>
    </r>
  </si>
  <si>
    <t>середня вартість монтажу, наладки 1 датчика GPS, грн.</t>
  </si>
  <si>
    <t xml:space="preserve">3.1.1.Відшкоду-вання різниці між встановленим та економічно обґрунтованим тарифом на послуги міського електрично-го транспорту  КП СМР «Електроавто-транс» </t>
  </si>
  <si>
    <t xml:space="preserve">3.1.2.Відшкоду-вання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</si>
  <si>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відсоток виконаного монтажу, наладки датчиків GPS до загальної потреби, %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</si>
</sst>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0&quot;р.&quot;"/>
  </numFmts>
  <fonts count="6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justify" vertical="distributed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0" fillId="0" borderId="15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0" fillId="0" borderId="14" xfId="0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62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Alignment="1">
      <alignment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vertical="top" wrapText="1"/>
    </xf>
    <xf numFmtId="2" fontId="21" fillId="0" borderId="10" xfId="0" applyNumberFormat="1" applyFont="1" applyFill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center" vertical="top" wrapText="1"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0" fontId="14" fillId="0" borderId="13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top" wrapText="1"/>
    </xf>
    <xf numFmtId="6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7" fillId="0" borderId="13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3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0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Alignment="1">
      <alignment horizontal="center" vertical="top" wrapText="1"/>
    </xf>
    <xf numFmtId="2" fontId="10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justify" wrapText="1"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36">
      <selection activeCell="C73" sqref="C73"/>
    </sheetView>
  </sheetViews>
  <sheetFormatPr defaultColWidth="9.140625" defaultRowHeight="12.75"/>
  <cols>
    <col min="1" max="1" width="4.7109375" style="0" customWidth="1"/>
    <col min="2" max="2" width="15.00390625" style="0" customWidth="1"/>
    <col min="3" max="3" width="15.7109375" style="0" customWidth="1"/>
    <col min="5" max="5" width="11.57421875" style="0" customWidth="1"/>
    <col min="6" max="6" width="11.140625" style="0" customWidth="1"/>
    <col min="7" max="9" width="12.28125" style="0" customWidth="1"/>
    <col min="10" max="10" width="10.8515625" style="0" customWidth="1"/>
    <col min="11" max="11" width="14.7109375" style="0" customWidth="1"/>
  </cols>
  <sheetData>
    <row r="1" spans="8:11" ht="12.75">
      <c r="H1" s="86"/>
      <c r="I1" s="88" t="s">
        <v>187</v>
      </c>
      <c r="J1" s="86"/>
      <c r="K1" s="86"/>
    </row>
    <row r="2" spans="8:11" ht="66.75" customHeight="1">
      <c r="H2" s="173" t="s">
        <v>97</v>
      </c>
      <c r="I2" s="174"/>
      <c r="J2" s="174"/>
      <c r="K2" s="174"/>
    </row>
    <row r="3" spans="8:11" ht="13.5" customHeight="1">
      <c r="H3" s="173" t="s">
        <v>98</v>
      </c>
      <c r="I3" s="174"/>
      <c r="J3" s="174"/>
      <c r="K3" s="174"/>
    </row>
    <row r="5" spans="3:9" ht="12.75">
      <c r="C5" s="150"/>
      <c r="D5" s="150" t="s">
        <v>46</v>
      </c>
      <c r="E5" s="150"/>
      <c r="F5" s="150"/>
      <c r="G5" s="150"/>
      <c r="H5" s="150"/>
      <c r="I5" s="150"/>
    </row>
    <row r="6" spans="3:9" ht="12.75">
      <c r="C6" s="150" t="s">
        <v>189</v>
      </c>
      <c r="D6" s="150"/>
      <c r="E6" s="150"/>
      <c r="F6" s="150"/>
      <c r="G6" s="150"/>
      <c r="H6" s="150"/>
      <c r="I6" s="150"/>
    </row>
    <row r="7" spans="3:9" ht="12.75">
      <c r="C7" s="150"/>
      <c r="D7" s="150"/>
      <c r="E7" s="150" t="s">
        <v>47</v>
      </c>
      <c r="F7" s="150"/>
      <c r="G7" s="150"/>
      <c r="H7" s="150"/>
      <c r="I7" s="150"/>
    </row>
    <row r="9" spans="1:11" ht="38.25">
      <c r="A9" s="190" t="s">
        <v>48</v>
      </c>
      <c r="B9" s="175" t="s">
        <v>49</v>
      </c>
      <c r="C9" s="175" t="s">
        <v>50</v>
      </c>
      <c r="D9" s="177" t="s">
        <v>51</v>
      </c>
      <c r="E9" s="178" t="s">
        <v>52</v>
      </c>
      <c r="F9" s="151" t="s">
        <v>1</v>
      </c>
      <c r="G9" s="189" t="s">
        <v>58</v>
      </c>
      <c r="H9" s="189"/>
      <c r="I9" s="189"/>
      <c r="J9" s="189"/>
      <c r="K9" s="177" t="s">
        <v>57</v>
      </c>
    </row>
    <row r="10" spans="1:11" ht="25.5">
      <c r="A10" s="191"/>
      <c r="B10" s="176"/>
      <c r="C10" s="176"/>
      <c r="D10" s="176"/>
      <c r="E10" s="179"/>
      <c r="F10" s="152"/>
      <c r="G10" s="108" t="s">
        <v>53</v>
      </c>
      <c r="H10" s="153" t="s">
        <v>54</v>
      </c>
      <c r="I10" s="153" t="s">
        <v>55</v>
      </c>
      <c r="J10" s="153" t="s">
        <v>56</v>
      </c>
      <c r="K10" s="176"/>
    </row>
    <row r="11" spans="1:11" ht="12.75">
      <c r="A11" s="180" t="s">
        <v>190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2"/>
    </row>
    <row r="12" spans="1:11" ht="112.5" customHeight="1">
      <c r="A12" s="164" t="s">
        <v>59</v>
      </c>
      <c r="B12" s="167" t="s">
        <v>60</v>
      </c>
      <c r="C12" s="94" t="s">
        <v>65</v>
      </c>
      <c r="D12" s="167" t="s">
        <v>61</v>
      </c>
      <c r="E12" s="172" t="s">
        <v>62</v>
      </c>
      <c r="F12" s="74" t="s">
        <v>12</v>
      </c>
      <c r="G12" s="77">
        <f>H12+I12+J12</f>
        <v>10800</v>
      </c>
      <c r="H12" s="77">
        <v>5400</v>
      </c>
      <c r="I12" s="77">
        <v>5400</v>
      </c>
      <c r="J12" s="77">
        <v>0</v>
      </c>
      <c r="K12" s="167" t="s">
        <v>81</v>
      </c>
    </row>
    <row r="13" spans="1:11" ht="127.5" customHeight="1">
      <c r="A13" s="165"/>
      <c r="B13" s="166"/>
      <c r="C13" s="123"/>
      <c r="D13" s="166"/>
      <c r="E13" s="166"/>
      <c r="F13" s="76" t="s">
        <v>63</v>
      </c>
      <c r="G13" s="77">
        <f>H13+I13+J13</f>
        <v>244200</v>
      </c>
      <c r="H13" s="77">
        <v>89600</v>
      </c>
      <c r="I13" s="77">
        <v>104600</v>
      </c>
      <c r="J13" s="77">
        <v>50000</v>
      </c>
      <c r="K13" s="171"/>
    </row>
    <row r="14" spans="1:11" ht="203.25" customHeight="1">
      <c r="A14" s="165"/>
      <c r="B14" s="79" t="s">
        <v>64</v>
      </c>
      <c r="C14" s="81" t="s">
        <v>66</v>
      </c>
      <c r="D14" s="168" t="s">
        <v>61</v>
      </c>
      <c r="E14" s="78" t="s">
        <v>67</v>
      </c>
      <c r="F14" s="89" t="s">
        <v>68</v>
      </c>
      <c r="G14" s="77">
        <f>H14+I14+J14</f>
        <v>6300</v>
      </c>
      <c r="H14" s="77">
        <v>1950</v>
      </c>
      <c r="I14" s="77">
        <v>2100</v>
      </c>
      <c r="J14" s="77">
        <v>2250</v>
      </c>
      <c r="K14" s="85" t="s">
        <v>69</v>
      </c>
    </row>
    <row r="15" spans="1:11" ht="12.75" customHeight="1" hidden="1">
      <c r="A15" s="165"/>
      <c r="B15" s="80"/>
      <c r="C15" s="75"/>
      <c r="D15" s="169"/>
      <c r="E15" s="75"/>
      <c r="F15" s="75"/>
      <c r="G15" s="77"/>
      <c r="H15" s="77"/>
      <c r="I15" s="77"/>
      <c r="J15" s="77"/>
      <c r="K15" s="75"/>
    </row>
    <row r="16" spans="1:11" ht="93.75" customHeight="1">
      <c r="A16" s="165"/>
      <c r="B16" s="76" t="s">
        <v>70</v>
      </c>
      <c r="C16" s="81" t="s">
        <v>71</v>
      </c>
      <c r="D16" s="78">
        <v>2016</v>
      </c>
      <c r="E16" s="76" t="s">
        <v>62</v>
      </c>
      <c r="F16" s="74" t="s">
        <v>63</v>
      </c>
      <c r="G16" s="77">
        <f>H16+I16+J16</f>
        <v>1350</v>
      </c>
      <c r="H16" s="77">
        <v>1350</v>
      </c>
      <c r="I16" s="77">
        <v>0</v>
      </c>
      <c r="J16" s="77">
        <v>0</v>
      </c>
      <c r="K16" s="168" t="s">
        <v>72</v>
      </c>
    </row>
    <row r="17" spans="1:11" ht="114.75">
      <c r="A17" s="165"/>
      <c r="B17" s="167" t="s">
        <v>73</v>
      </c>
      <c r="C17" s="81" t="s">
        <v>74</v>
      </c>
      <c r="D17" s="75">
        <v>2016</v>
      </c>
      <c r="E17" s="76" t="s">
        <v>75</v>
      </c>
      <c r="F17" s="76" t="s">
        <v>76</v>
      </c>
      <c r="G17" s="77">
        <f>H17+I17+J17</f>
        <v>1000</v>
      </c>
      <c r="H17" s="77">
        <v>1000</v>
      </c>
      <c r="I17" s="77">
        <v>0</v>
      </c>
      <c r="J17" s="77">
        <v>0</v>
      </c>
      <c r="K17" s="168"/>
    </row>
    <row r="18" spans="1:11" ht="114.75">
      <c r="A18" s="166"/>
      <c r="B18" s="166"/>
      <c r="C18" s="76" t="s">
        <v>77</v>
      </c>
      <c r="D18" s="75">
        <v>2016</v>
      </c>
      <c r="E18" s="76" t="s">
        <v>75</v>
      </c>
      <c r="F18" s="76" t="s">
        <v>76</v>
      </c>
      <c r="G18" s="77">
        <f>H18+I18+J18</f>
        <v>3850</v>
      </c>
      <c r="H18" s="77">
        <v>3850</v>
      </c>
      <c r="I18" s="77">
        <v>0</v>
      </c>
      <c r="J18" s="77">
        <v>0</v>
      </c>
      <c r="K18" s="168"/>
    </row>
    <row r="19" spans="1:11" ht="12.75">
      <c r="A19" s="180" t="s">
        <v>191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2"/>
    </row>
    <row r="20" spans="1:11" ht="162.75" customHeight="1">
      <c r="A20" s="164" t="s">
        <v>78</v>
      </c>
      <c r="B20" s="168" t="s">
        <v>79</v>
      </c>
      <c r="C20" s="76" t="s">
        <v>80</v>
      </c>
      <c r="D20" s="168" t="s">
        <v>61</v>
      </c>
      <c r="E20" s="167" t="s">
        <v>62</v>
      </c>
      <c r="F20" s="76" t="s">
        <v>63</v>
      </c>
      <c r="G20" s="77">
        <f>H20+I20+J20</f>
        <v>31100</v>
      </c>
      <c r="H20" s="77">
        <v>16200</v>
      </c>
      <c r="I20" s="77">
        <v>7000</v>
      </c>
      <c r="J20" s="77">
        <v>7900</v>
      </c>
      <c r="K20" s="167" t="s">
        <v>81</v>
      </c>
    </row>
    <row r="21" spans="1:11" ht="13.5" customHeight="1" hidden="1" thickBot="1">
      <c r="A21" s="165"/>
      <c r="B21" s="168"/>
      <c r="C21" s="75"/>
      <c r="D21" s="169"/>
      <c r="E21" s="170"/>
      <c r="F21" s="75"/>
      <c r="G21" s="77"/>
      <c r="H21" s="77"/>
      <c r="I21" s="77"/>
      <c r="J21" s="77"/>
      <c r="K21" s="171"/>
    </row>
    <row r="22" spans="1:11" ht="12.75" customHeight="1" hidden="1">
      <c r="A22" s="165"/>
      <c r="B22" s="168"/>
      <c r="C22" s="75"/>
      <c r="D22" s="75"/>
      <c r="E22" s="75"/>
      <c r="F22" s="75"/>
      <c r="G22" s="77"/>
      <c r="H22" s="77"/>
      <c r="I22" s="77"/>
      <c r="J22" s="77"/>
      <c r="K22" s="75"/>
    </row>
    <row r="23" spans="1:11" ht="12.75" customHeight="1" hidden="1">
      <c r="A23" s="165"/>
      <c r="B23" s="168"/>
      <c r="C23" s="75"/>
      <c r="D23" s="75"/>
      <c r="E23" s="75"/>
      <c r="F23" s="75"/>
      <c r="G23" s="77"/>
      <c r="H23" s="77"/>
      <c r="I23" s="77"/>
      <c r="J23" s="77"/>
      <c r="K23" s="75"/>
    </row>
    <row r="24" spans="1:11" ht="12.75" customHeight="1" hidden="1">
      <c r="A24" s="165"/>
      <c r="B24" s="168"/>
      <c r="C24" s="75"/>
      <c r="D24" s="75"/>
      <c r="E24" s="75"/>
      <c r="F24" s="75"/>
      <c r="G24" s="77"/>
      <c r="H24" s="77"/>
      <c r="I24" s="77"/>
      <c r="J24" s="77"/>
      <c r="K24" s="75"/>
    </row>
    <row r="25" spans="1:11" ht="12.75" customHeight="1" hidden="1">
      <c r="A25" s="165"/>
      <c r="B25" s="168"/>
      <c r="C25" s="75"/>
      <c r="D25" s="75"/>
      <c r="E25" s="75"/>
      <c r="F25" s="75"/>
      <c r="G25" s="77"/>
      <c r="H25" s="77"/>
      <c r="I25" s="77"/>
      <c r="J25" s="77"/>
      <c r="K25" s="75"/>
    </row>
    <row r="26" spans="1:11" ht="12.75" customHeight="1" hidden="1">
      <c r="A26" s="165"/>
      <c r="B26" s="168"/>
      <c r="C26" s="75"/>
      <c r="D26" s="75"/>
      <c r="E26" s="75"/>
      <c r="F26" s="75"/>
      <c r="G26" s="77"/>
      <c r="H26" s="77"/>
      <c r="I26" s="77"/>
      <c r="J26" s="77"/>
      <c r="K26" s="75"/>
    </row>
    <row r="27" spans="1:11" ht="12.75" customHeight="1" hidden="1">
      <c r="A27" s="165"/>
      <c r="B27" s="168"/>
      <c r="C27" s="75"/>
      <c r="D27" s="75"/>
      <c r="E27" s="75"/>
      <c r="F27" s="75"/>
      <c r="G27" s="77"/>
      <c r="H27" s="77"/>
      <c r="I27" s="77"/>
      <c r="J27" s="77"/>
      <c r="K27" s="75"/>
    </row>
    <row r="28" spans="1:11" ht="12.75" customHeight="1" hidden="1">
      <c r="A28" s="165"/>
      <c r="B28" s="168"/>
      <c r="C28" s="75"/>
      <c r="D28" s="75"/>
      <c r="E28" s="75"/>
      <c r="F28" s="75"/>
      <c r="G28" s="77"/>
      <c r="H28" s="77"/>
      <c r="I28" s="77"/>
      <c r="J28" s="77"/>
      <c r="K28" s="75"/>
    </row>
    <row r="29" spans="1:11" ht="12.75" customHeight="1" hidden="1">
      <c r="A29" s="165"/>
      <c r="B29" s="168"/>
      <c r="C29" s="83"/>
      <c r="D29" s="75"/>
      <c r="E29" s="75"/>
      <c r="F29" s="75"/>
      <c r="G29" s="77"/>
      <c r="H29" s="77"/>
      <c r="I29" s="77"/>
      <c r="J29" s="77"/>
      <c r="K29" s="75"/>
    </row>
    <row r="30" spans="1:11" ht="153">
      <c r="A30" s="166"/>
      <c r="B30" s="79" t="s">
        <v>82</v>
      </c>
      <c r="C30" s="81" t="s">
        <v>84</v>
      </c>
      <c r="D30" s="82" t="s">
        <v>61</v>
      </c>
      <c r="E30" s="76" t="s">
        <v>83</v>
      </c>
      <c r="F30" s="76" t="s">
        <v>68</v>
      </c>
      <c r="G30" s="77">
        <f>H30+I30+J30</f>
        <v>5150</v>
      </c>
      <c r="H30" s="77">
        <v>1800</v>
      </c>
      <c r="I30" s="77">
        <v>1950</v>
      </c>
      <c r="J30" s="77">
        <v>1400</v>
      </c>
      <c r="K30" s="76" t="s">
        <v>81</v>
      </c>
    </row>
    <row r="31" spans="1:11" ht="12.75">
      <c r="A31" s="186" t="s">
        <v>192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8"/>
    </row>
    <row r="32" spans="1:11" ht="165.75">
      <c r="A32" s="147" t="s">
        <v>85</v>
      </c>
      <c r="B32" s="167" t="s">
        <v>86</v>
      </c>
      <c r="C32" s="76" t="s">
        <v>205</v>
      </c>
      <c r="D32" s="82" t="s">
        <v>61</v>
      </c>
      <c r="E32" s="76" t="s">
        <v>62</v>
      </c>
      <c r="F32" s="76" t="s">
        <v>76</v>
      </c>
      <c r="G32" s="77">
        <f>H32+I32+J32</f>
        <v>23042.699999999997</v>
      </c>
      <c r="H32" s="77">
        <v>3607.6</v>
      </c>
      <c r="I32" s="77">
        <v>8637.8</v>
      </c>
      <c r="J32" s="77">
        <v>10797.3</v>
      </c>
      <c r="K32" s="167" t="s">
        <v>87</v>
      </c>
    </row>
    <row r="33" spans="1:11" ht="216.75">
      <c r="A33" s="92"/>
      <c r="B33" s="166"/>
      <c r="C33" s="76" t="s">
        <v>206</v>
      </c>
      <c r="D33" s="82" t="s">
        <v>61</v>
      </c>
      <c r="E33" s="76" t="s">
        <v>62</v>
      </c>
      <c r="F33" s="76" t="s">
        <v>76</v>
      </c>
      <c r="G33" s="77">
        <f>H33+I33+J33</f>
        <v>5606.2</v>
      </c>
      <c r="H33" s="77">
        <v>1642</v>
      </c>
      <c r="I33" s="77">
        <v>1982.1</v>
      </c>
      <c r="J33" s="77">
        <v>1982.1</v>
      </c>
      <c r="K33" s="166"/>
    </row>
    <row r="34" spans="1:11" ht="102">
      <c r="A34" s="92"/>
      <c r="B34" s="76" t="s">
        <v>88</v>
      </c>
      <c r="C34" s="76" t="s">
        <v>89</v>
      </c>
      <c r="D34" s="82" t="s">
        <v>61</v>
      </c>
      <c r="E34" s="76" t="s">
        <v>62</v>
      </c>
      <c r="F34" s="78" t="s">
        <v>63</v>
      </c>
      <c r="G34" s="77">
        <f>H34+I34+J34</f>
        <v>4200</v>
      </c>
      <c r="H34" s="77">
        <v>2100</v>
      </c>
      <c r="I34" s="77">
        <v>2100</v>
      </c>
      <c r="J34" s="77">
        <v>0</v>
      </c>
      <c r="K34" s="78" t="s">
        <v>90</v>
      </c>
    </row>
    <row r="35" spans="1:11" ht="90.75" customHeight="1">
      <c r="A35" s="92"/>
      <c r="B35" s="76" t="s">
        <v>91</v>
      </c>
      <c r="C35" s="76" t="s">
        <v>92</v>
      </c>
      <c r="D35" s="84">
        <v>2016</v>
      </c>
      <c r="E35" s="78" t="s">
        <v>62</v>
      </c>
      <c r="F35" s="78" t="s">
        <v>76</v>
      </c>
      <c r="G35" s="77">
        <f>H35+I35+J35</f>
        <v>4000</v>
      </c>
      <c r="H35" s="77">
        <v>4000</v>
      </c>
      <c r="I35" s="77">
        <v>0</v>
      </c>
      <c r="J35" s="77">
        <v>0</v>
      </c>
      <c r="K35" s="76" t="s">
        <v>87</v>
      </c>
    </row>
    <row r="36" spans="1:11" ht="102">
      <c r="A36" s="93"/>
      <c r="B36" s="76" t="s">
        <v>93</v>
      </c>
      <c r="C36" s="76" t="s">
        <v>94</v>
      </c>
      <c r="D36" s="84">
        <v>2016</v>
      </c>
      <c r="E36" s="78" t="s">
        <v>62</v>
      </c>
      <c r="F36" s="78" t="s">
        <v>76</v>
      </c>
      <c r="G36" s="77">
        <v>834</v>
      </c>
      <c r="H36" s="77">
        <v>834</v>
      </c>
      <c r="I36" s="77">
        <v>0</v>
      </c>
      <c r="J36" s="77">
        <v>0</v>
      </c>
      <c r="K36" s="76" t="s">
        <v>95</v>
      </c>
    </row>
    <row r="37" spans="1:11" ht="12.75">
      <c r="A37" s="183" t="s">
        <v>96</v>
      </c>
      <c r="B37" s="184"/>
      <c r="C37" s="184"/>
      <c r="D37" s="184"/>
      <c r="E37" s="184"/>
      <c r="F37" s="185"/>
      <c r="G37" s="77">
        <f>G12+G13+G14+G16+G17+G18+G20+G30+G32+G33+G34+G35+G36</f>
        <v>341432.9</v>
      </c>
      <c r="H37" s="77">
        <f>H12+H13+H14+H16+H17+H18+H20+H30+H32+H33+H34+H35+H36</f>
        <v>133333.6</v>
      </c>
      <c r="I37" s="77">
        <f>I12+I13+I14+I16+I17+I18+I20+I30+I32+I33+I34+I35+I36</f>
        <v>133769.9</v>
      </c>
      <c r="J37" s="77">
        <f>J12+J13+J14+J16+J17+J18+J20+J30+J32+J33+J34+J35+J36</f>
        <v>74329.40000000001</v>
      </c>
      <c r="K37" s="75"/>
    </row>
    <row r="38" spans="1:11" ht="12.75">
      <c r="A38" s="86"/>
      <c r="B38" s="86"/>
      <c r="C38" s="86"/>
      <c r="D38" s="86"/>
      <c r="E38" s="86"/>
      <c r="F38" s="86"/>
      <c r="G38" s="87"/>
      <c r="H38" s="87"/>
      <c r="I38" s="87"/>
      <c r="J38" s="87"/>
      <c r="K38" s="86"/>
    </row>
    <row r="39" spans="1:11" ht="12.75">
      <c r="A39" s="86"/>
      <c r="B39" s="88" t="s">
        <v>101</v>
      </c>
      <c r="C39" s="86"/>
      <c r="D39" s="86"/>
      <c r="E39" s="86"/>
      <c r="F39" s="86"/>
      <c r="G39" s="87"/>
      <c r="H39" s="87"/>
      <c r="I39" s="87"/>
      <c r="J39" s="91" t="s">
        <v>29</v>
      </c>
      <c r="K39" s="86"/>
    </row>
    <row r="40" spans="1:11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ht="12.75">
      <c r="A41" s="86"/>
      <c r="B41" s="88" t="s">
        <v>100</v>
      </c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ht="12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</row>
  </sheetData>
  <sheetProtection/>
  <mergeCells count="31">
    <mergeCell ref="A9:A10"/>
    <mergeCell ref="B9:B10"/>
    <mergeCell ref="A11:K11"/>
    <mergeCell ref="A37:F37"/>
    <mergeCell ref="A31:K31"/>
    <mergeCell ref="A19:K19"/>
    <mergeCell ref="B12:B13"/>
    <mergeCell ref="K12:K13"/>
    <mergeCell ref="H2:K2"/>
    <mergeCell ref="H3:K3"/>
    <mergeCell ref="C9:C10"/>
    <mergeCell ref="D9:D10"/>
    <mergeCell ref="E9:E10"/>
    <mergeCell ref="K9:K10"/>
    <mergeCell ref="G9:J9"/>
    <mergeCell ref="D14:D15"/>
    <mergeCell ref="B17:B18"/>
    <mergeCell ref="A12:A18"/>
    <mergeCell ref="K16:K18"/>
    <mergeCell ref="E12:E13"/>
    <mergeCell ref="D12:D13"/>
    <mergeCell ref="A20:A30"/>
    <mergeCell ref="K32:K33"/>
    <mergeCell ref="B32:B33"/>
    <mergeCell ref="B20:B29"/>
    <mergeCell ref="D20:D21"/>
    <mergeCell ref="E20:E21"/>
    <mergeCell ref="K20:K2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75" zoomScaleNormal="70" zoomScaleSheetLayoutView="75" zoomScalePageLayoutView="0" workbookViewId="0" topLeftCell="A1">
      <selection activeCell="J37" sqref="J37"/>
    </sheetView>
  </sheetViews>
  <sheetFormatPr defaultColWidth="9.140625" defaultRowHeight="12.75"/>
  <cols>
    <col min="1" max="1" width="33.421875" style="24" customWidth="1"/>
    <col min="2" max="2" width="13.28125" style="25" customWidth="1"/>
    <col min="3" max="3" width="11.8515625" style="23" customWidth="1"/>
    <col min="4" max="4" width="10.57421875" style="23" customWidth="1"/>
    <col min="5" max="5" width="12.140625" style="23" customWidth="1"/>
    <col min="6" max="6" width="11.28125" style="23" customWidth="1"/>
    <col min="7" max="7" width="11.140625" style="23" customWidth="1"/>
    <col min="8" max="8" width="10.8515625" style="23" customWidth="1"/>
    <col min="9" max="9" width="11.421875" style="23" customWidth="1"/>
    <col min="10" max="10" width="11.00390625" style="23" customWidth="1"/>
    <col min="11" max="11" width="10.140625" style="23" customWidth="1"/>
    <col min="12" max="12" width="19.421875" style="31" customWidth="1"/>
    <col min="13" max="16384" width="9.140625" style="23" customWidth="1"/>
  </cols>
  <sheetData>
    <row r="1" spans="1:12" ht="18.75">
      <c r="A1" s="13"/>
      <c r="B1" s="18"/>
      <c r="C1" s="7"/>
      <c r="D1" s="7"/>
      <c r="E1" s="7"/>
      <c r="F1" s="7"/>
      <c r="G1" s="32" t="s">
        <v>5</v>
      </c>
      <c r="H1" s="33"/>
      <c r="I1" s="207" t="s">
        <v>11</v>
      </c>
      <c r="J1" s="207"/>
      <c r="K1" s="207"/>
      <c r="L1" s="207"/>
    </row>
    <row r="2" spans="6:13" ht="97.5" customHeight="1">
      <c r="F2" s="7"/>
      <c r="G2" s="7"/>
      <c r="H2" s="34"/>
      <c r="I2" s="210" t="s">
        <v>97</v>
      </c>
      <c r="J2" s="210"/>
      <c r="K2" s="210"/>
      <c r="L2" s="210"/>
      <c r="M2" s="34"/>
    </row>
    <row r="3" spans="1:11" ht="15.75" hidden="1">
      <c r="A3" s="13"/>
      <c r="B3" s="18"/>
      <c r="C3" s="7"/>
      <c r="D3" s="7"/>
      <c r="E3" s="7"/>
      <c r="F3" s="7"/>
      <c r="G3" s="7"/>
      <c r="H3" s="7"/>
      <c r="I3" s="7"/>
      <c r="J3" s="7"/>
      <c r="K3" s="8"/>
    </row>
    <row r="4" spans="1:12" ht="15.75">
      <c r="A4" s="13"/>
      <c r="B4" s="18"/>
      <c r="C4" s="7"/>
      <c r="D4" s="7"/>
      <c r="E4" s="7"/>
      <c r="F4" s="7"/>
      <c r="G4" s="7"/>
      <c r="H4" s="7"/>
      <c r="I4" s="210" t="s">
        <v>98</v>
      </c>
      <c r="J4" s="210"/>
      <c r="K4" s="210"/>
      <c r="L4" s="210"/>
    </row>
    <row r="5" spans="1:12" ht="31.5" customHeight="1">
      <c r="A5" s="208" t="s">
        <v>18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L6" s="31" t="s">
        <v>9</v>
      </c>
    </row>
    <row r="7" spans="1:12" ht="22.5" customHeight="1">
      <c r="A7" s="204" t="s">
        <v>2</v>
      </c>
      <c r="B7" s="205" t="s">
        <v>1</v>
      </c>
      <c r="C7" s="196" t="s">
        <v>19</v>
      </c>
      <c r="D7" s="196"/>
      <c r="E7" s="196"/>
      <c r="F7" s="196" t="s">
        <v>20</v>
      </c>
      <c r="G7" s="196"/>
      <c r="H7" s="196"/>
      <c r="I7" s="204" t="s">
        <v>21</v>
      </c>
      <c r="J7" s="204"/>
      <c r="K7" s="204"/>
      <c r="L7" s="209" t="s">
        <v>6</v>
      </c>
    </row>
    <row r="8" spans="1:12" ht="30.75" customHeight="1">
      <c r="A8" s="204"/>
      <c r="B8" s="205"/>
      <c r="C8" s="196" t="s">
        <v>3</v>
      </c>
      <c r="D8" s="196" t="s">
        <v>7</v>
      </c>
      <c r="E8" s="196"/>
      <c r="F8" s="196" t="s">
        <v>3</v>
      </c>
      <c r="G8" s="196" t="s">
        <v>7</v>
      </c>
      <c r="H8" s="196"/>
      <c r="I8" s="196" t="s">
        <v>3</v>
      </c>
      <c r="J8" s="196" t="s">
        <v>7</v>
      </c>
      <c r="K8" s="196"/>
      <c r="L8" s="209"/>
    </row>
    <row r="9" spans="1:12" ht="45.75" customHeight="1">
      <c r="A9" s="204"/>
      <c r="B9" s="205"/>
      <c r="C9" s="196"/>
      <c r="D9" s="28" t="s">
        <v>0</v>
      </c>
      <c r="E9" s="28" t="s">
        <v>31</v>
      </c>
      <c r="F9" s="196"/>
      <c r="G9" s="28" t="s">
        <v>0</v>
      </c>
      <c r="H9" s="28" t="s">
        <v>31</v>
      </c>
      <c r="I9" s="196"/>
      <c r="J9" s="28" t="s">
        <v>0</v>
      </c>
      <c r="K9" s="27" t="s">
        <v>31</v>
      </c>
      <c r="L9" s="209"/>
    </row>
    <row r="10" spans="1:12" ht="15.75">
      <c r="A10" s="29">
        <v>1</v>
      </c>
      <c r="B10" s="1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29">
        <v>11</v>
      </c>
      <c r="L10" s="45">
        <v>12</v>
      </c>
    </row>
    <row r="11" spans="1:12" ht="27.75" customHeight="1">
      <c r="A11" s="12" t="s">
        <v>4</v>
      </c>
      <c r="B11" s="50"/>
      <c r="C11" s="35">
        <f>C12+C21+C31</f>
        <v>133333.6</v>
      </c>
      <c r="D11" s="35">
        <f>D31</f>
        <v>4312</v>
      </c>
      <c r="E11" s="35">
        <f>E12+E21+E31</f>
        <v>125271.6</v>
      </c>
      <c r="F11" s="35">
        <f>F12+F21+F31</f>
        <v>133769.9</v>
      </c>
      <c r="G11" s="35"/>
      <c r="H11" s="35">
        <f>H12+H21+H31</f>
        <v>129719.9</v>
      </c>
      <c r="I11" s="35">
        <f>I12+I21+I31</f>
        <v>74329.4</v>
      </c>
      <c r="J11" s="35"/>
      <c r="K11" s="35">
        <f>K12+K21+K31</f>
        <v>70679.4</v>
      </c>
      <c r="L11" s="211" t="s">
        <v>17</v>
      </c>
    </row>
    <row r="12" spans="1:12" ht="38.25" customHeight="1">
      <c r="A12" s="9" t="s">
        <v>22</v>
      </c>
      <c r="C12" s="35">
        <f>C14+C15+C17+C19+C20</f>
        <v>103150</v>
      </c>
      <c r="D12" s="35"/>
      <c r="E12" s="35">
        <f>E14+E15+E19+E20</f>
        <v>101200</v>
      </c>
      <c r="F12" s="35">
        <f>F14+F15+F16+F17</f>
        <v>112100</v>
      </c>
      <c r="G12" s="38"/>
      <c r="H12" s="35">
        <f>H14+H15+H16</f>
        <v>110000</v>
      </c>
      <c r="I12" s="35">
        <f>I14+I15+I16+I17</f>
        <v>52250</v>
      </c>
      <c r="J12" s="38"/>
      <c r="K12" s="35">
        <f>K15+K16</f>
        <v>50000</v>
      </c>
      <c r="L12" s="212"/>
    </row>
    <row r="13" spans="1:12" ht="72.75" customHeight="1">
      <c r="A13" s="12" t="s">
        <v>8</v>
      </c>
      <c r="B13" s="17"/>
      <c r="C13" s="43"/>
      <c r="D13" s="36"/>
      <c r="E13" s="36"/>
      <c r="F13" s="43"/>
      <c r="G13" s="38"/>
      <c r="H13" s="36"/>
      <c r="I13" s="43"/>
      <c r="J13" s="38"/>
      <c r="K13" s="36"/>
      <c r="L13" s="212"/>
    </row>
    <row r="14" spans="1:12" ht="35.25" customHeight="1">
      <c r="A14" s="197" t="s">
        <v>23</v>
      </c>
      <c r="B14" s="40" t="s">
        <v>12</v>
      </c>
      <c r="C14" s="44">
        <v>5400</v>
      </c>
      <c r="D14" s="41"/>
      <c r="E14" s="44">
        <v>5400</v>
      </c>
      <c r="F14" s="44">
        <v>5400</v>
      </c>
      <c r="G14" s="42"/>
      <c r="H14" s="44">
        <v>5400</v>
      </c>
      <c r="I14" s="44">
        <v>0</v>
      </c>
      <c r="J14" s="42"/>
      <c r="L14" s="212"/>
    </row>
    <row r="15" spans="1:12" ht="34.5" customHeight="1">
      <c r="A15" s="165"/>
      <c r="B15" s="200" t="s">
        <v>13</v>
      </c>
      <c r="C15" s="194">
        <v>89600</v>
      </c>
      <c r="D15" s="199"/>
      <c r="E15" s="194">
        <v>89600</v>
      </c>
      <c r="F15" s="194">
        <v>104600</v>
      </c>
      <c r="G15" s="192"/>
      <c r="H15" s="194">
        <v>104600</v>
      </c>
      <c r="I15" s="194">
        <v>50000</v>
      </c>
      <c r="J15" s="192"/>
      <c r="K15" s="199">
        <v>50000</v>
      </c>
      <c r="L15" s="212"/>
    </row>
    <row r="16" spans="1:12" ht="3.75" customHeight="1" hidden="1">
      <c r="A16" s="165"/>
      <c r="B16" s="201"/>
      <c r="C16" s="195"/>
      <c r="D16" s="166"/>
      <c r="E16" s="195"/>
      <c r="F16" s="195"/>
      <c r="G16" s="193"/>
      <c r="H16" s="195"/>
      <c r="I16" s="195"/>
      <c r="J16" s="193"/>
      <c r="K16" s="166"/>
      <c r="L16" s="213"/>
    </row>
    <row r="17" spans="1:12" ht="47.25" customHeight="1">
      <c r="A17" s="197" t="s">
        <v>36</v>
      </c>
      <c r="B17" s="227" t="s">
        <v>14</v>
      </c>
      <c r="C17" s="199">
        <v>1950</v>
      </c>
      <c r="D17" s="199"/>
      <c r="E17" s="199"/>
      <c r="F17" s="199">
        <v>2100</v>
      </c>
      <c r="G17" s="199"/>
      <c r="H17" s="199"/>
      <c r="I17" s="199">
        <v>2250</v>
      </c>
      <c r="J17" s="199"/>
      <c r="K17" s="199"/>
      <c r="L17" s="211" t="s">
        <v>37</v>
      </c>
    </row>
    <row r="18" spans="1:12" ht="65.25" customHeight="1">
      <c r="A18" s="214"/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30"/>
    </row>
    <row r="19" spans="1:12" ht="61.5" customHeight="1">
      <c r="A19" s="12" t="s">
        <v>39</v>
      </c>
      <c r="B19" s="68" t="s">
        <v>13</v>
      </c>
      <c r="C19" s="37">
        <v>1350</v>
      </c>
      <c r="D19" s="37"/>
      <c r="E19" s="37">
        <v>1350</v>
      </c>
      <c r="F19" s="37"/>
      <c r="G19" s="37"/>
      <c r="H19" s="37"/>
      <c r="I19" s="37"/>
      <c r="J19" s="37"/>
      <c r="K19" s="37"/>
      <c r="L19" s="60" t="s">
        <v>38</v>
      </c>
    </row>
    <row r="20" spans="1:12" ht="118.5" customHeight="1">
      <c r="A20" s="12" t="s">
        <v>41</v>
      </c>
      <c r="B20" s="68" t="s">
        <v>13</v>
      </c>
      <c r="C20" s="37">
        <v>4850</v>
      </c>
      <c r="D20" s="37"/>
      <c r="E20" s="37">
        <v>4850</v>
      </c>
      <c r="F20" s="37"/>
      <c r="G20" s="37"/>
      <c r="H20" s="37"/>
      <c r="I20" s="37"/>
      <c r="J20" s="37"/>
      <c r="K20" s="37"/>
      <c r="L20" s="60" t="s">
        <v>40</v>
      </c>
    </row>
    <row r="21" spans="1:12" ht="114.75" customHeight="1">
      <c r="A21" s="65" t="s">
        <v>24</v>
      </c>
      <c r="B21" s="66"/>
      <c r="C21" s="67">
        <f>C23+C26</f>
        <v>18000</v>
      </c>
      <c r="D21" s="67"/>
      <c r="E21" s="67">
        <f>E23</f>
        <v>16200</v>
      </c>
      <c r="F21" s="67">
        <f>F23+F26</f>
        <v>8950</v>
      </c>
      <c r="G21" s="67"/>
      <c r="H21" s="35">
        <f>H23+H26</f>
        <v>7000</v>
      </c>
      <c r="I21" s="67">
        <f>I23+I26</f>
        <v>9300</v>
      </c>
      <c r="J21" s="67"/>
      <c r="K21" s="67">
        <f>K23+K26</f>
        <v>7900</v>
      </c>
      <c r="L21" s="46"/>
    </row>
    <row r="22" spans="1:12" ht="155.25" customHeight="1">
      <c r="A22" s="12" t="s">
        <v>10</v>
      </c>
      <c r="B22" s="39"/>
      <c r="C22" s="37"/>
      <c r="D22" s="37"/>
      <c r="E22" s="37"/>
      <c r="F22" s="37"/>
      <c r="G22" s="37"/>
      <c r="H22" s="37"/>
      <c r="I22" s="37"/>
      <c r="J22" s="37"/>
      <c r="K22" s="37"/>
      <c r="L22" s="49"/>
    </row>
    <row r="23" spans="1:12" ht="59.25" customHeight="1">
      <c r="A23" s="206" t="s">
        <v>25</v>
      </c>
      <c r="B23" s="215" t="s">
        <v>16</v>
      </c>
      <c r="C23" s="198">
        <v>16200</v>
      </c>
      <c r="D23" s="198"/>
      <c r="E23" s="198">
        <v>16200</v>
      </c>
      <c r="F23" s="198">
        <v>7000</v>
      </c>
      <c r="G23" s="198"/>
      <c r="H23" s="198">
        <v>7000</v>
      </c>
      <c r="I23" s="198">
        <v>7900</v>
      </c>
      <c r="J23" s="198"/>
      <c r="K23" s="234">
        <v>7900</v>
      </c>
      <c r="L23" s="64" t="s">
        <v>42</v>
      </c>
    </row>
    <row r="24" spans="1:12" ht="16.5" customHeight="1" hidden="1">
      <c r="A24" s="206"/>
      <c r="B24" s="215"/>
      <c r="C24" s="198"/>
      <c r="D24" s="198"/>
      <c r="E24" s="198"/>
      <c r="F24" s="198"/>
      <c r="G24" s="198"/>
      <c r="H24" s="198"/>
      <c r="I24" s="198"/>
      <c r="J24" s="198"/>
      <c r="K24" s="234"/>
      <c r="L24" s="71"/>
    </row>
    <row r="25" spans="1:12" ht="15.75" customHeight="1" hidden="1">
      <c r="A25" s="206"/>
      <c r="B25" s="215"/>
      <c r="C25" s="198"/>
      <c r="D25" s="198"/>
      <c r="E25" s="198"/>
      <c r="F25" s="198"/>
      <c r="G25" s="198"/>
      <c r="H25" s="198"/>
      <c r="I25" s="198"/>
      <c r="J25" s="198"/>
      <c r="K25" s="234"/>
      <c r="L25" s="71"/>
    </row>
    <row r="26" spans="1:12" ht="15.75" customHeight="1">
      <c r="A26" s="206" t="s">
        <v>44</v>
      </c>
      <c r="B26" s="216" t="s">
        <v>14</v>
      </c>
      <c r="C26" s="219">
        <v>1800</v>
      </c>
      <c r="D26" s="219"/>
      <c r="E26" s="221"/>
      <c r="F26" s="198">
        <v>1950</v>
      </c>
      <c r="G26" s="198"/>
      <c r="H26" s="198"/>
      <c r="I26" s="198">
        <v>1400</v>
      </c>
      <c r="J26" s="198"/>
      <c r="K26" s="234"/>
      <c r="L26" s="231" t="s">
        <v>37</v>
      </c>
    </row>
    <row r="27" spans="1:12" ht="15.75" customHeight="1">
      <c r="A27" s="206"/>
      <c r="B27" s="217"/>
      <c r="C27" s="219"/>
      <c r="D27" s="219"/>
      <c r="E27" s="221"/>
      <c r="F27" s="198"/>
      <c r="G27" s="198"/>
      <c r="H27" s="198"/>
      <c r="I27" s="198"/>
      <c r="J27" s="198"/>
      <c r="K27" s="234"/>
      <c r="L27" s="232"/>
    </row>
    <row r="28" spans="1:12" s="24" customFormat="1" ht="27.75" customHeight="1">
      <c r="A28" s="206"/>
      <c r="B28" s="217"/>
      <c r="C28" s="219"/>
      <c r="D28" s="219"/>
      <c r="E28" s="221"/>
      <c r="F28" s="198"/>
      <c r="G28" s="198"/>
      <c r="H28" s="198"/>
      <c r="I28" s="198"/>
      <c r="J28" s="198"/>
      <c r="K28" s="234"/>
      <c r="L28" s="232"/>
    </row>
    <row r="29" spans="1:12" s="24" customFormat="1" ht="55.5" customHeight="1">
      <c r="A29" s="206"/>
      <c r="B29" s="217"/>
      <c r="C29" s="219"/>
      <c r="D29" s="219"/>
      <c r="E29" s="221"/>
      <c r="F29" s="198"/>
      <c r="G29" s="198"/>
      <c r="H29" s="198"/>
      <c r="I29" s="198"/>
      <c r="J29" s="198"/>
      <c r="K29" s="234"/>
      <c r="L29" s="233"/>
    </row>
    <row r="30" spans="1:12" s="24" customFormat="1" ht="5.25" customHeight="1" hidden="1">
      <c r="A30" s="206"/>
      <c r="B30" s="218"/>
      <c r="C30" s="220"/>
      <c r="D30" s="220"/>
      <c r="E30" s="222"/>
      <c r="F30" s="199"/>
      <c r="G30" s="199"/>
      <c r="H30" s="199"/>
      <c r="I30" s="199"/>
      <c r="J30" s="199"/>
      <c r="K30" s="235"/>
      <c r="L30" s="71"/>
    </row>
    <row r="31" spans="1:12" ht="47.25">
      <c r="A31" s="9" t="s">
        <v>32</v>
      </c>
      <c r="B31" s="55"/>
      <c r="C31" s="63">
        <f>C33+C36+C37+C39+C40</f>
        <v>12183.6</v>
      </c>
      <c r="D31" s="63">
        <f>D37+D40</f>
        <v>4312</v>
      </c>
      <c r="E31" s="63">
        <f>E33+E36+E39</f>
        <v>7871.6</v>
      </c>
      <c r="F31" s="63">
        <f>F33+F36</f>
        <v>12719.9</v>
      </c>
      <c r="G31" s="56"/>
      <c r="H31" s="63">
        <f>H33+H36</f>
        <v>12719.9</v>
      </c>
      <c r="I31" s="63">
        <f>I33+I36</f>
        <v>12779.4</v>
      </c>
      <c r="J31" s="56"/>
      <c r="K31" s="158">
        <f>K33+K36</f>
        <v>12779.4</v>
      </c>
      <c r="L31" s="211" t="s">
        <v>17</v>
      </c>
    </row>
    <row r="32" spans="1:12" ht="47.25">
      <c r="A32" s="51" t="s">
        <v>30</v>
      </c>
      <c r="B32" s="39"/>
      <c r="C32" s="57"/>
      <c r="D32" s="57"/>
      <c r="E32" s="57"/>
      <c r="F32" s="57"/>
      <c r="G32" s="57"/>
      <c r="H32" s="57"/>
      <c r="I32" s="57"/>
      <c r="J32" s="57"/>
      <c r="K32" s="58"/>
      <c r="L32" s="226"/>
    </row>
    <row r="33" spans="1:12" ht="157.5">
      <c r="A33" s="52" t="s">
        <v>35</v>
      </c>
      <c r="B33" s="223" t="s">
        <v>15</v>
      </c>
      <c r="C33" s="73">
        <f>C34+C35</f>
        <v>5249.6</v>
      </c>
      <c r="D33" s="73"/>
      <c r="E33" s="73">
        <f>E34+E35</f>
        <v>5249.6</v>
      </c>
      <c r="F33" s="73">
        <v>10619.9</v>
      </c>
      <c r="G33" s="73"/>
      <c r="H33" s="73">
        <v>10619.9</v>
      </c>
      <c r="I33" s="73">
        <v>12779.4</v>
      </c>
      <c r="J33" s="73"/>
      <c r="K33" s="159">
        <v>12779.4</v>
      </c>
      <c r="L33" s="226"/>
    </row>
    <row r="34" spans="1:12" ht="15.75">
      <c r="A34" s="53" t="s">
        <v>33</v>
      </c>
      <c r="B34" s="224"/>
      <c r="C34" s="37">
        <v>3607.6</v>
      </c>
      <c r="D34" s="37"/>
      <c r="E34" s="37">
        <v>3607.6</v>
      </c>
      <c r="F34" s="37">
        <v>8637.8</v>
      </c>
      <c r="G34" s="37"/>
      <c r="H34" s="37">
        <v>8637.8</v>
      </c>
      <c r="I34" s="37">
        <v>10797.3</v>
      </c>
      <c r="J34" s="37"/>
      <c r="K34" s="148">
        <v>10797.3</v>
      </c>
      <c r="L34" s="226"/>
    </row>
    <row r="35" spans="1:12" ht="15.75">
      <c r="A35" s="54" t="s">
        <v>34</v>
      </c>
      <c r="B35" s="225"/>
      <c r="C35" s="37">
        <v>1642</v>
      </c>
      <c r="D35" s="37"/>
      <c r="E35" s="37">
        <v>1642</v>
      </c>
      <c r="F35" s="37">
        <v>1982.1</v>
      </c>
      <c r="G35" s="37"/>
      <c r="H35" s="37">
        <v>1982.1</v>
      </c>
      <c r="I35" s="37">
        <v>1982.1</v>
      </c>
      <c r="J35" s="37"/>
      <c r="K35" s="148">
        <v>1982.1</v>
      </c>
      <c r="L35" s="226"/>
    </row>
    <row r="36" spans="1:12" ht="47.25">
      <c r="A36" s="62" t="s">
        <v>99</v>
      </c>
      <c r="B36" s="61" t="s">
        <v>13</v>
      </c>
      <c r="C36" s="59">
        <v>2100</v>
      </c>
      <c r="D36" s="59"/>
      <c r="E36" s="59">
        <v>2100</v>
      </c>
      <c r="F36" s="59">
        <v>2100</v>
      </c>
      <c r="G36" s="59"/>
      <c r="H36" s="59">
        <v>2100</v>
      </c>
      <c r="I36" s="59">
        <v>0</v>
      </c>
      <c r="J36" s="59"/>
      <c r="K36" s="149">
        <v>0</v>
      </c>
      <c r="L36" s="165"/>
    </row>
    <row r="37" spans="1:12" ht="47.25">
      <c r="A37" s="69" t="s">
        <v>43</v>
      </c>
      <c r="B37" s="68" t="s">
        <v>13</v>
      </c>
      <c r="C37" s="72">
        <v>4000</v>
      </c>
      <c r="D37" s="72">
        <v>4000</v>
      </c>
      <c r="E37" s="70"/>
      <c r="F37" s="70"/>
      <c r="G37" s="70"/>
      <c r="H37" s="70"/>
      <c r="I37" s="70"/>
      <c r="J37" s="70"/>
      <c r="K37" s="38"/>
      <c r="L37" s="165"/>
    </row>
    <row r="38" spans="1:12" ht="45">
      <c r="A38" s="154" t="s">
        <v>203</v>
      </c>
      <c r="B38" s="61" t="s">
        <v>13</v>
      </c>
      <c r="C38" s="157"/>
      <c r="D38" s="155"/>
      <c r="E38" s="157"/>
      <c r="F38" s="157"/>
      <c r="G38" s="157"/>
      <c r="H38" s="157"/>
      <c r="I38" s="157"/>
      <c r="J38" s="157"/>
      <c r="K38" s="157"/>
      <c r="L38" s="165"/>
    </row>
    <row r="39" spans="1:12" ht="15.75">
      <c r="A39" s="162">
        <v>180409</v>
      </c>
      <c r="B39" s="156"/>
      <c r="C39" s="72">
        <v>522</v>
      </c>
      <c r="D39" s="72"/>
      <c r="E39" s="72">
        <v>522</v>
      </c>
      <c r="F39" s="72">
        <v>0</v>
      </c>
      <c r="G39" s="72"/>
      <c r="H39" s="72">
        <v>0</v>
      </c>
      <c r="I39" s="72">
        <v>0</v>
      </c>
      <c r="J39" s="72"/>
      <c r="K39" s="260">
        <v>0</v>
      </c>
      <c r="L39" s="156"/>
    </row>
    <row r="40" spans="1:12" ht="15.75">
      <c r="A40" s="163">
        <v>170603</v>
      </c>
      <c r="B40" s="160"/>
      <c r="C40" s="260">
        <v>312</v>
      </c>
      <c r="D40" s="260">
        <v>312</v>
      </c>
      <c r="E40" s="260"/>
      <c r="F40" s="260">
        <v>0</v>
      </c>
      <c r="G40" s="260">
        <v>0</v>
      </c>
      <c r="H40" s="260"/>
      <c r="I40" s="260">
        <v>0</v>
      </c>
      <c r="J40" s="260">
        <v>0</v>
      </c>
      <c r="K40" s="38"/>
      <c r="L40" s="161"/>
    </row>
    <row r="41" spans="1:12" ht="18.75">
      <c r="A41" s="47" t="s">
        <v>26</v>
      </c>
      <c r="B41"/>
      <c r="C41"/>
      <c r="D41"/>
      <c r="E41"/>
      <c r="F41"/>
      <c r="G41"/>
      <c r="H41" s="47" t="s">
        <v>27</v>
      </c>
      <c r="I41" s="47"/>
      <c r="J41" s="5"/>
      <c r="K41" s="10"/>
      <c r="L41" s="31" t="s">
        <v>29</v>
      </c>
    </row>
    <row r="43" spans="1:11" ht="18.75" customHeight="1">
      <c r="A43" s="48" t="s">
        <v>100</v>
      </c>
      <c r="B43"/>
      <c r="C43"/>
      <c r="D43"/>
      <c r="E43"/>
      <c r="F43"/>
      <c r="G43"/>
      <c r="H43"/>
      <c r="I43"/>
      <c r="J43" s="1"/>
      <c r="K43" s="10"/>
    </row>
    <row r="44" spans="1:11" ht="18.75">
      <c r="A44" s="48" t="s">
        <v>28</v>
      </c>
      <c r="B44"/>
      <c r="C44"/>
      <c r="D44"/>
      <c r="E44"/>
      <c r="F44"/>
      <c r="G44"/>
      <c r="H44"/>
      <c r="I44"/>
      <c r="J44" s="1"/>
      <c r="K44" s="10"/>
    </row>
    <row r="45" spans="1:11" ht="18.75">
      <c r="A45" s="14"/>
      <c r="B45" s="20"/>
      <c r="C45" s="4"/>
      <c r="D45" s="3"/>
      <c r="E45" s="1"/>
      <c r="F45" s="3"/>
      <c r="G45" s="2"/>
      <c r="H45" s="1"/>
      <c r="I45" s="3"/>
      <c r="J45" s="1"/>
      <c r="K45" s="10"/>
    </row>
    <row r="46" spans="1:11" ht="18.75">
      <c r="A46" s="203"/>
      <c r="B46" s="203"/>
      <c r="C46" s="1"/>
      <c r="D46" s="1"/>
      <c r="E46" s="3"/>
      <c r="F46" s="2"/>
      <c r="G46" s="1"/>
      <c r="H46" s="1"/>
      <c r="I46" s="1"/>
      <c r="J46" s="1"/>
      <c r="K46" s="10"/>
    </row>
    <row r="47" spans="3:11" ht="18.75">
      <c r="C47" s="11"/>
      <c r="D47" s="11"/>
      <c r="E47" s="1"/>
      <c r="F47" s="11"/>
      <c r="G47" s="11"/>
      <c r="H47" s="11"/>
      <c r="I47" s="11"/>
      <c r="J47" s="11"/>
      <c r="K47" s="6"/>
    </row>
    <row r="48" spans="1:11" ht="18.75">
      <c r="A48" s="202"/>
      <c r="B48" s="202"/>
      <c r="C48" s="11"/>
      <c r="D48" s="11"/>
      <c r="E48" s="11"/>
      <c r="F48" s="11"/>
      <c r="G48" s="11"/>
      <c r="H48" s="11"/>
      <c r="I48" s="11"/>
      <c r="J48" s="11"/>
      <c r="K48" s="6"/>
    </row>
    <row r="49" spans="1:5" ht="18">
      <c r="A49" s="15"/>
      <c r="B49" s="21"/>
      <c r="E49" s="11"/>
    </row>
    <row r="50" spans="1:2" ht="18.75">
      <c r="A50" s="16"/>
      <c r="B50" s="22"/>
    </row>
  </sheetData>
  <sheetProtection/>
  <mergeCells count="67">
    <mergeCell ref="K17:K18"/>
    <mergeCell ref="L17:L18"/>
    <mergeCell ref="L26:L29"/>
    <mergeCell ref="K26:K30"/>
    <mergeCell ref="J23:J25"/>
    <mergeCell ref="K23:K25"/>
    <mergeCell ref="G23:G25"/>
    <mergeCell ref="H23:H25"/>
    <mergeCell ref="I23:I25"/>
    <mergeCell ref="H17:H18"/>
    <mergeCell ref="I17:I18"/>
    <mergeCell ref="J17:J18"/>
    <mergeCell ref="B17:B18"/>
    <mergeCell ref="C17:C18"/>
    <mergeCell ref="D17:D18"/>
    <mergeCell ref="E17:E18"/>
    <mergeCell ref="F17:F18"/>
    <mergeCell ref="G17:G18"/>
    <mergeCell ref="B26:B30"/>
    <mergeCell ref="C26:C30"/>
    <mergeCell ref="D26:D30"/>
    <mergeCell ref="E26:E30"/>
    <mergeCell ref="B33:B35"/>
    <mergeCell ref="L31:L38"/>
    <mergeCell ref="H26:H30"/>
    <mergeCell ref="I26:I30"/>
    <mergeCell ref="J26:J30"/>
    <mergeCell ref="L11:L16"/>
    <mergeCell ref="A17:A18"/>
    <mergeCell ref="A23:A25"/>
    <mergeCell ref="B23:B25"/>
    <mergeCell ref="C23:C25"/>
    <mergeCell ref="D23:D25"/>
    <mergeCell ref="J15:J16"/>
    <mergeCell ref="K15:K16"/>
    <mergeCell ref="E15:E16"/>
    <mergeCell ref="F15:F16"/>
    <mergeCell ref="A26:A30"/>
    <mergeCell ref="I1:L1"/>
    <mergeCell ref="F7:H7"/>
    <mergeCell ref="I7:K7"/>
    <mergeCell ref="A5:L5"/>
    <mergeCell ref="L7:L9"/>
    <mergeCell ref="J8:K8"/>
    <mergeCell ref="I8:I9"/>
    <mergeCell ref="I2:L2"/>
    <mergeCell ref="I4:L4"/>
    <mergeCell ref="A48:B48"/>
    <mergeCell ref="A46:B46"/>
    <mergeCell ref="F8:F9"/>
    <mergeCell ref="A7:A9"/>
    <mergeCell ref="B7:B9"/>
    <mergeCell ref="C7:E7"/>
    <mergeCell ref="D8:E8"/>
    <mergeCell ref="E23:E25"/>
    <mergeCell ref="C15:C16"/>
    <mergeCell ref="D15:D16"/>
    <mergeCell ref="G15:G16"/>
    <mergeCell ref="H15:H16"/>
    <mergeCell ref="C8:C9"/>
    <mergeCell ref="A14:A16"/>
    <mergeCell ref="F26:F30"/>
    <mergeCell ref="I15:I16"/>
    <mergeCell ref="G8:H8"/>
    <mergeCell ref="F23:F25"/>
    <mergeCell ref="B15:B16"/>
    <mergeCell ref="G26:G30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67" r:id="rId1"/>
  <rowBreaks count="1" manualBreakCount="1">
    <brk id="2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80">
      <selection activeCell="H80" sqref="H80"/>
    </sheetView>
  </sheetViews>
  <sheetFormatPr defaultColWidth="9.140625" defaultRowHeight="12.75"/>
  <cols>
    <col min="1" max="1" width="41.140625" style="0" customWidth="1"/>
    <col min="2" max="2" width="9.8515625" style="0" customWidth="1"/>
    <col min="3" max="3" width="10.28125" style="0" customWidth="1"/>
    <col min="4" max="4" width="10.00390625" style="0" customWidth="1"/>
    <col min="5" max="5" width="9.421875" style="0" bestFit="1" customWidth="1"/>
  </cols>
  <sheetData>
    <row r="1" spans="6:10" ht="15">
      <c r="F1" s="245" t="s">
        <v>188</v>
      </c>
      <c r="G1" s="246"/>
      <c r="H1" s="246"/>
      <c r="I1" s="246"/>
      <c r="J1" s="246"/>
    </row>
    <row r="2" spans="6:10" ht="103.5" customHeight="1">
      <c r="F2" s="239" t="s">
        <v>97</v>
      </c>
      <c r="G2" s="239"/>
      <c r="H2" s="239"/>
      <c r="I2" s="239"/>
      <c r="J2" s="240"/>
    </row>
    <row r="3" spans="6:10" ht="21.75" customHeight="1">
      <c r="F3" s="239" t="s">
        <v>176</v>
      </c>
      <c r="G3" s="240"/>
      <c r="H3" s="240"/>
      <c r="I3" s="240"/>
      <c r="J3" s="240"/>
    </row>
    <row r="4" spans="6:10" ht="12" customHeight="1">
      <c r="F4" s="90"/>
      <c r="G4" s="95"/>
      <c r="H4" s="95"/>
      <c r="I4" s="95"/>
      <c r="J4" s="95"/>
    </row>
    <row r="5" spans="1:10" ht="47.25" customHeight="1">
      <c r="A5" s="241" t="s">
        <v>193</v>
      </c>
      <c r="B5" s="241"/>
      <c r="C5" s="241"/>
      <c r="D5" s="241"/>
      <c r="E5" s="241"/>
      <c r="F5" s="241"/>
      <c r="G5" s="241"/>
      <c r="H5" s="241"/>
      <c r="I5" s="241"/>
      <c r="J5" s="241"/>
    </row>
    <row r="7" spans="1:10" ht="45" customHeight="1">
      <c r="A7" s="251" t="s">
        <v>102</v>
      </c>
      <c r="B7" s="250" t="s">
        <v>19</v>
      </c>
      <c r="C7" s="250"/>
      <c r="D7" s="250"/>
      <c r="E7" s="250" t="s">
        <v>106</v>
      </c>
      <c r="F7" s="250"/>
      <c r="G7" s="250"/>
      <c r="H7" s="250" t="s">
        <v>21</v>
      </c>
      <c r="I7" s="250"/>
      <c r="J7" s="250"/>
    </row>
    <row r="8" spans="1:10" ht="12.75">
      <c r="A8" s="169"/>
      <c r="B8" s="244" t="s">
        <v>104</v>
      </c>
      <c r="C8" s="244" t="s">
        <v>103</v>
      </c>
      <c r="D8" s="244"/>
      <c r="E8" s="244" t="s">
        <v>104</v>
      </c>
      <c r="F8" s="244" t="s">
        <v>103</v>
      </c>
      <c r="G8" s="244"/>
      <c r="H8" s="244" t="s">
        <v>104</v>
      </c>
      <c r="I8" s="244" t="s">
        <v>103</v>
      </c>
      <c r="J8" s="244"/>
    </row>
    <row r="9" spans="1:10" ht="30.75" customHeight="1">
      <c r="A9" s="169"/>
      <c r="B9" s="244"/>
      <c r="C9" s="76" t="s">
        <v>105</v>
      </c>
      <c r="D9" s="76" t="s">
        <v>175</v>
      </c>
      <c r="E9" s="244"/>
      <c r="F9" s="76" t="s">
        <v>174</v>
      </c>
      <c r="G9" s="76" t="s">
        <v>175</v>
      </c>
      <c r="H9" s="244"/>
      <c r="I9" s="76" t="s">
        <v>174</v>
      </c>
      <c r="J9" s="76" t="s">
        <v>175</v>
      </c>
    </row>
    <row r="10" spans="1:10" ht="28.5">
      <c r="A10" s="97" t="s">
        <v>107</v>
      </c>
      <c r="B10" s="140">
        <f>B13+B54+B67</f>
        <v>129583.6</v>
      </c>
      <c r="C10" s="140">
        <f>C67</f>
        <v>4312</v>
      </c>
      <c r="D10" s="140">
        <f>D13+D54+D67</f>
        <v>125271.6</v>
      </c>
      <c r="E10" s="140">
        <f>E13+E54+E67</f>
        <v>129719.9</v>
      </c>
      <c r="F10" s="104"/>
      <c r="G10" s="140">
        <f>G13+G54+G67</f>
        <v>129719.9</v>
      </c>
      <c r="H10" s="140">
        <f>H13+H54+H67</f>
        <v>70679.4</v>
      </c>
      <c r="I10" s="104"/>
      <c r="J10" s="140">
        <f>J13+J54+J67</f>
        <v>70679.4</v>
      </c>
    </row>
    <row r="11" spans="1:10" ht="43.5" customHeight="1">
      <c r="A11" s="168" t="s">
        <v>108</v>
      </c>
      <c r="B11" s="249"/>
      <c r="C11" s="249"/>
      <c r="D11" s="249"/>
      <c r="E11" s="249"/>
      <c r="F11" s="249"/>
      <c r="G11" s="249"/>
      <c r="H11" s="249"/>
      <c r="I11" s="249"/>
      <c r="J11" s="249"/>
    </row>
    <row r="12" spans="1:10" ht="33.75" customHeight="1">
      <c r="A12" s="168" t="s">
        <v>109</v>
      </c>
      <c r="B12" s="249"/>
      <c r="C12" s="249"/>
      <c r="D12" s="249"/>
      <c r="E12" s="249"/>
      <c r="F12" s="249"/>
      <c r="G12" s="249"/>
      <c r="H12" s="249"/>
      <c r="I12" s="249"/>
      <c r="J12" s="249"/>
    </row>
    <row r="13" spans="1:10" ht="28.5">
      <c r="A13" s="98" t="s">
        <v>110</v>
      </c>
      <c r="B13" s="139">
        <f>B15+B28+B39</f>
        <v>101200</v>
      </c>
      <c r="C13" s="99"/>
      <c r="D13" s="139">
        <f>D15+D28+D39</f>
        <v>101200</v>
      </c>
      <c r="E13" s="139">
        <f>E15+E28+E39</f>
        <v>110000</v>
      </c>
      <c r="F13" s="100"/>
      <c r="G13" s="139">
        <f>G15+G28+G39</f>
        <v>110000</v>
      </c>
      <c r="H13" s="139">
        <f>H15+H28+H39</f>
        <v>50000</v>
      </c>
      <c r="I13" s="100"/>
      <c r="J13" s="139">
        <f>J15+J28+J39</f>
        <v>50000</v>
      </c>
    </row>
    <row r="14" spans="1:10" ht="38.25">
      <c r="A14" s="96" t="s">
        <v>111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12.75">
      <c r="A15" s="238" t="s">
        <v>169</v>
      </c>
      <c r="B15" s="242">
        <v>95000</v>
      </c>
      <c r="C15" s="242"/>
      <c r="D15" s="242">
        <v>95000</v>
      </c>
      <c r="E15" s="242">
        <v>110000</v>
      </c>
      <c r="F15" s="243"/>
      <c r="G15" s="242">
        <v>110000</v>
      </c>
      <c r="H15" s="242">
        <v>50000</v>
      </c>
      <c r="I15" s="243"/>
      <c r="J15" s="248">
        <v>50000</v>
      </c>
    </row>
    <row r="16" spans="1:10" ht="12.75">
      <c r="A16" s="171"/>
      <c r="B16" s="242"/>
      <c r="C16" s="242"/>
      <c r="D16" s="242"/>
      <c r="E16" s="242"/>
      <c r="F16" s="243"/>
      <c r="G16" s="242"/>
      <c r="H16" s="242"/>
      <c r="I16" s="243"/>
      <c r="J16" s="248"/>
    </row>
    <row r="17" spans="1:10" ht="12.75">
      <c r="A17" s="102" t="s">
        <v>112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.75">
      <c r="A18" s="102" t="s">
        <v>113</v>
      </c>
      <c r="B18" s="103"/>
      <c r="C18" s="103"/>
      <c r="D18" s="103"/>
      <c r="E18" s="103"/>
      <c r="F18" s="103"/>
      <c r="G18" s="103"/>
      <c r="H18" s="103"/>
      <c r="I18" s="103"/>
      <c r="J18" s="101"/>
    </row>
    <row r="19" spans="1:10" ht="38.25">
      <c r="A19" s="120" t="s">
        <v>114</v>
      </c>
      <c r="B19" s="121">
        <v>63</v>
      </c>
      <c r="C19" s="121"/>
      <c r="D19" s="121">
        <v>63</v>
      </c>
      <c r="E19" s="121">
        <v>83</v>
      </c>
      <c r="F19" s="121"/>
      <c r="G19" s="121">
        <v>83</v>
      </c>
      <c r="H19" s="121">
        <v>104</v>
      </c>
      <c r="I19" s="121"/>
      <c r="J19" s="120">
        <v>104</v>
      </c>
    </row>
    <row r="20" spans="1:10" ht="38.25">
      <c r="A20" s="101" t="s">
        <v>115</v>
      </c>
      <c r="B20" s="103">
        <v>113</v>
      </c>
      <c r="C20" s="103"/>
      <c r="D20" s="103">
        <v>113</v>
      </c>
      <c r="E20" s="103">
        <v>113</v>
      </c>
      <c r="F20" s="103"/>
      <c r="G20" s="103">
        <v>113</v>
      </c>
      <c r="H20" s="103">
        <v>113</v>
      </c>
      <c r="I20" s="103"/>
      <c r="J20" s="101">
        <v>113</v>
      </c>
    </row>
    <row r="21" spans="1:10" ht="25.5">
      <c r="A21" s="101" t="s">
        <v>116</v>
      </c>
      <c r="B21" s="103">
        <v>3</v>
      </c>
      <c r="C21" s="103"/>
      <c r="D21" s="103">
        <v>3</v>
      </c>
      <c r="E21" s="103">
        <v>3</v>
      </c>
      <c r="F21" s="103"/>
      <c r="G21" s="103">
        <v>3</v>
      </c>
      <c r="H21" s="103">
        <v>3</v>
      </c>
      <c r="I21" s="103"/>
      <c r="J21" s="101">
        <v>3</v>
      </c>
    </row>
    <row r="22" spans="1:10" ht="12.75">
      <c r="A22" s="104" t="s">
        <v>117</v>
      </c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25.5">
      <c r="A23" s="101" t="s">
        <v>118</v>
      </c>
      <c r="B23" s="103">
        <v>23</v>
      </c>
      <c r="C23" s="103"/>
      <c r="D23" s="103">
        <v>23</v>
      </c>
      <c r="E23" s="103">
        <v>24</v>
      </c>
      <c r="F23" s="103"/>
      <c r="G23" s="103">
        <v>24</v>
      </c>
      <c r="H23" s="103">
        <v>10</v>
      </c>
      <c r="I23" s="103"/>
      <c r="J23" s="101">
        <v>10</v>
      </c>
    </row>
    <row r="24" spans="1:10" ht="12.75">
      <c r="A24" s="104" t="s">
        <v>119</v>
      </c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6.5" customHeight="1">
      <c r="A25" s="105" t="s">
        <v>120</v>
      </c>
      <c r="B25" s="103">
        <v>4130.44</v>
      </c>
      <c r="C25" s="103"/>
      <c r="D25" s="103">
        <v>4130.44</v>
      </c>
      <c r="E25" s="103">
        <v>4583.33</v>
      </c>
      <c r="F25" s="103"/>
      <c r="G25" s="103">
        <v>4583.33</v>
      </c>
      <c r="H25" s="103">
        <v>5000</v>
      </c>
      <c r="I25" s="103"/>
      <c r="J25" s="101">
        <v>5000</v>
      </c>
    </row>
    <row r="26" spans="1:10" ht="12.75">
      <c r="A26" s="104" t="s">
        <v>121</v>
      </c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25.5">
      <c r="A27" s="101" t="s">
        <v>122</v>
      </c>
      <c r="B27" s="124">
        <v>36.5</v>
      </c>
      <c r="C27" s="124"/>
      <c r="D27" s="125">
        <v>36.5</v>
      </c>
      <c r="E27" s="124">
        <v>28.9</v>
      </c>
      <c r="F27" s="124"/>
      <c r="G27" s="124">
        <v>28.9</v>
      </c>
      <c r="H27" s="124">
        <v>9.6</v>
      </c>
      <c r="I27" s="124"/>
      <c r="J27" s="125">
        <v>9.6</v>
      </c>
    </row>
    <row r="28" spans="1:10" ht="25.5">
      <c r="A28" s="126" t="s">
        <v>123</v>
      </c>
      <c r="B28" s="124">
        <v>1350</v>
      </c>
      <c r="C28" s="124"/>
      <c r="D28" s="125">
        <v>1350</v>
      </c>
      <c r="E28" s="124">
        <v>0</v>
      </c>
      <c r="F28" s="124"/>
      <c r="G28" s="124">
        <v>0</v>
      </c>
      <c r="H28" s="124">
        <v>0</v>
      </c>
      <c r="I28" s="124"/>
      <c r="J28" s="125">
        <v>0</v>
      </c>
    </row>
    <row r="29" spans="1:10" ht="12.75">
      <c r="A29" s="122" t="s">
        <v>112</v>
      </c>
      <c r="B29" s="123"/>
      <c r="C29" s="123"/>
      <c r="D29" s="123"/>
      <c r="E29" s="123"/>
      <c r="F29" s="123"/>
      <c r="G29" s="123"/>
      <c r="H29" s="123"/>
      <c r="I29" s="123"/>
      <c r="J29" s="123"/>
    </row>
    <row r="30" spans="1:10" ht="12.75">
      <c r="A30" s="127" t="s">
        <v>124</v>
      </c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38.25">
      <c r="A31" s="101" t="s">
        <v>125</v>
      </c>
      <c r="B31" s="103">
        <v>3</v>
      </c>
      <c r="C31" s="103"/>
      <c r="D31" s="101">
        <v>3</v>
      </c>
      <c r="E31" s="103"/>
      <c r="F31" s="103"/>
      <c r="G31" s="103"/>
      <c r="H31" s="103"/>
      <c r="I31" s="103"/>
      <c r="J31" s="101"/>
    </row>
    <row r="32" spans="1:10" ht="25.5">
      <c r="A32" s="101" t="s">
        <v>126</v>
      </c>
      <c r="B32" s="103">
        <v>1</v>
      </c>
      <c r="C32" s="103"/>
      <c r="D32" s="101">
        <v>1</v>
      </c>
      <c r="E32" s="103"/>
      <c r="F32" s="103"/>
      <c r="G32" s="103"/>
      <c r="H32" s="103"/>
      <c r="I32" s="103"/>
      <c r="J32" s="101"/>
    </row>
    <row r="33" spans="1:10" ht="12.75">
      <c r="A33" s="106" t="s">
        <v>117</v>
      </c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25.5">
      <c r="A34" s="112" t="s">
        <v>127</v>
      </c>
      <c r="B34" s="103">
        <v>1</v>
      </c>
      <c r="C34" s="103"/>
      <c r="D34" s="101">
        <v>1</v>
      </c>
      <c r="E34" s="103"/>
      <c r="F34" s="103"/>
      <c r="G34" s="103"/>
      <c r="H34" s="103"/>
      <c r="I34" s="103"/>
      <c r="J34" s="101"/>
    </row>
    <row r="35" spans="1:10" ht="12.75">
      <c r="A35" s="106" t="s">
        <v>119</v>
      </c>
      <c r="B35" s="75"/>
      <c r="C35" s="75"/>
      <c r="D35" s="75"/>
      <c r="E35" s="75"/>
      <c r="F35" s="75"/>
      <c r="G35" s="75"/>
      <c r="H35" s="75"/>
      <c r="I35" s="75"/>
      <c r="J35" s="75"/>
    </row>
    <row r="36" spans="1:10" ht="25.5">
      <c r="A36" s="128" t="s">
        <v>128</v>
      </c>
      <c r="B36" s="124">
        <v>1350</v>
      </c>
      <c r="C36" s="124"/>
      <c r="D36" s="125">
        <v>1350</v>
      </c>
      <c r="E36" s="124"/>
      <c r="F36" s="124"/>
      <c r="G36" s="124"/>
      <c r="H36" s="124"/>
      <c r="I36" s="124"/>
      <c r="J36" s="125"/>
    </row>
    <row r="37" spans="1:10" ht="12.75">
      <c r="A37" s="106" t="s">
        <v>121</v>
      </c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25.5">
      <c r="A38" s="101" t="s">
        <v>129</v>
      </c>
      <c r="B38" s="124">
        <f>B32/B31*100</f>
        <v>33.33333333333333</v>
      </c>
      <c r="C38" s="124"/>
      <c r="D38" s="125">
        <f>B38</f>
        <v>33.33333333333333</v>
      </c>
      <c r="E38" s="124"/>
      <c r="F38" s="124"/>
      <c r="G38" s="124"/>
      <c r="H38" s="124"/>
      <c r="I38" s="124"/>
      <c r="J38" s="125"/>
    </row>
    <row r="39" spans="1:10" ht="25.5">
      <c r="A39" s="126" t="s">
        <v>130</v>
      </c>
      <c r="B39" s="124">
        <v>4850</v>
      </c>
      <c r="C39" s="124"/>
      <c r="D39" s="125">
        <v>4850</v>
      </c>
      <c r="E39" s="124">
        <v>0</v>
      </c>
      <c r="F39" s="124"/>
      <c r="G39" s="124">
        <v>0</v>
      </c>
      <c r="H39" s="124">
        <v>0</v>
      </c>
      <c r="I39" s="124"/>
      <c r="J39" s="125">
        <v>0</v>
      </c>
    </row>
    <row r="40" spans="1:10" ht="12.75">
      <c r="A40" s="106" t="s">
        <v>112</v>
      </c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12.75">
      <c r="A41" s="104" t="s">
        <v>124</v>
      </c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24">
      <c r="A42" s="112" t="s">
        <v>131</v>
      </c>
      <c r="B42" s="103">
        <v>2</v>
      </c>
      <c r="C42" s="103"/>
      <c r="D42" s="103">
        <v>2</v>
      </c>
      <c r="E42" s="103"/>
      <c r="F42" s="103"/>
      <c r="G42" s="103"/>
      <c r="H42" s="103"/>
      <c r="I42" s="103"/>
      <c r="J42" s="101"/>
    </row>
    <row r="43" spans="1:10" ht="12.75">
      <c r="A43" s="112" t="s">
        <v>132</v>
      </c>
      <c r="B43" s="103">
        <v>92.2</v>
      </c>
      <c r="C43" s="103"/>
      <c r="D43" s="103">
        <v>92.2</v>
      </c>
      <c r="E43" s="103"/>
      <c r="F43" s="103"/>
      <c r="G43" s="103"/>
      <c r="H43" s="103"/>
      <c r="I43" s="103"/>
      <c r="J43" s="101"/>
    </row>
    <row r="44" spans="1:10" ht="12.75">
      <c r="A44" s="106" t="s">
        <v>117</v>
      </c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24">
      <c r="A45" s="112" t="s">
        <v>133</v>
      </c>
      <c r="B45" s="103">
        <v>2</v>
      </c>
      <c r="C45" s="103"/>
      <c r="D45" s="101">
        <v>2</v>
      </c>
      <c r="E45" s="103"/>
      <c r="F45" s="103"/>
      <c r="G45" s="103"/>
      <c r="H45" s="103"/>
      <c r="I45" s="103"/>
      <c r="J45" s="101"/>
    </row>
    <row r="46" spans="1:10" ht="24">
      <c r="A46" s="112" t="s">
        <v>134</v>
      </c>
      <c r="B46" s="103">
        <v>20</v>
      </c>
      <c r="C46" s="103"/>
      <c r="D46" s="101">
        <v>20</v>
      </c>
      <c r="E46" s="103"/>
      <c r="F46" s="103"/>
      <c r="G46" s="103"/>
      <c r="H46" s="103"/>
      <c r="I46" s="103"/>
      <c r="J46" s="101"/>
    </row>
    <row r="47" spans="1:10" ht="12.75">
      <c r="A47" s="106" t="s">
        <v>119</v>
      </c>
      <c r="B47" s="75"/>
      <c r="C47" s="75"/>
      <c r="D47" s="75"/>
      <c r="E47" s="75"/>
      <c r="F47" s="75"/>
      <c r="G47" s="75"/>
      <c r="H47" s="75"/>
      <c r="I47" s="75"/>
      <c r="J47" s="75"/>
    </row>
    <row r="48" spans="1:10" ht="25.5">
      <c r="A48" s="105" t="s">
        <v>135</v>
      </c>
      <c r="B48" s="115">
        <v>500</v>
      </c>
      <c r="C48" s="77"/>
      <c r="D48" s="116">
        <v>500</v>
      </c>
      <c r="E48" s="77"/>
      <c r="F48" s="77"/>
      <c r="G48" s="77"/>
      <c r="H48" s="77"/>
      <c r="I48" s="77"/>
      <c r="J48" s="77"/>
    </row>
    <row r="49" spans="1:10" ht="24">
      <c r="A49" s="128" t="s">
        <v>136</v>
      </c>
      <c r="B49" s="124">
        <v>192.5</v>
      </c>
      <c r="C49" s="124"/>
      <c r="D49" s="125">
        <v>192.5</v>
      </c>
      <c r="E49" s="124"/>
      <c r="F49" s="124"/>
      <c r="G49" s="124"/>
      <c r="H49" s="124"/>
      <c r="I49" s="124"/>
      <c r="J49" s="125"/>
    </row>
    <row r="50" spans="1:10" ht="12.75">
      <c r="A50" s="106" t="s">
        <v>121</v>
      </c>
      <c r="B50" s="75"/>
      <c r="C50" s="75"/>
      <c r="D50" s="75"/>
      <c r="E50" s="75"/>
      <c r="F50" s="75"/>
      <c r="G50" s="75"/>
      <c r="H50" s="75"/>
      <c r="I50" s="75"/>
      <c r="J50" s="75"/>
    </row>
    <row r="51" spans="1:10" ht="24">
      <c r="A51" s="112" t="s">
        <v>137</v>
      </c>
      <c r="B51" s="124">
        <f>B45/B42*100</f>
        <v>100</v>
      </c>
      <c r="C51" s="124"/>
      <c r="D51" s="125">
        <f>B51</f>
        <v>100</v>
      </c>
      <c r="E51" s="124"/>
      <c r="F51" s="124"/>
      <c r="G51" s="124"/>
      <c r="H51" s="124"/>
      <c r="I51" s="124"/>
      <c r="J51" s="125"/>
    </row>
    <row r="52" spans="1:10" ht="24">
      <c r="A52" s="112" t="s">
        <v>138</v>
      </c>
      <c r="B52" s="124">
        <f>B46/B43*100</f>
        <v>21.69197396963124</v>
      </c>
      <c r="C52" s="124"/>
      <c r="D52" s="125">
        <f>B52</f>
        <v>21.69197396963124</v>
      </c>
      <c r="E52" s="124"/>
      <c r="F52" s="124"/>
      <c r="G52" s="124"/>
      <c r="H52" s="124"/>
      <c r="I52" s="124"/>
      <c r="J52" s="125"/>
    </row>
    <row r="53" spans="1:10" ht="29.25" customHeight="1">
      <c r="A53" s="236" t="s">
        <v>139</v>
      </c>
      <c r="B53" s="237"/>
      <c r="C53" s="237"/>
      <c r="D53" s="237"/>
      <c r="E53" s="237"/>
      <c r="F53" s="237"/>
      <c r="G53" s="237"/>
      <c r="H53" s="237"/>
      <c r="I53" s="237"/>
      <c r="J53" s="237"/>
    </row>
    <row r="54" spans="1:10" ht="28.5">
      <c r="A54" s="109" t="s">
        <v>140</v>
      </c>
      <c r="B54" s="113">
        <f>B55</f>
        <v>16200</v>
      </c>
      <c r="C54" s="113"/>
      <c r="D54" s="113">
        <f>D55</f>
        <v>16200</v>
      </c>
      <c r="E54" s="113">
        <f>E55</f>
        <v>7000</v>
      </c>
      <c r="F54" s="129"/>
      <c r="G54" s="113">
        <f>G55</f>
        <v>7000</v>
      </c>
      <c r="H54" s="113">
        <f>H55</f>
        <v>7900</v>
      </c>
      <c r="I54" s="129"/>
      <c r="J54" s="113">
        <f>J55</f>
        <v>7900</v>
      </c>
    </row>
    <row r="55" spans="1:10" ht="25.5">
      <c r="A55" s="102" t="s">
        <v>168</v>
      </c>
      <c r="B55" s="124">
        <v>16200</v>
      </c>
      <c r="C55" s="124"/>
      <c r="D55" s="124">
        <v>16200</v>
      </c>
      <c r="E55" s="124">
        <v>7000</v>
      </c>
      <c r="F55" s="124"/>
      <c r="G55" s="124">
        <v>7000</v>
      </c>
      <c r="H55" s="124">
        <v>7900</v>
      </c>
      <c r="I55" s="124"/>
      <c r="J55" s="130">
        <v>7900</v>
      </c>
    </row>
    <row r="56" spans="1:10" ht="12.75">
      <c r="A56" s="104" t="s">
        <v>112</v>
      </c>
      <c r="B56" s="75"/>
      <c r="C56" s="75"/>
      <c r="D56" s="75"/>
      <c r="E56" s="75"/>
      <c r="F56" s="75"/>
      <c r="G56" s="75"/>
      <c r="H56" s="75"/>
      <c r="I56" s="75"/>
      <c r="J56" s="75"/>
    </row>
    <row r="57" spans="1:10" ht="12.75">
      <c r="A57" s="104" t="s">
        <v>124</v>
      </c>
      <c r="B57" s="75"/>
      <c r="C57" s="75"/>
      <c r="D57" s="75"/>
      <c r="E57" s="75"/>
      <c r="F57" s="75"/>
      <c r="G57" s="75"/>
      <c r="H57" s="75"/>
      <c r="I57" s="75"/>
      <c r="J57" s="75"/>
    </row>
    <row r="58" spans="1:10" ht="25.5">
      <c r="A58" s="131" t="s">
        <v>141</v>
      </c>
      <c r="B58" s="103">
        <v>20</v>
      </c>
      <c r="C58" s="103"/>
      <c r="D58" s="103">
        <v>20</v>
      </c>
      <c r="E58" s="103">
        <v>32</v>
      </c>
      <c r="F58" s="103"/>
      <c r="G58" s="103">
        <v>32</v>
      </c>
      <c r="H58" s="103">
        <v>37</v>
      </c>
      <c r="I58" s="103"/>
      <c r="J58" s="101">
        <v>37</v>
      </c>
    </row>
    <row r="59" spans="1:10" ht="38.25">
      <c r="A59" s="131" t="s">
        <v>142</v>
      </c>
      <c r="B59" s="103">
        <v>354</v>
      </c>
      <c r="C59" s="103"/>
      <c r="D59" s="103">
        <v>354</v>
      </c>
      <c r="E59" s="103">
        <v>354</v>
      </c>
      <c r="F59" s="103"/>
      <c r="G59" s="103">
        <v>354</v>
      </c>
      <c r="H59" s="103">
        <v>354</v>
      </c>
      <c r="I59" s="103"/>
      <c r="J59" s="101">
        <v>354</v>
      </c>
    </row>
    <row r="60" spans="1:10" ht="12.75">
      <c r="A60" s="104" t="s">
        <v>143</v>
      </c>
      <c r="B60" s="75"/>
      <c r="C60" s="75"/>
      <c r="D60" s="75"/>
      <c r="E60" s="75"/>
      <c r="F60" s="75"/>
      <c r="G60" s="75"/>
      <c r="H60" s="75"/>
      <c r="I60" s="75"/>
      <c r="J60" s="75"/>
    </row>
    <row r="61" spans="1:10" ht="25.5">
      <c r="A61" s="131" t="s">
        <v>144</v>
      </c>
      <c r="B61" s="103">
        <v>12</v>
      </c>
      <c r="C61" s="103"/>
      <c r="D61" s="103">
        <v>12</v>
      </c>
      <c r="E61" s="103">
        <v>5</v>
      </c>
      <c r="F61" s="103"/>
      <c r="G61" s="103">
        <v>5</v>
      </c>
      <c r="H61" s="103">
        <v>4</v>
      </c>
      <c r="I61" s="103"/>
      <c r="J61" s="101">
        <v>4</v>
      </c>
    </row>
    <row r="62" spans="1:10" ht="12.75">
      <c r="A62" s="104" t="s">
        <v>145</v>
      </c>
      <c r="B62" s="108"/>
      <c r="C62" s="108"/>
      <c r="D62" s="108"/>
      <c r="E62" s="108"/>
      <c r="F62" s="108"/>
      <c r="G62" s="108"/>
      <c r="H62" s="108"/>
      <c r="I62" s="108"/>
      <c r="J62" s="108"/>
    </row>
    <row r="63" spans="1:10" ht="12.75">
      <c r="A63" s="131" t="s">
        <v>146</v>
      </c>
      <c r="B63" s="124">
        <v>1350</v>
      </c>
      <c r="C63" s="124"/>
      <c r="D63" s="124">
        <v>1350</v>
      </c>
      <c r="E63" s="124">
        <v>1400</v>
      </c>
      <c r="F63" s="124"/>
      <c r="G63" s="124">
        <v>1400</v>
      </c>
      <c r="H63" s="124">
        <v>1975</v>
      </c>
      <c r="I63" s="124"/>
      <c r="J63" s="125">
        <v>1975</v>
      </c>
    </row>
    <row r="64" spans="1:10" ht="12.75">
      <c r="A64" s="104" t="s">
        <v>147</v>
      </c>
      <c r="B64" s="75"/>
      <c r="C64" s="75"/>
      <c r="D64" s="75"/>
      <c r="E64" s="75"/>
      <c r="F64" s="75"/>
      <c r="G64" s="75"/>
      <c r="H64" s="75"/>
      <c r="I64" s="75"/>
      <c r="J64" s="75"/>
    </row>
    <row r="65" spans="1:10" ht="25.5">
      <c r="A65" s="131" t="s">
        <v>148</v>
      </c>
      <c r="B65" s="124">
        <f>B61/B58*100</f>
        <v>60</v>
      </c>
      <c r="C65" s="124"/>
      <c r="D65" s="125">
        <f>B65</f>
        <v>60</v>
      </c>
      <c r="E65" s="124">
        <f>E61/E58*100</f>
        <v>15.625</v>
      </c>
      <c r="F65" s="124"/>
      <c r="G65" s="124">
        <f>E65</f>
        <v>15.625</v>
      </c>
      <c r="H65" s="124">
        <f>H61/H58*100</f>
        <v>10.81081081081081</v>
      </c>
      <c r="I65" s="124"/>
      <c r="J65" s="125">
        <f>H65</f>
        <v>10.81081081081081</v>
      </c>
    </row>
    <row r="66" spans="1:10" ht="29.25" customHeight="1">
      <c r="A66" s="236" t="s">
        <v>149</v>
      </c>
      <c r="B66" s="236"/>
      <c r="C66" s="236"/>
      <c r="D66" s="236"/>
      <c r="E66" s="236"/>
      <c r="F66" s="236"/>
      <c r="G66" s="236"/>
      <c r="H66" s="236"/>
      <c r="I66" s="236"/>
      <c r="J66" s="236"/>
    </row>
    <row r="67" spans="1:10" ht="28.5">
      <c r="A67" s="109" t="s">
        <v>150</v>
      </c>
      <c r="B67" s="113">
        <f>B69+B70+B82+B92+B103+B104</f>
        <v>12183.6</v>
      </c>
      <c r="C67" s="113">
        <f>C92+C104</f>
        <v>4312</v>
      </c>
      <c r="D67" s="114">
        <f>D69+D70+D82+D103</f>
        <v>7871.6</v>
      </c>
      <c r="E67" s="113">
        <f>E69+E70+E82+E92+E102</f>
        <v>12719.9</v>
      </c>
      <c r="F67" s="113"/>
      <c r="G67" s="113">
        <v>12719.9</v>
      </c>
      <c r="H67" s="113">
        <f>H69+H70+H82+H92+H102</f>
        <v>12779.4</v>
      </c>
      <c r="I67" s="113"/>
      <c r="J67" s="113">
        <f>J69+J70+J82+J92+J102</f>
        <v>12779.4</v>
      </c>
    </row>
    <row r="68" spans="1:10" ht="78.75" customHeight="1">
      <c r="A68" s="110" t="s">
        <v>151</v>
      </c>
      <c r="B68" s="132"/>
      <c r="C68" s="132"/>
      <c r="D68" s="112"/>
      <c r="E68" s="132"/>
      <c r="F68" s="132"/>
      <c r="G68" s="132"/>
      <c r="H68" s="132"/>
      <c r="I68" s="132"/>
      <c r="J68" s="112"/>
    </row>
    <row r="69" spans="1:10" ht="12.75">
      <c r="A69" s="107" t="s">
        <v>33</v>
      </c>
      <c r="B69" s="117">
        <v>3607.6</v>
      </c>
      <c r="C69" s="117"/>
      <c r="D69" s="117">
        <v>3607.6</v>
      </c>
      <c r="E69" s="117">
        <v>8637.8</v>
      </c>
      <c r="F69" s="117"/>
      <c r="G69" s="117">
        <v>8637.8</v>
      </c>
      <c r="H69" s="117">
        <v>10797.3</v>
      </c>
      <c r="I69" s="117"/>
      <c r="J69" s="117">
        <v>10797.3</v>
      </c>
    </row>
    <row r="70" spans="1:10" ht="12.75">
      <c r="A70" s="107" t="s">
        <v>34</v>
      </c>
      <c r="B70" s="117">
        <v>1642</v>
      </c>
      <c r="C70" s="117"/>
      <c r="D70" s="117">
        <v>1642</v>
      </c>
      <c r="E70" s="117">
        <v>1982.1</v>
      </c>
      <c r="F70" s="117"/>
      <c r="G70" s="117">
        <v>1982.1</v>
      </c>
      <c r="H70" s="117">
        <v>1982.1</v>
      </c>
      <c r="I70" s="117"/>
      <c r="J70" s="117">
        <v>1982.1</v>
      </c>
    </row>
    <row r="71" spans="1:10" ht="12.75">
      <c r="A71" s="104" t="s">
        <v>112</v>
      </c>
      <c r="B71" s="75"/>
      <c r="C71" s="75"/>
      <c r="D71" s="75"/>
      <c r="E71" s="75"/>
      <c r="F71" s="75"/>
      <c r="G71" s="75"/>
      <c r="H71" s="75"/>
      <c r="I71" s="75"/>
      <c r="J71" s="75"/>
    </row>
    <row r="72" spans="1:10" ht="12.75">
      <c r="A72" s="127" t="s">
        <v>124</v>
      </c>
      <c r="B72" s="83"/>
      <c r="C72" s="83"/>
      <c r="D72" s="83"/>
      <c r="E72" s="83"/>
      <c r="F72" s="83"/>
      <c r="G72" s="83"/>
      <c r="H72" s="83"/>
      <c r="I72" s="83"/>
      <c r="J72" s="83"/>
    </row>
    <row r="73" spans="1:10" ht="38.25">
      <c r="A73" s="101" t="s">
        <v>152</v>
      </c>
      <c r="B73" s="133">
        <f>B69+B70</f>
        <v>5249.6</v>
      </c>
      <c r="C73" s="133"/>
      <c r="D73" s="133">
        <f>D69+D70</f>
        <v>5249.6</v>
      </c>
      <c r="E73" s="133">
        <v>10619.9</v>
      </c>
      <c r="F73" s="133"/>
      <c r="G73" s="133">
        <v>10619.9</v>
      </c>
      <c r="H73" s="133">
        <v>12779.4</v>
      </c>
      <c r="I73" s="133"/>
      <c r="J73" s="134">
        <v>12779.4</v>
      </c>
    </row>
    <row r="74" spans="1:10" ht="12.75">
      <c r="A74" s="104" t="s">
        <v>117</v>
      </c>
      <c r="B74" s="75"/>
      <c r="C74" s="75"/>
      <c r="D74" s="75"/>
      <c r="E74" s="75"/>
      <c r="F74" s="75"/>
      <c r="G74" s="75"/>
      <c r="H74" s="75"/>
      <c r="I74" s="75"/>
      <c r="J74" s="75"/>
    </row>
    <row r="75" spans="1:10" ht="24">
      <c r="A75" s="112" t="s">
        <v>153</v>
      </c>
      <c r="B75" s="103">
        <v>1</v>
      </c>
      <c r="C75" s="103"/>
      <c r="D75" s="101">
        <v>1</v>
      </c>
      <c r="E75" s="103">
        <v>1</v>
      </c>
      <c r="F75" s="103"/>
      <c r="G75" s="103">
        <v>1</v>
      </c>
      <c r="H75" s="103">
        <v>1</v>
      </c>
      <c r="I75" s="103"/>
      <c r="J75" s="101">
        <v>1</v>
      </c>
    </row>
    <row r="76" spans="1:10" ht="12.75">
      <c r="A76" s="104" t="s">
        <v>119</v>
      </c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51">
      <c r="A77" s="105" t="s">
        <v>154</v>
      </c>
      <c r="B77" s="133">
        <f>B69*1000/12</f>
        <v>300633.3333333333</v>
      </c>
      <c r="C77" s="133"/>
      <c r="D77" s="133">
        <f>D69*1000/12</f>
        <v>300633.3333333333</v>
      </c>
      <c r="E77" s="133">
        <v>719816.7</v>
      </c>
      <c r="F77" s="133"/>
      <c r="G77" s="133">
        <v>719816.7</v>
      </c>
      <c r="H77" s="135">
        <v>899775</v>
      </c>
      <c r="I77" s="135"/>
      <c r="J77" s="136">
        <v>899775</v>
      </c>
    </row>
    <row r="78" spans="1:10" ht="63.75">
      <c r="A78" s="105" t="s">
        <v>155</v>
      </c>
      <c r="B78" s="133">
        <f>B70*1000/12</f>
        <v>136833.33333333334</v>
      </c>
      <c r="C78" s="133"/>
      <c r="D78" s="133">
        <f>D70*1000/12</f>
        <v>136833.33333333334</v>
      </c>
      <c r="E78" s="133">
        <v>165175</v>
      </c>
      <c r="F78" s="133"/>
      <c r="G78" s="133">
        <v>165175</v>
      </c>
      <c r="H78" s="135">
        <v>165175</v>
      </c>
      <c r="I78" s="135"/>
      <c r="J78" s="136">
        <v>165175</v>
      </c>
    </row>
    <row r="79" spans="1:10" ht="12.75">
      <c r="A79" s="106" t="s">
        <v>121</v>
      </c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36">
      <c r="A80" s="112" t="s">
        <v>156</v>
      </c>
      <c r="B80" s="124">
        <v>0</v>
      </c>
      <c r="C80" s="124"/>
      <c r="D80" s="125">
        <v>0</v>
      </c>
      <c r="E80" s="124">
        <f>(E69/D69*100)-100</f>
        <v>139.43341833906197</v>
      </c>
      <c r="F80" s="124"/>
      <c r="G80" s="124">
        <f>E80</f>
        <v>139.43341833906197</v>
      </c>
      <c r="H80" s="124">
        <f>(H77/G77*100)-100</f>
        <v>25.000573062558857</v>
      </c>
      <c r="I80" s="124"/>
      <c r="J80" s="124">
        <f>H80</f>
        <v>25.000573062558857</v>
      </c>
    </row>
    <row r="81" spans="1:10" ht="48">
      <c r="A81" s="112" t="s">
        <v>157</v>
      </c>
      <c r="B81" s="124">
        <v>0</v>
      </c>
      <c r="C81" s="124"/>
      <c r="D81" s="125">
        <v>0</v>
      </c>
      <c r="E81" s="124">
        <f>(E70/D70*100)-100</f>
        <v>20.712545676004865</v>
      </c>
      <c r="F81" s="124"/>
      <c r="G81" s="124">
        <f>E81</f>
        <v>20.712545676004865</v>
      </c>
      <c r="H81" s="124">
        <f>(H78/G78*100)-100</f>
        <v>0</v>
      </c>
      <c r="I81" s="124"/>
      <c r="J81" s="125">
        <f>H81</f>
        <v>0</v>
      </c>
    </row>
    <row r="82" spans="1:10" ht="51">
      <c r="A82" s="111" t="s">
        <v>158</v>
      </c>
      <c r="B82" s="124">
        <v>2100</v>
      </c>
      <c r="C82" s="124"/>
      <c r="D82" s="125">
        <v>2100</v>
      </c>
      <c r="E82" s="124">
        <v>2100</v>
      </c>
      <c r="F82" s="124"/>
      <c r="G82" s="124">
        <v>2100</v>
      </c>
      <c r="H82" s="124">
        <v>0</v>
      </c>
      <c r="I82" s="124"/>
      <c r="J82" s="125">
        <v>0</v>
      </c>
    </row>
    <row r="83" spans="1:10" ht="12.75">
      <c r="A83" s="106" t="s">
        <v>112</v>
      </c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2.75">
      <c r="A84" s="104" t="s">
        <v>124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24">
      <c r="A85" s="112" t="s">
        <v>159</v>
      </c>
      <c r="B85" s="103">
        <v>40</v>
      </c>
      <c r="C85" s="103"/>
      <c r="D85" s="101">
        <v>40</v>
      </c>
      <c r="E85" s="103">
        <v>20</v>
      </c>
      <c r="F85" s="103"/>
      <c r="G85" s="103">
        <v>20</v>
      </c>
      <c r="H85" s="103"/>
      <c r="I85" s="103"/>
      <c r="J85" s="101"/>
    </row>
    <row r="86" spans="1:10" ht="12.75">
      <c r="A86" s="106" t="s">
        <v>117</v>
      </c>
      <c r="B86" s="75"/>
      <c r="C86" s="75"/>
      <c r="D86" s="75"/>
      <c r="E86" s="75"/>
      <c r="F86" s="75"/>
      <c r="G86" s="75"/>
      <c r="H86" s="75"/>
      <c r="I86" s="75"/>
      <c r="J86" s="75"/>
    </row>
    <row r="87" spans="1:10" ht="36">
      <c r="A87" s="112" t="s">
        <v>160</v>
      </c>
      <c r="B87" s="103">
        <v>20</v>
      </c>
      <c r="C87" s="103"/>
      <c r="D87" s="101">
        <v>20</v>
      </c>
      <c r="E87" s="103">
        <v>20</v>
      </c>
      <c r="F87" s="103"/>
      <c r="G87" s="103">
        <v>20</v>
      </c>
      <c r="H87" s="103"/>
      <c r="I87" s="103"/>
      <c r="J87" s="101"/>
    </row>
    <row r="88" spans="1:10" ht="12.75">
      <c r="A88" s="127" t="s">
        <v>119</v>
      </c>
      <c r="B88" s="83"/>
      <c r="C88" s="83"/>
      <c r="D88" s="83"/>
      <c r="E88" s="83"/>
      <c r="F88" s="83"/>
      <c r="G88" s="83"/>
      <c r="H88" s="83"/>
      <c r="I88" s="83"/>
      <c r="J88" s="83"/>
    </row>
    <row r="89" spans="1:10" ht="51.75" customHeight="1">
      <c r="A89" s="111" t="s">
        <v>161</v>
      </c>
      <c r="B89" s="124">
        <v>105</v>
      </c>
      <c r="C89" s="124"/>
      <c r="D89" s="125">
        <v>105</v>
      </c>
      <c r="E89" s="124">
        <v>105</v>
      </c>
      <c r="F89" s="124"/>
      <c r="G89" s="124">
        <v>105</v>
      </c>
      <c r="H89" s="124"/>
      <c r="I89" s="124"/>
      <c r="J89" s="125"/>
    </row>
    <row r="90" spans="1:10" ht="15" customHeight="1">
      <c r="A90" s="104" t="s">
        <v>121</v>
      </c>
      <c r="B90" s="124"/>
      <c r="C90" s="124"/>
      <c r="D90" s="125"/>
      <c r="E90" s="124"/>
      <c r="F90" s="124"/>
      <c r="G90" s="124"/>
      <c r="H90" s="124"/>
      <c r="I90" s="124"/>
      <c r="J90" s="125"/>
    </row>
    <row r="91" spans="1:10" ht="24">
      <c r="A91" s="112" t="s">
        <v>162</v>
      </c>
      <c r="B91" s="124">
        <f>B87/B85*100</f>
        <v>50</v>
      </c>
      <c r="C91" s="124"/>
      <c r="D91" s="125">
        <f>B91</f>
        <v>50</v>
      </c>
      <c r="E91" s="124">
        <f>E87/E85*100</f>
        <v>100</v>
      </c>
      <c r="F91" s="124"/>
      <c r="G91" s="124">
        <f>E91</f>
        <v>100</v>
      </c>
      <c r="H91" s="124"/>
      <c r="I91" s="124"/>
      <c r="J91" s="125"/>
    </row>
    <row r="92" spans="1:10" ht="39.75" customHeight="1">
      <c r="A92" s="102" t="s">
        <v>163</v>
      </c>
      <c r="B92" s="124">
        <v>4000</v>
      </c>
      <c r="C92" s="124">
        <v>4000</v>
      </c>
      <c r="D92" s="125"/>
      <c r="E92" s="124">
        <v>0</v>
      </c>
      <c r="F92" s="124">
        <v>0</v>
      </c>
      <c r="G92" s="124"/>
      <c r="H92" s="124">
        <v>0</v>
      </c>
      <c r="I92" s="124">
        <v>0</v>
      </c>
      <c r="J92" s="125"/>
    </row>
    <row r="93" spans="1:10" ht="12.75">
      <c r="A93" s="104" t="s">
        <v>112</v>
      </c>
      <c r="B93" s="108"/>
      <c r="C93" s="108"/>
      <c r="D93" s="108"/>
      <c r="E93" s="108"/>
      <c r="F93" s="108"/>
      <c r="G93" s="108"/>
      <c r="H93" s="108"/>
      <c r="I93" s="108"/>
      <c r="J93" s="108"/>
    </row>
    <row r="94" spans="1:10" ht="12.75">
      <c r="A94" s="104" t="s">
        <v>113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25.5">
      <c r="A95" s="101" t="s">
        <v>164</v>
      </c>
      <c r="B95" s="101"/>
      <c r="C95" s="103">
        <v>1</v>
      </c>
      <c r="D95" s="103"/>
      <c r="E95" s="103"/>
      <c r="F95" s="103"/>
      <c r="G95" s="103"/>
      <c r="H95" s="103"/>
      <c r="I95" s="103"/>
      <c r="J95" s="101"/>
    </row>
    <row r="96" spans="1:10" ht="12.75">
      <c r="A96" s="104" t="s">
        <v>117</v>
      </c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25.5">
      <c r="A97" s="101" t="s">
        <v>165</v>
      </c>
      <c r="B97" s="101"/>
      <c r="C97" s="103">
        <v>1</v>
      </c>
      <c r="D97" s="103"/>
      <c r="E97" s="103"/>
      <c r="F97" s="103"/>
      <c r="G97" s="103"/>
      <c r="H97" s="103"/>
      <c r="I97" s="103"/>
      <c r="J97" s="101"/>
    </row>
    <row r="98" spans="1:10" ht="12.75">
      <c r="A98" s="104" t="s">
        <v>119</v>
      </c>
      <c r="B98" s="75"/>
      <c r="C98" s="75"/>
      <c r="D98" s="75"/>
      <c r="E98" s="75"/>
      <c r="F98" s="75"/>
      <c r="G98" s="75"/>
      <c r="H98" s="75"/>
      <c r="I98" s="75"/>
      <c r="J98" s="75"/>
    </row>
    <row r="99" spans="1:10" ht="39.75" customHeight="1">
      <c r="A99" s="111" t="s">
        <v>166</v>
      </c>
      <c r="B99" s="137"/>
      <c r="C99" s="138">
        <v>4000</v>
      </c>
      <c r="D99" s="138"/>
      <c r="E99" s="138"/>
      <c r="F99" s="138"/>
      <c r="G99" s="138"/>
      <c r="H99" s="138"/>
      <c r="I99" s="138"/>
      <c r="J99" s="137"/>
    </row>
    <row r="100" spans="1:10" ht="12.75">
      <c r="A100" s="104" t="s">
        <v>121</v>
      </c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ht="25.5">
      <c r="A101" s="105" t="s">
        <v>167</v>
      </c>
      <c r="B101" s="125"/>
      <c r="C101" s="124">
        <f>C99/7100*100</f>
        <v>56.33802816901409</v>
      </c>
      <c r="D101" s="124"/>
      <c r="E101" s="124"/>
      <c r="F101" s="124"/>
      <c r="G101" s="124"/>
      <c r="H101" s="124"/>
      <c r="I101" s="124"/>
      <c r="J101" s="125"/>
    </row>
    <row r="102" spans="1:10" ht="29.25" customHeight="1">
      <c r="A102" s="105" t="s">
        <v>195</v>
      </c>
      <c r="B102" s="116"/>
      <c r="C102" s="116"/>
      <c r="D102" s="116"/>
      <c r="E102" s="116"/>
      <c r="F102" s="116"/>
      <c r="G102" s="116"/>
      <c r="H102" s="116"/>
      <c r="I102" s="116"/>
      <c r="J102" s="116"/>
    </row>
    <row r="103" spans="1:10" ht="12.75" customHeight="1">
      <c r="A103" s="105" t="s">
        <v>196</v>
      </c>
      <c r="B103" s="116">
        <v>522</v>
      </c>
      <c r="C103" s="116"/>
      <c r="D103" s="116">
        <v>522</v>
      </c>
      <c r="E103" s="116">
        <v>0</v>
      </c>
      <c r="F103" s="116"/>
      <c r="G103" s="116">
        <v>0</v>
      </c>
      <c r="H103" s="116">
        <v>0</v>
      </c>
      <c r="I103" s="116"/>
      <c r="J103" s="116">
        <v>0</v>
      </c>
    </row>
    <row r="104" spans="1:10" ht="11.25" customHeight="1">
      <c r="A104" s="105" t="s">
        <v>197</v>
      </c>
      <c r="B104" s="116">
        <v>312</v>
      </c>
      <c r="C104" s="116">
        <v>312</v>
      </c>
      <c r="D104" s="116"/>
      <c r="E104" s="116">
        <v>0</v>
      </c>
      <c r="F104" s="116">
        <v>0</v>
      </c>
      <c r="G104" s="116"/>
      <c r="H104" s="116">
        <v>0</v>
      </c>
      <c r="I104" s="116">
        <v>0</v>
      </c>
      <c r="J104" s="116"/>
    </row>
    <row r="105" spans="1:10" ht="12.75">
      <c r="A105" s="104" t="s">
        <v>112</v>
      </c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1:10" ht="12.75">
      <c r="A106" s="104" t="s">
        <v>124</v>
      </c>
      <c r="B106" s="75"/>
      <c r="C106" s="75"/>
      <c r="D106" s="75"/>
      <c r="E106" s="75"/>
      <c r="F106" s="75"/>
      <c r="G106" s="75"/>
      <c r="H106" s="75"/>
      <c r="I106" s="75"/>
      <c r="J106" s="75"/>
    </row>
    <row r="107" spans="1:10" ht="24.75" customHeight="1">
      <c r="A107" s="105" t="s">
        <v>194</v>
      </c>
      <c r="B107" s="75">
        <v>90</v>
      </c>
      <c r="D107" s="75">
        <v>90</v>
      </c>
      <c r="E107" s="75">
        <v>0</v>
      </c>
      <c r="F107" s="75"/>
      <c r="G107" s="75">
        <v>0</v>
      </c>
      <c r="H107" s="75">
        <v>0</v>
      </c>
      <c r="I107" s="75"/>
      <c r="J107" s="75">
        <v>0</v>
      </c>
    </row>
    <row r="108" spans="1:10" ht="24.75" customHeight="1">
      <c r="A108" s="105" t="s">
        <v>198</v>
      </c>
      <c r="B108" s="75">
        <v>90</v>
      </c>
      <c r="C108" s="75">
        <v>90</v>
      </c>
      <c r="D108" s="75"/>
      <c r="E108" s="75">
        <v>0</v>
      </c>
      <c r="F108" s="75">
        <v>0</v>
      </c>
      <c r="G108" s="75"/>
      <c r="H108" s="75">
        <v>0</v>
      </c>
      <c r="I108" s="75">
        <v>0</v>
      </c>
      <c r="J108" s="75"/>
    </row>
    <row r="109" spans="1:10" ht="24.75" customHeight="1">
      <c r="A109" s="105" t="s">
        <v>172</v>
      </c>
      <c r="B109" s="75">
        <v>3</v>
      </c>
      <c r="C109" s="75">
        <v>3</v>
      </c>
      <c r="D109" s="75"/>
      <c r="E109" s="75">
        <v>0</v>
      </c>
      <c r="F109" s="75">
        <v>0</v>
      </c>
      <c r="G109" s="75"/>
      <c r="H109" s="75">
        <v>0</v>
      </c>
      <c r="I109" s="75">
        <v>0</v>
      </c>
      <c r="J109" s="75"/>
    </row>
    <row r="110" spans="1:10" ht="12.75">
      <c r="A110" s="104" t="s">
        <v>117</v>
      </c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.75">
      <c r="A111" s="107" t="s">
        <v>199</v>
      </c>
      <c r="B111" s="75">
        <v>90</v>
      </c>
      <c r="C111" s="75"/>
      <c r="D111" s="75">
        <v>90</v>
      </c>
      <c r="E111" s="75">
        <v>0</v>
      </c>
      <c r="F111" s="75"/>
      <c r="G111" s="75">
        <v>0</v>
      </c>
      <c r="H111" s="75">
        <v>0</v>
      </c>
      <c r="I111" s="75"/>
      <c r="J111" s="75">
        <v>0</v>
      </c>
    </row>
    <row r="112" spans="1:10" ht="25.5">
      <c r="A112" s="105" t="s">
        <v>200</v>
      </c>
      <c r="B112" s="75">
        <v>90</v>
      </c>
      <c r="C112" s="75">
        <v>90</v>
      </c>
      <c r="D112" s="75"/>
      <c r="E112" s="75">
        <v>0</v>
      </c>
      <c r="F112" s="75">
        <v>0</v>
      </c>
      <c r="G112" s="75"/>
      <c r="H112" s="75">
        <v>0</v>
      </c>
      <c r="I112" s="75">
        <v>0</v>
      </c>
      <c r="J112" s="75"/>
    </row>
    <row r="113" spans="1:10" ht="25.5">
      <c r="A113" s="105" t="s">
        <v>171</v>
      </c>
      <c r="B113" s="75">
        <v>3</v>
      </c>
      <c r="C113" s="75">
        <v>3</v>
      </c>
      <c r="D113" s="75"/>
      <c r="E113" s="75">
        <v>0</v>
      </c>
      <c r="F113" s="75">
        <v>0</v>
      </c>
      <c r="G113" s="75"/>
      <c r="H113" s="75">
        <v>0</v>
      </c>
      <c r="I113" s="75">
        <v>0</v>
      </c>
      <c r="J113" s="75"/>
    </row>
    <row r="114" spans="1:10" ht="12.75">
      <c r="A114" s="104" t="s">
        <v>119</v>
      </c>
      <c r="B114" s="75"/>
      <c r="C114" s="75"/>
      <c r="D114" s="75"/>
      <c r="E114" s="75"/>
      <c r="F114" s="75"/>
      <c r="G114" s="75"/>
      <c r="H114" s="75"/>
      <c r="I114" s="75"/>
      <c r="J114" s="75"/>
    </row>
    <row r="115" spans="1:10" ht="12.75">
      <c r="A115" s="107" t="s">
        <v>201</v>
      </c>
      <c r="B115" s="117">
        <v>5800</v>
      </c>
      <c r="C115" s="117"/>
      <c r="D115" s="117">
        <v>5800</v>
      </c>
      <c r="E115" s="117">
        <v>0</v>
      </c>
      <c r="F115" s="117"/>
      <c r="G115" s="117">
        <v>0</v>
      </c>
      <c r="H115" s="117">
        <v>0</v>
      </c>
      <c r="I115" s="117"/>
      <c r="J115" s="117">
        <v>0</v>
      </c>
    </row>
    <row r="116" spans="1:10" ht="25.5">
      <c r="A116" s="111" t="s">
        <v>204</v>
      </c>
      <c r="B116" s="117">
        <v>300</v>
      </c>
      <c r="C116" s="117">
        <v>300</v>
      </c>
      <c r="D116" s="117"/>
      <c r="E116" s="117">
        <v>0</v>
      </c>
      <c r="F116" s="117">
        <v>0</v>
      </c>
      <c r="G116" s="117"/>
      <c r="H116" s="117">
        <v>0</v>
      </c>
      <c r="I116" s="117">
        <v>0</v>
      </c>
      <c r="J116" s="117"/>
    </row>
    <row r="117" spans="1:10" ht="12.75">
      <c r="A117" s="107" t="s">
        <v>170</v>
      </c>
      <c r="B117" s="119">
        <v>95000</v>
      </c>
      <c r="C117" s="117">
        <v>95000</v>
      </c>
      <c r="D117" s="119"/>
      <c r="E117" s="119">
        <v>0</v>
      </c>
      <c r="F117" s="117">
        <v>0</v>
      </c>
      <c r="G117" s="119"/>
      <c r="H117" s="119">
        <v>0</v>
      </c>
      <c r="I117" s="117">
        <v>0</v>
      </c>
      <c r="J117" s="119"/>
    </row>
    <row r="118" spans="1:10" ht="12.75">
      <c r="A118" s="104" t="s">
        <v>121</v>
      </c>
      <c r="B118" s="107"/>
      <c r="C118" s="107"/>
      <c r="D118" s="107"/>
      <c r="E118" s="107"/>
      <c r="F118" s="107"/>
      <c r="G118" s="107"/>
      <c r="H118" s="107"/>
      <c r="I118" s="107"/>
      <c r="J118" s="107"/>
    </row>
    <row r="119" spans="1:10" ht="25.5">
      <c r="A119" s="118" t="s">
        <v>202</v>
      </c>
      <c r="B119" s="117">
        <f>B111/B107*100</f>
        <v>100</v>
      </c>
      <c r="C119" s="117"/>
      <c r="D119" s="117">
        <f>B119</f>
        <v>100</v>
      </c>
      <c r="E119" s="117">
        <v>0</v>
      </c>
      <c r="F119" s="117"/>
      <c r="G119" s="117">
        <v>0</v>
      </c>
      <c r="H119" s="117">
        <v>0</v>
      </c>
      <c r="I119" s="117"/>
      <c r="J119" s="117">
        <v>0</v>
      </c>
    </row>
    <row r="120" spans="1:10" ht="25.5">
      <c r="A120" s="118" t="s">
        <v>173</v>
      </c>
      <c r="B120" s="117">
        <f>B113/B109*100</f>
        <v>100</v>
      </c>
      <c r="C120" s="117">
        <f>B120</f>
        <v>100</v>
      </c>
      <c r="D120" s="75"/>
      <c r="E120" s="117">
        <v>0</v>
      </c>
      <c r="F120" s="117">
        <v>0</v>
      </c>
      <c r="G120" s="117"/>
      <c r="H120" s="117">
        <v>0</v>
      </c>
      <c r="I120" s="117">
        <v>0</v>
      </c>
      <c r="J120" s="117"/>
    </row>
    <row r="121" spans="1:10" ht="25.5">
      <c r="A121" s="118" t="s">
        <v>207</v>
      </c>
      <c r="B121" s="117">
        <v>100</v>
      </c>
      <c r="C121" s="117">
        <v>100</v>
      </c>
      <c r="D121" s="75"/>
      <c r="E121" s="117">
        <v>0</v>
      </c>
      <c r="F121" s="117">
        <v>0</v>
      </c>
      <c r="G121" s="117"/>
      <c r="H121" s="117">
        <v>0</v>
      </c>
      <c r="I121" s="117">
        <v>0</v>
      </c>
      <c r="J121" s="117"/>
    </row>
    <row r="123" spans="1:11" ht="15.75">
      <c r="A123" s="48" t="s">
        <v>26</v>
      </c>
      <c r="H123" s="247" t="s">
        <v>29</v>
      </c>
      <c r="I123" s="240"/>
      <c r="J123" s="240"/>
      <c r="K123" s="10"/>
    </row>
    <row r="124" spans="1:12" ht="15.75">
      <c r="A124" s="24"/>
      <c r="B124" s="25"/>
      <c r="C124" s="23"/>
      <c r="D124" s="23"/>
      <c r="E124" s="23"/>
      <c r="F124" s="23"/>
      <c r="G124" s="23"/>
      <c r="H124" s="23"/>
      <c r="I124" s="23"/>
      <c r="J124" s="23"/>
      <c r="K124" s="23"/>
      <c r="L124" s="31"/>
    </row>
    <row r="125" spans="1:12" ht="18.75">
      <c r="A125" s="48" t="s">
        <v>100</v>
      </c>
      <c r="J125" s="1"/>
      <c r="K125" s="10"/>
      <c r="L125" s="31"/>
    </row>
  </sheetData>
  <sheetProtection/>
  <mergeCells count="29">
    <mergeCell ref="B7:D7"/>
    <mergeCell ref="B8:B9"/>
    <mergeCell ref="A7:A9"/>
    <mergeCell ref="E7:G7"/>
    <mergeCell ref="H7:J7"/>
    <mergeCell ref="F8:G8"/>
    <mergeCell ref="I8:J8"/>
    <mergeCell ref="E8:E9"/>
    <mergeCell ref="H8:H9"/>
    <mergeCell ref="F1:J1"/>
    <mergeCell ref="H123:J123"/>
    <mergeCell ref="J15:J16"/>
    <mergeCell ref="A11:J11"/>
    <mergeCell ref="A12:J12"/>
    <mergeCell ref="B15:B16"/>
    <mergeCell ref="C15:C16"/>
    <mergeCell ref="D15:D16"/>
    <mergeCell ref="E15:E16"/>
    <mergeCell ref="F15:F16"/>
    <mergeCell ref="A53:J53"/>
    <mergeCell ref="A66:J66"/>
    <mergeCell ref="A15:A16"/>
    <mergeCell ref="F2:J2"/>
    <mergeCell ref="F3:J3"/>
    <mergeCell ref="A5:J5"/>
    <mergeCell ref="G15:G16"/>
    <mergeCell ref="H15:H16"/>
    <mergeCell ref="I15:I16"/>
    <mergeCell ref="C8:D8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15.28125" style="0" customWidth="1"/>
    <col min="4" max="4" width="15.57421875" style="0" customWidth="1"/>
    <col min="5" max="5" width="27.7109375" style="0" customWidth="1"/>
    <col min="8" max="8" width="8.421875" style="0" customWidth="1"/>
    <col min="9" max="9" width="9.140625" style="0" hidden="1" customWidth="1"/>
  </cols>
  <sheetData>
    <row r="1" spans="5:9" ht="15">
      <c r="E1" s="245" t="s">
        <v>45</v>
      </c>
      <c r="F1" s="246"/>
      <c r="G1" s="246"/>
      <c r="H1" s="246"/>
      <c r="I1" s="246"/>
    </row>
    <row r="2" spans="5:7" ht="83.25" customHeight="1">
      <c r="E2" s="254" t="s">
        <v>97</v>
      </c>
      <c r="F2" s="255"/>
      <c r="G2" s="255"/>
    </row>
    <row r="3" spans="5:7" ht="12.75">
      <c r="E3" s="145" t="s">
        <v>176</v>
      </c>
      <c r="F3" s="95"/>
      <c r="G3" s="95"/>
    </row>
    <row r="4" spans="5:7" ht="12.75">
      <c r="E4" s="95"/>
      <c r="F4" s="95"/>
      <c r="G4" s="95"/>
    </row>
    <row r="5" spans="1:7" ht="46.5" customHeight="1">
      <c r="A5" s="256" t="s">
        <v>186</v>
      </c>
      <c r="B5" s="256"/>
      <c r="C5" s="256"/>
      <c r="D5" s="256"/>
      <c r="E5" s="256"/>
      <c r="F5" s="256"/>
      <c r="G5" s="256"/>
    </row>
    <row r="6" ht="12.75">
      <c r="E6" s="146" t="s">
        <v>9</v>
      </c>
    </row>
    <row r="7" spans="1:5" ht="12.75">
      <c r="A7" s="259" t="s">
        <v>177</v>
      </c>
      <c r="B7" s="183" t="s">
        <v>184</v>
      </c>
      <c r="C7" s="257"/>
      <c r="D7" s="258"/>
      <c r="E7" s="167" t="s">
        <v>185</v>
      </c>
    </row>
    <row r="8" spans="1:5" ht="12.75">
      <c r="A8" s="169"/>
      <c r="B8" s="144" t="s">
        <v>181</v>
      </c>
      <c r="C8" s="144" t="s">
        <v>182</v>
      </c>
      <c r="D8" s="144" t="s">
        <v>183</v>
      </c>
      <c r="E8" s="252"/>
    </row>
    <row r="9" spans="1:5" ht="26.25" customHeight="1">
      <c r="A9" s="169"/>
      <c r="B9" s="142">
        <v>2016</v>
      </c>
      <c r="C9" s="142">
        <v>2017</v>
      </c>
      <c r="D9" s="142">
        <v>2018</v>
      </c>
      <c r="E9" s="171"/>
    </row>
    <row r="10" spans="1:5" ht="30">
      <c r="A10" s="141" t="s">
        <v>178</v>
      </c>
      <c r="B10" s="77">
        <f>B11+B12+B13+B14</f>
        <v>133333.6</v>
      </c>
      <c r="C10" s="77">
        <f>C11+C12+C13+C14</f>
        <v>133769.9</v>
      </c>
      <c r="D10" s="77">
        <f>D11+D12+D13+D14</f>
        <v>74329.4</v>
      </c>
      <c r="E10" s="77">
        <f>B10+C10+D10</f>
        <v>341432.9</v>
      </c>
    </row>
    <row r="11" spans="1:5" ht="15">
      <c r="A11" s="143" t="s">
        <v>12</v>
      </c>
      <c r="B11" s="77">
        <v>5400</v>
      </c>
      <c r="C11" s="77">
        <v>5400</v>
      </c>
      <c r="D11" s="77">
        <v>0</v>
      </c>
      <c r="E11" s="77">
        <f>B11+C11+D11</f>
        <v>10800</v>
      </c>
    </row>
    <row r="12" spans="1:5" ht="15">
      <c r="A12" s="143" t="s">
        <v>179</v>
      </c>
      <c r="B12" s="77">
        <v>0</v>
      </c>
      <c r="C12" s="77">
        <v>0</v>
      </c>
      <c r="D12" s="77">
        <v>0</v>
      </c>
      <c r="E12" s="77">
        <f>B12+C12+D12</f>
        <v>0</v>
      </c>
    </row>
    <row r="13" spans="1:5" ht="15">
      <c r="A13" s="143" t="s">
        <v>16</v>
      </c>
      <c r="B13" s="77">
        <v>124183.6</v>
      </c>
      <c r="C13" s="77">
        <v>124319.9</v>
      </c>
      <c r="D13" s="77">
        <v>70679.4</v>
      </c>
      <c r="E13" s="77">
        <f>B13+C13+D13</f>
        <v>319182.9</v>
      </c>
    </row>
    <row r="14" spans="1:5" ht="15">
      <c r="A14" s="141" t="s">
        <v>180</v>
      </c>
      <c r="B14" s="77">
        <v>3750</v>
      </c>
      <c r="C14" s="77">
        <v>4050</v>
      </c>
      <c r="D14" s="77">
        <v>3650</v>
      </c>
      <c r="E14" s="77">
        <f>B14+C14+D14</f>
        <v>11450</v>
      </c>
    </row>
    <row r="16" spans="1:7" ht="15.75">
      <c r="A16" s="48" t="s">
        <v>26</v>
      </c>
      <c r="E16" s="247" t="s">
        <v>29</v>
      </c>
      <c r="F16" s="240"/>
      <c r="G16" s="240"/>
    </row>
    <row r="17" spans="1:10" ht="12.75">
      <c r="A17" s="24"/>
      <c r="B17" s="25"/>
      <c r="C17" s="23"/>
      <c r="D17" s="23"/>
      <c r="E17" s="23"/>
      <c r="F17" s="23"/>
      <c r="G17" s="23"/>
      <c r="H17" s="23"/>
      <c r="I17" s="23"/>
      <c r="J17" s="23"/>
    </row>
    <row r="18" spans="1:10" ht="18.75">
      <c r="A18" s="253" t="s">
        <v>100</v>
      </c>
      <c r="B18" s="240"/>
      <c r="J18" s="1"/>
    </row>
  </sheetData>
  <sheetProtection/>
  <mergeCells count="8">
    <mergeCell ref="E7:E9"/>
    <mergeCell ref="E16:G16"/>
    <mergeCell ref="A18:B18"/>
    <mergeCell ref="E2:G2"/>
    <mergeCell ref="E1:I1"/>
    <mergeCell ref="A5:G5"/>
    <mergeCell ref="B7:D7"/>
    <mergeCell ref="A7:A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2016-02-04T08:11:17Z</cp:lastPrinted>
  <dcterms:created xsi:type="dcterms:W3CDTF">1996-10-08T23:32:33Z</dcterms:created>
  <dcterms:modified xsi:type="dcterms:W3CDTF">2016-02-04T08:12:47Z</dcterms:modified>
  <cp:category/>
  <cp:version/>
  <cp:contentType/>
  <cp:contentStatus/>
</cp:coreProperties>
</file>