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885" windowHeight="9885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(2)'!$9:$9</definedName>
    <definedName name="_xlnm.Print_Area" localSheetId="1">'Лист3'!$A$1:$L$66</definedName>
    <definedName name="_xlnm.Print_Area" localSheetId="0">'Лист3 (2)'!$A$1:$L$61</definedName>
  </definedNames>
  <calcPr fullCalcOnLoad="1"/>
</workbook>
</file>

<file path=xl/sharedStrings.xml><?xml version="1.0" encoding="utf-8"?>
<sst xmlns="http://schemas.openxmlformats.org/spreadsheetml/2006/main" count="199" uniqueCount="98">
  <si>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</si>
  <si>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</si>
  <si>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</si>
  <si>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</si>
  <si>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</si>
  <si>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</si>
  <si>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</si>
  <si>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</si>
  <si>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</si>
  <si>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</si>
  <si>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</si>
  <si>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</si>
  <si>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</si>
  <si>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</si>
  <si>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</si>
  <si>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</si>
  <si>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</si>
  <si>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</si>
  <si>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</si>
  <si>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</si>
  <si>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</si>
  <si>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</si>
  <si>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</si>
  <si>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</si>
  <si>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</si>
  <si>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</si>
  <si>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</si>
  <si>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</si>
  <si>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</si>
  <si>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</si>
  <si>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</si>
  <si>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</si>
  <si>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</si>
  <si>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</si>
  <si>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</si>
  <si>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</si>
  <si>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</si>
  <si>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</si>
  <si>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</si>
  <si>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</si>
  <si>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</si>
  <si>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</si>
  <si>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</si>
  <si>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</si>
  <si>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</si>
  <si>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</si>
  <si>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</si>
  <si>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</si>
  <si>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</si>
  <si>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</si>
  <si>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</si>
  <si>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</si>
  <si>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</si>
  <si>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</si>
  <si>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</si>
  <si>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</si>
  <si>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</si>
  <si>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</si>
  <si>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</si>
  <si>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</si>
  <si>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</si>
  <si>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</si>
  <si>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</si>
  <si>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</si>
  <si>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</si>
  <si>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</si>
  <si>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</si>
  <si>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</si>
  <si>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</si>
  <si>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</si>
  <si>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</si>
  <si>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</si>
  <si>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</si>
  <si>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</si>
  <si>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                                                                                                                                                                              </t>
    </r>
  </si>
  <si>
    <t xml:space="preserve">підпорядкованих виконавчому комітету СМР, в тому числі:                                                                               </t>
  </si>
  <si>
    <t>підпорядкованих управлінню освіти і науки Сумської міської ради, в тому числі:</t>
  </si>
  <si>
    <r>
      <t xml:space="preserve">Мета: </t>
    </r>
    <r>
      <rPr>
        <sz val="12"/>
        <rFont val="Times New Roman"/>
        <family val="1"/>
      </rPr>
      <t>Забезпечення реконструкції об"єктів фізичної культури та спорту</t>
    </r>
  </si>
  <si>
    <t>Всього на виконання Підпрограми 3.</t>
  </si>
  <si>
    <t>Всього на виконання Підпрограми 4.</t>
  </si>
  <si>
    <t>Всього на виконання Підпрограми 5.</t>
  </si>
  <si>
    <r>
      <t xml:space="preserve">Всього на виконання Підпрограми 6.
</t>
    </r>
  </si>
  <si>
    <t>Всього на виконання Підпрограми 1.</t>
  </si>
  <si>
    <t>Всього на виконання Підпрограми 2.</t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</si>
  <si>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150101, з них: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</si>
  <si>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</si>
  <si>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грального поля по вул. Якіра, грн.</t>
    </r>
  </si>
  <si>
    <t>О.М. Лисенко</t>
  </si>
  <si>
    <t>Виконавець: Мотречко В.В.</t>
  </si>
  <si>
    <t>Виконавчий комітет СМР (відділ у справах молоді та спорту, відділ бухгалтерського обліку та звітності)</t>
  </si>
  <si>
    <t xml:space="preserve"> -  "КДЮСШ "Суми"</t>
  </si>
  <si>
    <t>2016 рік (план)</t>
  </si>
  <si>
    <t>2017 рік (проект)</t>
  </si>
  <si>
    <t xml:space="preserve">      </t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</si>
  <si>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обраному виді спорту КТКВК 130107, з них по ДЮСШ:</t>
    </r>
  </si>
  <si>
    <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</si>
  <si>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t>Додаток 2</t>
  </si>
  <si>
    <t>Міський голова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</si>
</sst>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.0"/>
    <numFmt numFmtId="191" formatCode="#,##0.0&quot;р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25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distributed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view="pageBreakPreview" zoomScale="75" zoomScaleNormal="70" zoomScaleSheetLayoutView="75" zoomScalePageLayoutView="0" workbookViewId="0" topLeftCell="A1">
      <selection activeCell="N11" sqref="N11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3" width="9.140625" style="26" customWidth="1"/>
    <col min="14" max="14" width="12.7109375" style="26" bestFit="1" customWidth="1"/>
    <col min="15" max="15" width="15.421875" style="26" bestFit="1" customWidth="1"/>
    <col min="16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26" t="s">
        <v>96</v>
      </c>
      <c r="J1" s="127"/>
      <c r="K1" s="127"/>
      <c r="L1" s="127"/>
      <c r="M1" s="45"/>
    </row>
    <row r="2" spans="1:13" ht="45" customHeight="1">
      <c r="A2" s="60"/>
      <c r="C2" s="55"/>
      <c r="D2" s="62"/>
      <c r="F2" s="7"/>
      <c r="G2" s="7"/>
      <c r="I2" s="120" t="s">
        <v>26</v>
      </c>
      <c r="J2" s="120"/>
      <c r="K2" s="120"/>
      <c r="L2" s="120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96" t="s">
        <v>23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23" t="s">
        <v>3</v>
      </c>
      <c r="B6" s="124" t="s">
        <v>2</v>
      </c>
      <c r="C6" s="125" t="s">
        <v>91</v>
      </c>
      <c r="D6" s="125"/>
      <c r="E6" s="125"/>
      <c r="F6" s="125" t="s">
        <v>92</v>
      </c>
      <c r="G6" s="125"/>
      <c r="H6" s="125"/>
      <c r="I6" s="123" t="s">
        <v>21</v>
      </c>
      <c r="J6" s="123"/>
      <c r="K6" s="123"/>
      <c r="L6" s="97" t="s">
        <v>11</v>
      </c>
    </row>
    <row r="7" spans="1:12" ht="30.75" customHeight="1">
      <c r="A7" s="123"/>
      <c r="B7" s="124"/>
      <c r="C7" s="125" t="s">
        <v>4</v>
      </c>
      <c r="D7" s="125" t="s">
        <v>12</v>
      </c>
      <c r="E7" s="125"/>
      <c r="F7" s="125" t="s">
        <v>4</v>
      </c>
      <c r="G7" s="125" t="s">
        <v>12</v>
      </c>
      <c r="H7" s="125"/>
      <c r="I7" s="125" t="s">
        <v>4</v>
      </c>
      <c r="J7" s="125" t="s">
        <v>12</v>
      </c>
      <c r="K7" s="125"/>
      <c r="L7" s="97"/>
    </row>
    <row r="8" spans="1:12" ht="45.75" customHeight="1">
      <c r="A8" s="123"/>
      <c r="B8" s="124"/>
      <c r="C8" s="125"/>
      <c r="D8" s="32" t="s">
        <v>0</v>
      </c>
      <c r="E8" s="32" t="s">
        <v>14</v>
      </c>
      <c r="F8" s="125"/>
      <c r="G8" s="32" t="s">
        <v>0</v>
      </c>
      <c r="H8" s="32" t="s">
        <v>19</v>
      </c>
      <c r="I8" s="125"/>
      <c r="J8" s="32" t="s">
        <v>0</v>
      </c>
      <c r="K8" s="31" t="s">
        <v>14</v>
      </c>
      <c r="L8" s="97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3">
        <v>11</v>
      </c>
      <c r="L9" s="88">
        <v>12</v>
      </c>
    </row>
    <row r="10" spans="1:14" ht="25.5" customHeight="1">
      <c r="A10" s="106" t="s">
        <v>9</v>
      </c>
      <c r="B10" s="22" t="s">
        <v>67</v>
      </c>
      <c r="C10" s="34">
        <f>C11+C12</f>
        <v>30258043</v>
      </c>
      <c r="D10" s="34">
        <f>D16+D22+D37+D47+D51</f>
        <v>22744043</v>
      </c>
      <c r="E10" s="34">
        <f aca="true" t="shared" si="0" ref="E10:K10">E11+E12</f>
        <v>7514000</v>
      </c>
      <c r="F10" s="34">
        <f t="shared" si="0"/>
        <v>33940965</v>
      </c>
      <c r="G10" s="34">
        <f t="shared" si="0"/>
        <v>27717963</v>
      </c>
      <c r="H10" s="34">
        <f t="shared" si="0"/>
        <v>6223002</v>
      </c>
      <c r="I10" s="34">
        <f t="shared" si="0"/>
        <v>36106971</v>
      </c>
      <c r="J10" s="34">
        <f t="shared" si="0"/>
        <v>30068481</v>
      </c>
      <c r="K10" s="34">
        <f t="shared" si="0"/>
        <v>6038490</v>
      </c>
      <c r="L10" s="105"/>
      <c r="N10" s="62"/>
    </row>
    <row r="11" spans="1:15" ht="53.25" customHeight="1">
      <c r="A11" s="107"/>
      <c r="B11" s="21" t="s">
        <v>15</v>
      </c>
      <c r="C11" s="9">
        <f>C16+C22+C38+C47+C51+C55</f>
        <v>30173043</v>
      </c>
      <c r="D11" s="9">
        <f>D16+D22+D38+D47+D51</f>
        <v>22744043</v>
      </c>
      <c r="E11" s="9">
        <f>E22+E47+E51+E55</f>
        <v>7429000</v>
      </c>
      <c r="F11" s="9">
        <f>F16+F22+F38+F47+F51+F55</f>
        <v>33853965</v>
      </c>
      <c r="G11" s="9">
        <f>G16+G22+G38+G47+G51+G55</f>
        <v>27717963</v>
      </c>
      <c r="H11" s="9">
        <f>H16+H22+H38+H47+H51+H55</f>
        <v>6136002</v>
      </c>
      <c r="I11" s="71">
        <f>I16+I22+I38+I47+I51+I55</f>
        <v>36005771</v>
      </c>
      <c r="J11" s="9">
        <f>J16+J22+J37+J47+J51</f>
        <v>30068481</v>
      </c>
      <c r="K11" s="9">
        <f>K22+K47+K51+K55</f>
        <v>5937290</v>
      </c>
      <c r="L11" s="110"/>
      <c r="N11" s="62"/>
      <c r="O11" s="62"/>
    </row>
    <row r="12" spans="1:15" ht="45" customHeight="1">
      <c r="A12" s="108"/>
      <c r="B12" s="21" t="s">
        <v>50</v>
      </c>
      <c r="C12" s="9">
        <v>85000</v>
      </c>
      <c r="D12" s="92"/>
      <c r="E12" s="9">
        <v>85000</v>
      </c>
      <c r="F12" s="9">
        <v>87000</v>
      </c>
      <c r="G12" s="93"/>
      <c r="H12" s="9">
        <v>87000</v>
      </c>
      <c r="I12" s="9">
        <v>101200</v>
      </c>
      <c r="J12" s="93"/>
      <c r="K12" s="9">
        <v>101200</v>
      </c>
      <c r="L12" s="110"/>
      <c r="O12" s="62"/>
    </row>
    <row r="13" spans="1:15" ht="56.25" customHeight="1">
      <c r="A13" s="128" t="s">
        <v>37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19"/>
      <c r="O13" s="62"/>
    </row>
    <row r="14" spans="1:12" ht="24" customHeight="1">
      <c r="A14" s="103" t="s">
        <v>46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99" t="s">
        <v>89</v>
      </c>
    </row>
    <row r="15" spans="1:12" ht="19.5" customHeight="1">
      <c r="A15" s="103" t="s">
        <v>44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99"/>
    </row>
    <row r="16" spans="1:12" ht="45.75" customHeight="1">
      <c r="A16" s="64" t="s">
        <v>82</v>
      </c>
      <c r="B16" s="21" t="s">
        <v>5</v>
      </c>
      <c r="C16" s="9">
        <f>C18+C19</f>
        <v>1265519</v>
      </c>
      <c r="D16" s="9">
        <f>D18+D19</f>
        <v>1265519</v>
      </c>
      <c r="E16" s="9"/>
      <c r="F16" s="9">
        <f>F17</f>
        <v>2500000</v>
      </c>
      <c r="G16" s="9">
        <f>G17</f>
        <v>2500000</v>
      </c>
      <c r="H16" s="9"/>
      <c r="I16" s="9">
        <f>I17</f>
        <v>3000000</v>
      </c>
      <c r="J16" s="9">
        <f>J17</f>
        <v>3000000</v>
      </c>
      <c r="K16" s="9"/>
      <c r="L16" s="99"/>
    </row>
    <row r="17" spans="1:12" ht="43.5" customHeight="1">
      <c r="A17" s="64" t="s">
        <v>45</v>
      </c>
      <c r="B17" s="21" t="s">
        <v>5</v>
      </c>
      <c r="C17" s="10">
        <v>1265519</v>
      </c>
      <c r="D17" s="10">
        <v>1265519</v>
      </c>
      <c r="E17" s="10"/>
      <c r="F17" s="10">
        <f>F18+F19</f>
        <v>2500000</v>
      </c>
      <c r="G17" s="10">
        <f>G18+G19</f>
        <v>2500000</v>
      </c>
      <c r="H17" s="10"/>
      <c r="I17" s="10">
        <f>I18+I19</f>
        <v>3000000</v>
      </c>
      <c r="J17" s="10">
        <f>J18+J19</f>
        <v>3000000</v>
      </c>
      <c r="K17" s="11"/>
      <c r="L17" s="99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1500000</v>
      </c>
      <c r="G18" s="10">
        <v>1500000</v>
      </c>
      <c r="H18" s="10"/>
      <c r="I18" s="10">
        <v>1800000</v>
      </c>
      <c r="J18" s="10">
        <v>1800000</v>
      </c>
      <c r="K18" s="9"/>
      <c r="L18" s="99"/>
    </row>
    <row r="19" spans="1:12" s="27" customFormat="1" ht="18.75" customHeight="1">
      <c r="A19" s="65" t="s">
        <v>47</v>
      </c>
      <c r="B19" s="19"/>
      <c r="C19" s="10">
        <v>665519</v>
      </c>
      <c r="D19" s="10">
        <v>665519</v>
      </c>
      <c r="E19" s="10"/>
      <c r="F19" s="10">
        <v>1000000</v>
      </c>
      <c r="G19" s="10">
        <v>1000000</v>
      </c>
      <c r="H19" s="10"/>
      <c r="I19" s="10">
        <v>1200000</v>
      </c>
      <c r="J19" s="10">
        <v>1200000</v>
      </c>
      <c r="K19" s="9"/>
      <c r="L19" s="99"/>
    </row>
    <row r="20" spans="1:12" s="27" customFormat="1" ht="27" customHeight="1">
      <c r="A20" s="103" t="s">
        <v>95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98" t="s">
        <v>89</v>
      </c>
    </row>
    <row r="21" spans="1:12" s="27" customFormat="1" ht="22.5" customHeight="1">
      <c r="A21" s="113" t="s">
        <v>30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99"/>
    </row>
    <row r="22" spans="1:15" s="27" customFormat="1" ht="56.25" customHeight="1">
      <c r="A22" s="64" t="s">
        <v>83</v>
      </c>
      <c r="B22" s="21" t="s">
        <v>5</v>
      </c>
      <c r="C22" s="9">
        <f>C23+C24</f>
        <v>11245400</v>
      </c>
      <c r="D22" s="9">
        <f aca="true" t="shared" si="1" ref="D22:K22">D23+D24</f>
        <v>10954400</v>
      </c>
      <c r="E22" s="9">
        <f t="shared" si="1"/>
        <v>291000</v>
      </c>
      <c r="F22" s="9">
        <f t="shared" si="1"/>
        <v>12061389</v>
      </c>
      <c r="G22" s="9">
        <f t="shared" si="1"/>
        <v>11565189</v>
      </c>
      <c r="H22" s="9">
        <f t="shared" si="1"/>
        <v>496200</v>
      </c>
      <c r="I22" s="9">
        <f t="shared" si="1"/>
        <v>12904438</v>
      </c>
      <c r="J22" s="9">
        <f t="shared" si="1"/>
        <v>12380738</v>
      </c>
      <c r="K22" s="9">
        <f t="shared" si="1"/>
        <v>523700</v>
      </c>
      <c r="L22" s="99"/>
      <c r="O22" s="60"/>
    </row>
    <row r="23" spans="1:15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1737500</v>
      </c>
      <c r="E23" s="9">
        <v>44000</v>
      </c>
      <c r="F23" s="9">
        <f>G23+H23</f>
        <v>1923750</v>
      </c>
      <c r="G23" s="9">
        <v>1855750</v>
      </c>
      <c r="H23" s="9">
        <v>68000</v>
      </c>
      <c r="I23" s="9">
        <v>2119069</v>
      </c>
      <c r="J23" s="9">
        <f>I23-K23</f>
        <v>2047769</v>
      </c>
      <c r="K23" s="9">
        <v>71300</v>
      </c>
      <c r="L23" s="99"/>
      <c r="O23" s="91"/>
    </row>
    <row r="24" spans="1:12" s="27" customFormat="1" ht="61.5" customHeight="1">
      <c r="A24" s="14" t="s">
        <v>94</v>
      </c>
      <c r="B24" s="21" t="s">
        <v>5</v>
      </c>
      <c r="C24" s="9">
        <f>C25+C32</f>
        <v>9463900</v>
      </c>
      <c r="D24" s="9">
        <f>D25+D32</f>
        <v>9216900</v>
      </c>
      <c r="E24" s="9">
        <f>E25</f>
        <v>247000</v>
      </c>
      <c r="F24" s="9">
        <f>F25+F32</f>
        <v>10137639</v>
      </c>
      <c r="G24" s="9">
        <f>G25+G32</f>
        <v>9709439</v>
      </c>
      <c r="H24" s="9">
        <f>H29+H30+H31</f>
        <v>428200</v>
      </c>
      <c r="I24" s="9">
        <f>I25+I32</f>
        <v>10785369</v>
      </c>
      <c r="J24" s="9">
        <f>J25+J32</f>
        <v>10332969</v>
      </c>
      <c r="K24" s="9">
        <f>K29+K30+K31</f>
        <v>452400</v>
      </c>
      <c r="L24" s="99"/>
    </row>
    <row r="25" spans="1:12" s="27" customFormat="1" ht="39" customHeight="1">
      <c r="A25" s="40" t="s">
        <v>75</v>
      </c>
      <c r="B25" s="19"/>
      <c r="C25" s="9">
        <f>C29+C30+C31</f>
        <v>6063900</v>
      </c>
      <c r="D25" s="9">
        <f aca="true" t="shared" si="2" ref="D25:K25">D29+D30+D31</f>
        <v>5816900</v>
      </c>
      <c r="E25" s="9">
        <f>E29+E30+E31</f>
        <v>247000</v>
      </c>
      <c r="F25" s="9">
        <f t="shared" si="2"/>
        <v>6003200</v>
      </c>
      <c r="G25" s="9">
        <f t="shared" si="2"/>
        <v>5575000</v>
      </c>
      <c r="H25" s="9">
        <f t="shared" si="2"/>
        <v>428200</v>
      </c>
      <c r="I25" s="9">
        <f t="shared" si="2"/>
        <v>6473069</v>
      </c>
      <c r="J25" s="9">
        <f t="shared" si="2"/>
        <v>6020669</v>
      </c>
      <c r="K25" s="9">
        <f t="shared" si="2"/>
        <v>452400</v>
      </c>
      <c r="L25" s="100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0"/>
      <c r="R26" s="95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10"/>
      <c r="L27" s="100"/>
      <c r="R27" s="95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10"/>
      <c r="L28" s="100"/>
      <c r="R28" s="95"/>
    </row>
    <row r="29" spans="1:18" s="87" customFormat="1" ht="21" customHeight="1">
      <c r="A29" s="40" t="s">
        <v>38</v>
      </c>
      <c r="B29" s="19"/>
      <c r="C29" s="10">
        <f>D29+E29</f>
        <v>1655000</v>
      </c>
      <c r="D29" s="10">
        <v>1638000</v>
      </c>
      <c r="E29" s="10">
        <v>17000</v>
      </c>
      <c r="F29" s="10">
        <f>G29+H29</f>
        <v>1396900</v>
      </c>
      <c r="G29" s="10">
        <v>1275000</v>
      </c>
      <c r="H29" s="10">
        <v>121900</v>
      </c>
      <c r="I29" s="10">
        <f>J29+K29</f>
        <v>1453930</v>
      </c>
      <c r="J29" s="10">
        <v>1324930</v>
      </c>
      <c r="K29" s="10">
        <v>129000</v>
      </c>
      <c r="L29" s="100"/>
      <c r="R29" s="95"/>
    </row>
    <row r="30" spans="1:18" s="87" customFormat="1" ht="21" customHeight="1">
      <c r="A30" s="40" t="s">
        <v>90</v>
      </c>
      <c r="B30" s="19"/>
      <c r="C30" s="10">
        <f>D30+E30</f>
        <v>2538900</v>
      </c>
      <c r="D30" s="10">
        <v>2438900</v>
      </c>
      <c r="E30" s="10">
        <v>100000</v>
      </c>
      <c r="F30" s="10">
        <f>G30+H30</f>
        <v>2746300</v>
      </c>
      <c r="G30" s="10">
        <v>2600000</v>
      </c>
      <c r="H30" s="10">
        <v>146300</v>
      </c>
      <c r="I30" s="10">
        <f>J30+K30</f>
        <v>2954404</v>
      </c>
      <c r="J30" s="10">
        <v>2800004</v>
      </c>
      <c r="K30" s="10">
        <v>154400</v>
      </c>
      <c r="L30" s="100"/>
      <c r="R30" s="95"/>
    </row>
    <row r="31" spans="1:18" s="87" customFormat="1" ht="20.25" customHeight="1">
      <c r="A31" s="40" t="s">
        <v>40</v>
      </c>
      <c r="B31" s="19"/>
      <c r="C31" s="10">
        <f>D31+E31</f>
        <v>1870000</v>
      </c>
      <c r="D31" s="10">
        <v>1740000</v>
      </c>
      <c r="E31" s="10">
        <v>130000</v>
      </c>
      <c r="F31" s="10">
        <f>G31+H31</f>
        <v>1860000</v>
      </c>
      <c r="G31" s="10">
        <v>1700000</v>
      </c>
      <c r="H31" s="10">
        <v>160000</v>
      </c>
      <c r="I31" s="10">
        <f>J31+K31</f>
        <v>2064735</v>
      </c>
      <c r="J31" s="10">
        <v>1895735</v>
      </c>
      <c r="K31" s="10">
        <v>169000</v>
      </c>
      <c r="L31" s="100"/>
      <c r="O31" s="94"/>
      <c r="R31" s="95"/>
    </row>
    <row r="32" spans="1:18" s="27" customFormat="1" ht="48" customHeight="1">
      <c r="A32" s="40" t="s">
        <v>76</v>
      </c>
      <c r="B32" s="21"/>
      <c r="C32" s="9">
        <f>C33+C34</f>
        <v>3400000</v>
      </c>
      <c r="D32" s="9">
        <f aca="true" t="shared" si="3" ref="D32:J32">D33+D34</f>
        <v>3400000</v>
      </c>
      <c r="E32" s="9" t="s">
        <v>93</v>
      </c>
      <c r="F32" s="9">
        <f t="shared" si="3"/>
        <v>4134439</v>
      </c>
      <c r="G32" s="9">
        <f t="shared" si="3"/>
        <v>4134439</v>
      </c>
      <c r="H32" s="9"/>
      <c r="I32" s="9">
        <f t="shared" si="3"/>
        <v>4312300</v>
      </c>
      <c r="J32" s="9">
        <f t="shared" si="3"/>
        <v>4312300</v>
      </c>
      <c r="K32" s="9"/>
      <c r="L32" s="100"/>
      <c r="R32" s="95"/>
    </row>
    <row r="33" spans="1:18" s="87" customFormat="1" ht="22.5" customHeight="1">
      <c r="A33" s="40" t="s">
        <v>41</v>
      </c>
      <c r="B33" s="21"/>
      <c r="C33" s="10">
        <v>1100000</v>
      </c>
      <c r="D33" s="10">
        <v>1100000</v>
      </c>
      <c r="E33" s="89"/>
      <c r="F33" s="10">
        <v>1322832</v>
      </c>
      <c r="G33" s="10">
        <v>1322832</v>
      </c>
      <c r="H33" s="89"/>
      <c r="I33" s="10">
        <v>1383064</v>
      </c>
      <c r="J33" s="10">
        <v>1383064</v>
      </c>
      <c r="K33" s="10"/>
      <c r="L33" s="100"/>
      <c r="R33" s="95"/>
    </row>
    <row r="34" spans="1:18" s="8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2811607</v>
      </c>
      <c r="G34" s="10">
        <v>2811607</v>
      </c>
      <c r="H34" s="10"/>
      <c r="I34" s="10">
        <v>2929236</v>
      </c>
      <c r="J34" s="10">
        <v>2929236</v>
      </c>
      <c r="K34" s="10"/>
      <c r="L34" s="100"/>
      <c r="R34" s="95"/>
    </row>
    <row r="35" spans="1:18" s="27" customFormat="1" ht="27" customHeight="1">
      <c r="A35" s="101" t="s">
        <v>31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98" t="s">
        <v>89</v>
      </c>
      <c r="R35" s="95"/>
    </row>
    <row r="36" spans="1:18" s="27" customFormat="1" ht="26.25" customHeight="1">
      <c r="A36" s="113" t="s">
        <v>69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99"/>
      <c r="R36" s="95"/>
    </row>
    <row r="37" spans="1:18" s="27" customFormat="1" ht="22.5" customHeight="1">
      <c r="A37" s="102" t="s">
        <v>78</v>
      </c>
      <c r="B37" s="22" t="s">
        <v>67</v>
      </c>
      <c r="C37" s="9">
        <f>D37+E37</f>
        <v>3711124</v>
      </c>
      <c r="D37" s="9">
        <f aca="true" t="shared" si="4" ref="D37:K37">D38+D39</f>
        <v>3626124</v>
      </c>
      <c r="E37" s="9">
        <f t="shared" si="4"/>
        <v>85000</v>
      </c>
      <c r="F37" s="9">
        <f>F38+F39</f>
        <v>5185405</v>
      </c>
      <c r="G37" s="9">
        <f t="shared" si="4"/>
        <v>5098405</v>
      </c>
      <c r="H37" s="9">
        <f t="shared" si="4"/>
        <v>87000</v>
      </c>
      <c r="I37" s="9">
        <f t="shared" si="4"/>
        <v>5598083</v>
      </c>
      <c r="J37" s="9">
        <f t="shared" si="4"/>
        <v>5496883</v>
      </c>
      <c r="K37" s="9">
        <f t="shared" si="4"/>
        <v>101200</v>
      </c>
      <c r="L37" s="99"/>
      <c r="N37" s="60"/>
      <c r="R37" s="95"/>
    </row>
    <row r="38" spans="1:18" s="27" customFormat="1" ht="44.25" customHeight="1">
      <c r="A38" s="102"/>
      <c r="B38" s="21" t="s">
        <v>5</v>
      </c>
      <c r="C38" s="9">
        <f>D41+C44+D40</f>
        <v>3626124</v>
      </c>
      <c r="D38" s="9">
        <f>D40+D41+D44</f>
        <v>3626124</v>
      </c>
      <c r="E38" s="9"/>
      <c r="F38" s="9">
        <f>G40+G41+G44</f>
        <v>5098405</v>
      </c>
      <c r="G38" s="9">
        <f>G40+G42+G44</f>
        <v>5098405</v>
      </c>
      <c r="H38" s="9"/>
      <c r="I38" s="9">
        <f>I40+J41+J44</f>
        <v>5496883</v>
      </c>
      <c r="J38" s="9">
        <f>J40+J42+J44</f>
        <v>5496883</v>
      </c>
      <c r="K38" s="9"/>
      <c r="L38" s="99"/>
      <c r="R38" s="95"/>
    </row>
    <row r="39" spans="1:18" s="27" customFormat="1" ht="33" customHeight="1">
      <c r="A39" s="102"/>
      <c r="B39" s="21" t="s">
        <v>50</v>
      </c>
      <c r="C39" s="9">
        <f aca="true" t="shared" si="5" ref="C39:K39">C43</f>
        <v>85000</v>
      </c>
      <c r="D39" s="9"/>
      <c r="E39" s="9">
        <f t="shared" si="5"/>
        <v>85000</v>
      </c>
      <c r="F39" s="9">
        <f t="shared" si="5"/>
        <v>87000</v>
      </c>
      <c r="G39" s="9"/>
      <c r="H39" s="9">
        <f t="shared" si="5"/>
        <v>87000</v>
      </c>
      <c r="I39" s="9">
        <f t="shared" si="5"/>
        <v>101200</v>
      </c>
      <c r="J39" s="9"/>
      <c r="K39" s="9">
        <f t="shared" si="5"/>
        <v>101200</v>
      </c>
      <c r="L39" s="99"/>
      <c r="O39" s="60"/>
      <c r="R39" s="66"/>
    </row>
    <row r="40" spans="1:15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3496697</v>
      </c>
      <c r="G40" s="10">
        <v>3496697</v>
      </c>
      <c r="H40" s="10"/>
      <c r="I40" s="10">
        <v>3787640</v>
      </c>
      <c r="J40" s="10">
        <v>3787640</v>
      </c>
      <c r="K40" s="9"/>
      <c r="L40" s="100"/>
      <c r="O40" s="60"/>
    </row>
    <row r="41" spans="1:12" s="27" customFormat="1" ht="28.5" customHeight="1">
      <c r="A41" s="113" t="s">
        <v>56</v>
      </c>
      <c r="B41" s="22" t="s">
        <v>67</v>
      </c>
      <c r="C41" s="10">
        <f aca="true" t="shared" si="6" ref="C41:K41">C42+C43</f>
        <v>862300</v>
      </c>
      <c r="D41" s="10">
        <f t="shared" si="6"/>
        <v>777300</v>
      </c>
      <c r="E41" s="10">
        <f t="shared" si="6"/>
        <v>85000</v>
      </c>
      <c r="F41" s="10">
        <f>G41+H41</f>
        <v>1458308</v>
      </c>
      <c r="G41" s="10">
        <v>1371308</v>
      </c>
      <c r="H41" s="10">
        <v>87000</v>
      </c>
      <c r="I41" s="10">
        <f t="shared" si="6"/>
        <v>1564606</v>
      </c>
      <c r="J41" s="10">
        <f t="shared" si="6"/>
        <v>1463406</v>
      </c>
      <c r="K41" s="10">
        <f t="shared" si="6"/>
        <v>101200</v>
      </c>
      <c r="L41" s="100"/>
    </row>
    <row r="42" spans="1:15" s="27" customFormat="1" ht="48" customHeight="1">
      <c r="A42" s="114"/>
      <c r="B42" s="21" t="s">
        <v>5</v>
      </c>
      <c r="C42" s="10">
        <f>D42+E42</f>
        <v>777300</v>
      </c>
      <c r="D42" s="10">
        <v>777300</v>
      </c>
      <c r="E42" s="75"/>
      <c r="F42" s="10">
        <v>1371308</v>
      </c>
      <c r="G42" s="10">
        <v>1371308</v>
      </c>
      <c r="H42" s="75"/>
      <c r="I42" s="10">
        <v>1463406</v>
      </c>
      <c r="J42" s="10">
        <v>1463406</v>
      </c>
      <c r="K42" s="75"/>
      <c r="L42" s="100"/>
      <c r="O42" s="91"/>
    </row>
    <row r="43" spans="1:12" s="27" customFormat="1" ht="31.5" customHeight="1">
      <c r="A43" s="114"/>
      <c r="B43" s="21" t="s">
        <v>50</v>
      </c>
      <c r="C43" s="56">
        <f>D43+E43</f>
        <v>85000</v>
      </c>
      <c r="D43" s="10"/>
      <c r="E43" s="10">
        <v>85000</v>
      </c>
      <c r="F43" s="56">
        <v>87000</v>
      </c>
      <c r="G43" s="10"/>
      <c r="H43" s="10">
        <v>87000</v>
      </c>
      <c r="I43" s="56">
        <f>J43+K43</f>
        <v>101200</v>
      </c>
      <c r="J43" s="10"/>
      <c r="K43" s="10">
        <v>101200</v>
      </c>
      <c r="L43" s="100"/>
    </row>
    <row r="44" spans="1:15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230400</v>
      </c>
      <c r="G44" s="10">
        <v>230400</v>
      </c>
      <c r="H44" s="10"/>
      <c r="I44" s="10">
        <v>245837</v>
      </c>
      <c r="J44" s="10">
        <v>245837</v>
      </c>
      <c r="K44" s="10"/>
      <c r="L44" s="100"/>
      <c r="O44" s="60"/>
    </row>
    <row r="45" spans="1:12" s="27" customFormat="1" ht="20.25" customHeight="1">
      <c r="A45" s="117" t="s">
        <v>62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09" t="s">
        <v>89</v>
      </c>
    </row>
    <row r="46" spans="1:12" s="27" customFormat="1" ht="24.75" customHeight="1">
      <c r="A46" s="115" t="s">
        <v>49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0"/>
    </row>
    <row r="47" spans="1:15" ht="56.25" customHeight="1">
      <c r="A47" s="76" t="s">
        <v>79</v>
      </c>
      <c r="B47" s="79" t="s">
        <v>5</v>
      </c>
      <c r="C47" s="80">
        <f>D47+E47</f>
        <v>3578000</v>
      </c>
      <c r="D47" s="80">
        <v>2663000</v>
      </c>
      <c r="E47" s="80">
        <v>915000</v>
      </c>
      <c r="F47" s="80">
        <f>G47+H47</f>
        <v>2389171</v>
      </c>
      <c r="G47" s="80">
        <v>2054369</v>
      </c>
      <c r="H47" s="80">
        <v>334802</v>
      </c>
      <c r="I47" s="80">
        <v>2624450</v>
      </c>
      <c r="J47" s="80">
        <v>2240860</v>
      </c>
      <c r="K47" s="85">
        <v>383590</v>
      </c>
      <c r="L47" s="110"/>
      <c r="O47" s="62"/>
    </row>
    <row r="48" spans="1:12" ht="65.25" customHeight="1">
      <c r="A48" s="63" t="s">
        <v>63</v>
      </c>
      <c r="B48" s="21" t="s">
        <v>5</v>
      </c>
      <c r="C48" s="10">
        <f>D48+E48</f>
        <v>3578000</v>
      </c>
      <c r="D48" s="73">
        <v>2663000</v>
      </c>
      <c r="E48" s="10">
        <v>915000</v>
      </c>
      <c r="F48" s="10">
        <f>G48+H48</f>
        <v>2389171</v>
      </c>
      <c r="G48" s="73">
        <v>2054369</v>
      </c>
      <c r="H48" s="73">
        <v>334802</v>
      </c>
      <c r="I48" s="10">
        <f>J48+K48</f>
        <v>2624450</v>
      </c>
      <c r="J48" s="10">
        <v>2240860</v>
      </c>
      <c r="K48" s="53">
        <v>383590</v>
      </c>
      <c r="L48" s="119"/>
    </row>
    <row r="49" spans="1:12" ht="24.75" customHeight="1">
      <c r="A49" s="117" t="s">
        <v>51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09" t="s">
        <v>89</v>
      </c>
    </row>
    <row r="50" spans="1:12" ht="24" customHeight="1">
      <c r="A50" s="115" t="s">
        <v>30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0"/>
    </row>
    <row r="51" spans="1:15" ht="56.25" customHeight="1">
      <c r="A51" s="14" t="s">
        <v>80</v>
      </c>
      <c r="B51" s="21" t="s">
        <v>16</v>
      </c>
      <c r="C51" s="9">
        <f>D51+E51</f>
        <v>4258000</v>
      </c>
      <c r="D51" s="9">
        <v>4235000</v>
      </c>
      <c r="E51" s="9">
        <v>23000</v>
      </c>
      <c r="F51" s="9">
        <f>G51+H51</f>
        <v>6805000</v>
      </c>
      <c r="G51" s="9">
        <v>6500000</v>
      </c>
      <c r="H51" s="9">
        <f>275400+29600</f>
        <v>305000</v>
      </c>
      <c r="I51" s="9">
        <f>J51+K51</f>
        <v>6980000</v>
      </c>
      <c r="J51" s="9">
        <v>6950000</v>
      </c>
      <c r="K51" s="9">
        <v>30000</v>
      </c>
      <c r="L51" s="110"/>
      <c r="N51" s="62"/>
      <c r="O51" s="62"/>
    </row>
    <row r="52" spans="1:12" ht="51" customHeight="1">
      <c r="A52" s="14" t="s">
        <v>74</v>
      </c>
      <c r="B52" s="21" t="s">
        <v>5</v>
      </c>
      <c r="C52" s="10">
        <f>D52+E52</f>
        <v>4258000</v>
      </c>
      <c r="D52" s="10">
        <f>892000+685000+1000000+818000+840000</f>
        <v>4235000</v>
      </c>
      <c r="E52" s="10">
        <v>23000</v>
      </c>
      <c r="F52" s="10">
        <f>G52+H52</f>
        <v>6805000</v>
      </c>
      <c r="G52" s="10">
        <v>6500000</v>
      </c>
      <c r="H52" s="10">
        <f>275400+29600</f>
        <v>305000</v>
      </c>
      <c r="I52" s="10">
        <f>J52+K52</f>
        <v>6980000</v>
      </c>
      <c r="J52" s="10">
        <v>6950000</v>
      </c>
      <c r="K52" s="10">
        <v>30000</v>
      </c>
      <c r="L52" s="119"/>
    </row>
    <row r="53" spans="1:12" ht="24" customHeight="1">
      <c r="A53" s="117" t="s">
        <v>52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09" t="s">
        <v>36</v>
      </c>
    </row>
    <row r="54" spans="1:12" ht="24" customHeight="1">
      <c r="A54" s="115" t="s">
        <v>77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0"/>
    </row>
    <row r="55" spans="1:12" ht="47.25" customHeight="1">
      <c r="A55" s="63" t="s">
        <v>81</v>
      </c>
      <c r="B55" s="21" t="s">
        <v>5</v>
      </c>
      <c r="C55" s="9">
        <v>6200000</v>
      </c>
      <c r="D55" s="9"/>
      <c r="E55" s="9">
        <v>6200000</v>
      </c>
      <c r="F55" s="9">
        <v>5000000</v>
      </c>
      <c r="G55" s="9"/>
      <c r="H55" s="9">
        <v>5000000</v>
      </c>
      <c r="I55" s="9">
        <v>5000000</v>
      </c>
      <c r="J55" s="9"/>
      <c r="K55" s="9">
        <v>5000000</v>
      </c>
      <c r="L55" s="110"/>
    </row>
    <row r="56" spans="1:12" ht="50.25" customHeight="1">
      <c r="A56" s="14" t="s">
        <v>84</v>
      </c>
      <c r="B56" s="21" t="s">
        <v>5</v>
      </c>
      <c r="C56" s="73">
        <v>6200000</v>
      </c>
      <c r="D56" s="73"/>
      <c r="E56" s="73">
        <v>6200000</v>
      </c>
      <c r="F56" s="73">
        <v>5000000</v>
      </c>
      <c r="G56" s="73"/>
      <c r="H56" s="73">
        <v>5000000</v>
      </c>
      <c r="I56" s="73">
        <v>5000000</v>
      </c>
      <c r="J56" s="73"/>
      <c r="K56" s="86">
        <v>5000000</v>
      </c>
      <c r="L56" s="110"/>
    </row>
    <row r="57" spans="1:12" ht="32.25" customHeight="1">
      <c r="A57" s="14" t="s">
        <v>85</v>
      </c>
      <c r="B57" s="21"/>
      <c r="C57" s="10">
        <v>5000000</v>
      </c>
      <c r="D57" s="10"/>
      <c r="E57" s="10">
        <v>5000000</v>
      </c>
      <c r="F57" s="10">
        <v>5000000</v>
      </c>
      <c r="G57" s="10"/>
      <c r="H57" s="10">
        <v>5000000</v>
      </c>
      <c r="I57" s="10">
        <v>5000000</v>
      </c>
      <c r="J57" s="10"/>
      <c r="K57" s="10">
        <v>5000000</v>
      </c>
      <c r="L57" s="111"/>
    </row>
    <row r="58" spans="1:12" ht="31.5">
      <c r="A58" s="14" t="s">
        <v>86</v>
      </c>
      <c r="B58" s="90"/>
      <c r="C58" s="73">
        <v>1200000</v>
      </c>
      <c r="D58" s="73"/>
      <c r="E58" s="73">
        <v>1200000</v>
      </c>
      <c r="F58" s="73"/>
      <c r="G58" s="73"/>
      <c r="H58" s="73"/>
      <c r="I58" s="73"/>
      <c r="J58" s="73"/>
      <c r="K58" s="73"/>
      <c r="L58" s="112"/>
    </row>
    <row r="59" spans="1:12" ht="15.75">
      <c r="A59" s="51"/>
      <c r="B59" s="28"/>
      <c r="C59" s="5"/>
      <c r="D59" s="5"/>
      <c r="E59" s="5"/>
      <c r="F59" s="5"/>
      <c r="G59" s="5"/>
      <c r="H59" s="5"/>
      <c r="I59" s="5"/>
      <c r="J59" s="5"/>
      <c r="K59" s="5"/>
      <c r="L59" s="52"/>
    </row>
    <row r="60" spans="1:11" ht="45.75" customHeight="1">
      <c r="A60" s="43" t="s">
        <v>97</v>
      </c>
      <c r="B60" s="28"/>
      <c r="C60" s="5"/>
      <c r="D60" s="5"/>
      <c r="E60" s="5"/>
      <c r="F60" s="5"/>
      <c r="G60" s="5"/>
      <c r="H60" s="1" t="s">
        <v>87</v>
      </c>
      <c r="I60" s="5"/>
      <c r="J60" s="5"/>
      <c r="K60" s="12"/>
    </row>
    <row r="61" spans="1:11" ht="24" customHeight="1">
      <c r="A61" s="43" t="s">
        <v>88</v>
      </c>
      <c r="B61" s="28"/>
      <c r="C61" s="5"/>
      <c r="D61" s="5"/>
      <c r="E61" s="5"/>
      <c r="F61" s="5"/>
      <c r="G61" s="5"/>
      <c r="H61" s="1"/>
      <c r="I61" s="5"/>
      <c r="J61" s="5"/>
      <c r="K61" s="12"/>
    </row>
    <row r="62" spans="1:11" ht="18.75" customHeight="1">
      <c r="A62" s="122"/>
      <c r="B62" s="122"/>
      <c r="C62" s="122"/>
      <c r="D62" s="122"/>
      <c r="E62" s="122"/>
      <c r="F62" s="1"/>
      <c r="G62" s="2"/>
      <c r="H62" s="1"/>
      <c r="I62" s="1"/>
      <c r="J62" s="1"/>
      <c r="K62" s="12"/>
    </row>
    <row r="63" spans="1:11" ht="18.75" customHeight="1">
      <c r="A63" s="48"/>
      <c r="B63" s="48"/>
      <c r="C63" s="48"/>
      <c r="D63" s="48"/>
      <c r="E63" s="48"/>
      <c r="F63" s="1"/>
      <c r="G63" s="2"/>
      <c r="H63" s="1"/>
      <c r="I63" s="1"/>
      <c r="J63" s="1"/>
      <c r="K63" s="12"/>
    </row>
    <row r="64" spans="1:11" ht="18.75">
      <c r="A64" s="16"/>
      <c r="B64" s="23"/>
      <c r="C64" s="4"/>
      <c r="D64" s="3"/>
      <c r="E64" s="1"/>
      <c r="F64" s="3"/>
      <c r="G64" s="2"/>
      <c r="H64" s="1"/>
      <c r="I64" s="3"/>
      <c r="J64" s="1"/>
      <c r="K64" s="12"/>
    </row>
    <row r="65" spans="1:11" ht="18.75">
      <c r="A65" s="16"/>
      <c r="B65" s="23"/>
      <c r="C65" s="4"/>
      <c r="D65" s="3"/>
      <c r="E65" s="1"/>
      <c r="F65" s="3"/>
      <c r="G65" s="2"/>
      <c r="H65" s="1"/>
      <c r="I65" s="3"/>
      <c r="J65" s="1"/>
      <c r="K65" s="12"/>
    </row>
    <row r="66" spans="1:11" ht="18.75">
      <c r="A66" s="122"/>
      <c r="B66" s="122"/>
      <c r="C66" s="1"/>
      <c r="D66" s="1"/>
      <c r="E66" s="3"/>
      <c r="F66" s="2"/>
      <c r="G66" s="1"/>
      <c r="H66" s="1"/>
      <c r="I66" s="1"/>
      <c r="J66" s="1"/>
      <c r="K66" s="12"/>
    </row>
    <row r="67" spans="3:11" ht="18.75">
      <c r="C67" s="13"/>
      <c r="D67" s="13"/>
      <c r="E67" s="1"/>
      <c r="F67" s="13"/>
      <c r="G67" s="13"/>
      <c r="H67" s="13"/>
      <c r="I67" s="13"/>
      <c r="J67" s="13"/>
      <c r="K67" s="6"/>
    </row>
    <row r="68" spans="1:11" ht="18.75">
      <c r="A68" s="121"/>
      <c r="B68" s="121"/>
      <c r="C68" s="13"/>
      <c r="D68" s="13"/>
      <c r="E68" s="13"/>
      <c r="F68" s="13"/>
      <c r="G68" s="13"/>
      <c r="H68" s="13"/>
      <c r="I68" s="13"/>
      <c r="J68" s="13"/>
      <c r="K68" s="6"/>
    </row>
    <row r="69" spans="1:5" ht="18">
      <c r="A69" s="17"/>
      <c r="B69" s="24"/>
      <c r="E69" s="13"/>
    </row>
    <row r="70" spans="1:2" ht="18.75">
      <c r="A70" s="18"/>
      <c r="B70" s="25"/>
    </row>
  </sheetData>
  <sheetProtection/>
  <mergeCells count="42">
    <mergeCell ref="C6:E6"/>
    <mergeCell ref="A36:K36"/>
    <mergeCell ref="L14:L19"/>
    <mergeCell ref="L10:L13"/>
    <mergeCell ref="A10:A12"/>
    <mergeCell ref="L20:L34"/>
    <mergeCell ref="F6:H6"/>
    <mergeCell ref="D7:E7"/>
    <mergeCell ref="A13:K13"/>
    <mergeCell ref="A14:K14"/>
    <mergeCell ref="A37:A39"/>
    <mergeCell ref="A54:K54"/>
    <mergeCell ref="A15:K15"/>
    <mergeCell ref="A21:K21"/>
    <mergeCell ref="A53:K53"/>
    <mergeCell ref="A20:K20"/>
    <mergeCell ref="I1:L1"/>
    <mergeCell ref="R26:R38"/>
    <mergeCell ref="I6:K6"/>
    <mergeCell ref="A4:L4"/>
    <mergeCell ref="L6:L8"/>
    <mergeCell ref="J7:K7"/>
    <mergeCell ref="L35:L44"/>
    <mergeCell ref="A35:K35"/>
    <mergeCell ref="G7:H7"/>
    <mergeCell ref="F7:F8"/>
    <mergeCell ref="I2:L2"/>
    <mergeCell ref="A68:B68"/>
    <mergeCell ref="A66:B66"/>
    <mergeCell ref="A62:E62"/>
    <mergeCell ref="A6:A8"/>
    <mergeCell ref="B6:B8"/>
    <mergeCell ref="C7:C8"/>
    <mergeCell ref="A45:K45"/>
    <mergeCell ref="I7:I8"/>
    <mergeCell ref="L49:L52"/>
    <mergeCell ref="L53:L58"/>
    <mergeCell ref="A41:A43"/>
    <mergeCell ref="A46:K46"/>
    <mergeCell ref="A49:K49"/>
    <mergeCell ref="A50:K50"/>
    <mergeCell ref="L45:L48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3" manualBreakCount="3">
    <brk id="22" max="11" man="1"/>
    <brk id="43" max="11" man="1"/>
    <brk id="6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26" t="s">
        <v>22</v>
      </c>
      <c r="J1" s="127"/>
      <c r="K1" s="127"/>
      <c r="L1" s="127"/>
      <c r="M1" s="45"/>
    </row>
    <row r="2" spans="1:13" ht="45" customHeight="1">
      <c r="A2" s="60"/>
      <c r="C2" s="55"/>
      <c r="D2" s="62"/>
      <c r="F2" s="7"/>
      <c r="G2" s="7"/>
      <c r="I2" s="120" t="s">
        <v>26</v>
      </c>
      <c r="J2" s="120"/>
      <c r="K2" s="120"/>
      <c r="L2" s="120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96" t="s">
        <v>23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23" t="s">
        <v>3</v>
      </c>
      <c r="B6" s="124" t="s">
        <v>2</v>
      </c>
      <c r="C6" s="125" t="s">
        <v>27</v>
      </c>
      <c r="D6" s="125"/>
      <c r="E6" s="125"/>
      <c r="F6" s="125" t="s">
        <v>20</v>
      </c>
      <c r="G6" s="125"/>
      <c r="H6" s="125"/>
      <c r="I6" s="123" t="s">
        <v>21</v>
      </c>
      <c r="J6" s="123"/>
      <c r="K6" s="123"/>
      <c r="L6" s="97" t="s">
        <v>11</v>
      </c>
    </row>
    <row r="7" spans="1:12" ht="30.75" customHeight="1">
      <c r="A7" s="123"/>
      <c r="B7" s="124"/>
      <c r="C7" s="125" t="s">
        <v>4</v>
      </c>
      <c r="D7" s="125" t="s">
        <v>12</v>
      </c>
      <c r="E7" s="125"/>
      <c r="F7" s="125" t="s">
        <v>4</v>
      </c>
      <c r="G7" s="125" t="s">
        <v>12</v>
      </c>
      <c r="H7" s="125"/>
      <c r="I7" s="125" t="s">
        <v>4</v>
      </c>
      <c r="J7" s="125" t="s">
        <v>12</v>
      </c>
      <c r="K7" s="125"/>
      <c r="L7" s="97"/>
    </row>
    <row r="8" spans="1:12" ht="45.75" customHeight="1">
      <c r="A8" s="123"/>
      <c r="B8" s="124"/>
      <c r="C8" s="125"/>
      <c r="D8" s="32" t="s">
        <v>0</v>
      </c>
      <c r="E8" s="32" t="s">
        <v>14</v>
      </c>
      <c r="F8" s="125"/>
      <c r="G8" s="32" t="s">
        <v>0</v>
      </c>
      <c r="H8" s="32" t="s">
        <v>19</v>
      </c>
      <c r="I8" s="125"/>
      <c r="J8" s="32" t="s">
        <v>0</v>
      </c>
      <c r="K8" s="31" t="s">
        <v>14</v>
      </c>
      <c r="L8" s="97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06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07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08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28" t="s">
        <v>37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38"/>
      <c r="L13" s="46"/>
    </row>
    <row r="14" spans="1:12" ht="24" customHeight="1">
      <c r="A14" s="139" t="s">
        <v>46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1"/>
      <c r="L14" s="37" t="s">
        <v>57</v>
      </c>
    </row>
    <row r="15" spans="1:12" ht="19.5" customHeight="1">
      <c r="A15" s="142" t="s">
        <v>44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39" t="s">
        <v>53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1"/>
      <c r="L20" s="37" t="s">
        <v>58</v>
      </c>
    </row>
    <row r="21" spans="1:12" s="27" customFormat="1" ht="22.5" customHeight="1">
      <c r="A21" s="116" t="s">
        <v>30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99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99"/>
      <c r="R26" s="95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99"/>
      <c r="R27" s="95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99"/>
      <c r="R28" s="95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95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95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95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95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95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95"/>
    </row>
    <row r="35" spans="1:18" s="27" customFormat="1" ht="27" customHeight="1">
      <c r="A35" s="117" t="s">
        <v>31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32"/>
      <c r="L35" s="68"/>
      <c r="R35" s="95"/>
    </row>
    <row r="36" spans="1:18" s="27" customFormat="1" ht="26.25" customHeight="1">
      <c r="A36" s="116" t="s">
        <v>69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77"/>
      <c r="R36" s="95"/>
    </row>
    <row r="37" spans="1:18" s="27" customFormat="1" ht="22.5" customHeight="1">
      <c r="A37" s="107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95"/>
    </row>
    <row r="38" spans="1:18" s="27" customFormat="1" ht="44.25" customHeight="1">
      <c r="A38" s="107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30" t="s">
        <v>59</v>
      </c>
      <c r="R38" s="95"/>
    </row>
    <row r="39" spans="1:18" s="27" customFormat="1" ht="33" customHeight="1">
      <c r="A39" s="108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31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35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36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09" t="s">
        <v>33</v>
      </c>
    </row>
    <row r="43" spans="1:12" s="27" customFormat="1" ht="31.5" customHeight="1">
      <c r="A43" s="137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31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17" t="s">
        <v>62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32"/>
      <c r="L45" s="35"/>
    </row>
    <row r="46" spans="1:12" s="27" customFormat="1" ht="24.75" customHeight="1">
      <c r="A46" s="116" t="s">
        <v>49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17" t="s">
        <v>51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37"/>
    </row>
    <row r="50" spans="1:12" ht="24" customHeight="1">
      <c r="A50" s="116" t="s">
        <v>30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17" t="s">
        <v>52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34" t="s">
        <v>36</v>
      </c>
    </row>
    <row r="59" spans="1:12" ht="24" customHeight="1">
      <c r="A59" s="116" t="s">
        <v>13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34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34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34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22"/>
      <c r="B68" s="122"/>
      <c r="C68" s="122"/>
      <c r="D68" s="122"/>
      <c r="E68" s="122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22"/>
      <c r="B72" s="122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21"/>
      <c r="B74" s="121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2016-11-21T06:16:49Z</cp:lastPrinted>
  <dcterms:created xsi:type="dcterms:W3CDTF">1996-10-08T23:32:33Z</dcterms:created>
  <dcterms:modified xsi:type="dcterms:W3CDTF">2016-11-29T07:43:17Z</dcterms:modified>
  <cp:category/>
  <cp:version/>
  <cp:contentType/>
  <cp:contentStatus/>
</cp:coreProperties>
</file>