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'Додаток4'!$10:$10</definedName>
    <definedName name="_xlnm.Print_Area" localSheetId="1">'Додаток4'!$A$1:$L$54</definedName>
  </definedNames>
  <calcPr fullCalcOnLoad="1"/>
</workbook>
</file>

<file path=xl/sharedStrings.xml><?xml version="1.0" encoding="utf-8"?>
<sst xmlns="http://schemas.openxmlformats.org/spreadsheetml/2006/main" count="346" uniqueCount="232">
  <si>
    <t>загальний фонд</t>
  </si>
  <si>
    <t>Джерела фінансу-вання</t>
  </si>
  <si>
    <t>Завдання, КТКВК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</si>
  <si>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</si>
  <si>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</si>
  <si>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</si>
  <si>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</si>
  <si>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</si>
  <si>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</si>
  <si>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</si>
  <si>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</si>
  <si>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</si>
  <si>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</si>
  <si>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</si>
  <si>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</si>
  <si>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</si>
  <si>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</si>
  <si>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</si>
  <si>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Перелік завдань міської  цільової (комплексної) Програми  розвитку міського пасажирського транспорту м. Суми на 2016 – 2018 роки  </t>
  </si>
  <si>
    <t>2016 рік (проект)</t>
  </si>
  <si>
    <t>2017рік (прогноз)</t>
  </si>
  <si>
    <t>2018 рік (прогноз)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</si>
  <si>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електротранспорту",                                    </t>
    </r>
  </si>
  <si>
    <r>
      <t>Завдання 1.</t>
    </r>
    <r>
      <rPr>
        <sz val="12"/>
        <rFont val="Times New Roman"/>
        <family val="1"/>
      </rPr>
      <t xml:space="preserve"> Оновлення парку тролейбусів КТКВК 180409</t>
    </r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</si>
  <si>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</si>
  <si>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t xml:space="preserve">Міський голова       </t>
  </si>
  <si>
    <t xml:space="preserve">                                                                   </t>
  </si>
  <si>
    <t xml:space="preserve"> _________________</t>
  </si>
  <si>
    <t>О.М. Лисенко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</si>
  <si>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</si>
  <si>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</si>
  <si>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t>КТКВК 170601</t>
  </si>
  <si>
    <t>КТКВК 170101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</si>
  <si>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</si>
  <si>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</t>
    </r>
  </si>
  <si>
    <t xml:space="preserve">КП СМР
«Електроавтотранс» 
</t>
  </si>
  <si>
    <t xml:space="preserve">Виконавчий комітет  Сумської міської ради, 
КП СМР
«Електроавтотранс» </t>
  </si>
  <si>
    <r>
      <t xml:space="preserve">Завдання 3. </t>
    </r>
    <r>
      <rPr>
        <sz val="12"/>
        <rFont val="Times New Roman"/>
        <family val="1"/>
      </rPr>
      <t>Збереження і розвиток електротранспортної інфраструктури КТКВК 180409</t>
    </r>
  </si>
  <si>
    <t xml:space="preserve">Управління капітального будівництва та дорожнього господарства Сумської міської ради,
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</si>
  <si>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КТКВК150101</t>
    </r>
  </si>
  <si>
    <t xml:space="preserve">
Виконавчий комітет  Сумської міської ради, 
КП СМР
«Електроавтотранс» 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</si>
  <si>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</si>
  <si>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Додаток 2</t>
  </si>
  <si>
    <t>Напрями діяльності (підпрограми), завдання та заходи</t>
  </si>
  <si>
    <t>на 2016-2018 роки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</si>
  <si>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</si>
  <si>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</si>
  <si>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</si>
  <si>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</si>
  <si>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</si>
  <si>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</si>
  <si>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 xml:space="preserve">2016 (проект) </t>
  </si>
  <si>
    <t xml:space="preserve">2017 (прогноз) </t>
  </si>
  <si>
    <t xml:space="preserve">2018 (прогноз) 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</si>
  <si>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</si>
  <si>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</si>
  <si>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</si>
  <si>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</si>
  <si>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2016-2018 роки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</si>
  <si>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</si>
  <si>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</si>
  <si>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1.2. Відновлення технічного  ресурсу існуючого парку рухомого складу міського електротранс-порту</t>
  </si>
  <si>
    <t xml:space="preserve">1.1.1.Придбання тролейбусів на умовах співфінансуван-ня державного бюджету і бюджету міста
</t>
  </si>
  <si>
    <t>1.2.1.Проведен-ня капітальних ремонтів тролейбусів</t>
  </si>
  <si>
    <t xml:space="preserve"> КП СМР "Електроав-тотранс"</t>
  </si>
  <si>
    <t>інші джерела (власні кошти КП СМР «Електроавтотранс»)</t>
  </si>
  <si>
    <r>
      <rPr>
        <sz val="10"/>
        <rFont val="Arial"/>
        <family val="2"/>
      </rPr>
      <t>Підвищення якості та комфортабе-льності пасажирських перевезень,</t>
    </r>
    <r>
      <rPr>
        <sz val="10"/>
        <color indexed="8"/>
        <rFont val="Arial"/>
        <family val="2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0"/>
        <rFont val="Arial"/>
        <family val="2"/>
      </rPr>
      <t xml:space="preserve"> </t>
    </r>
  </si>
  <si>
    <t>1.3. Збереження і розвиток електротрас-портної інфраструктури</t>
  </si>
  <si>
    <t>1.3.1.Придбання  машин типу АТ-70М для обслуговування контактної мережі</t>
  </si>
  <si>
    <t>Підвищення ефективності роботи міського електротранспорту</t>
  </si>
  <si>
    <t>1.4.Реконструк-ція електротранс-портної інфраструктури</t>
  </si>
  <si>
    <t>1.4.1.Реконструк-ція розворотних кілець 0,34 км в центральній частині міста (вул. Набережна р. Стрілки, Набережна р. Сумки)</t>
  </si>
  <si>
    <t>Упраління капіталь-ного будівни-цтва та дорожнього госпо-дарства СМР</t>
  </si>
  <si>
    <t xml:space="preserve">міський бюджет </t>
  </si>
  <si>
    <t>1.4.2. Реконструкція контактної мережі 20 км</t>
  </si>
  <si>
    <t>2.</t>
  </si>
  <si>
    <t>2.1.Оновлення парку комунального автотранспорту</t>
  </si>
  <si>
    <t>Підвищення якості та безпеки транспортних послуг, що надаються міським електротранспо-ртом, поліпшення екологічного стану міста</t>
  </si>
  <si>
    <t xml:space="preserve">2.2. Відновлення технічного ресурсу існуючого парку комунального автотранспорту
</t>
  </si>
  <si>
    <t>КП СМР "Електроав-тотранс"</t>
  </si>
  <si>
    <t>2.2.1.Проведен-ня капітальних ремонтів автобусів</t>
  </si>
  <si>
    <t>3.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</si>
  <si>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«Електроавто-транс»</t>
  </si>
  <si>
    <t>Забезпечення беззбиткового функціонування КП СМР «Електроавто-транс</t>
  </si>
  <si>
    <t>3.2. Зменшення витрат електроенергії на підприємстві</t>
  </si>
  <si>
    <t>3.2.1.Заміна масляних вимикачів по тяговим підстанціям на вакуумні</t>
  </si>
  <si>
    <t>Скорочення споживання та плати за електроенергію за рахунок заміни застарілого обладнання</t>
  </si>
  <si>
    <t>3.3.Забезпечен-ня динамічного розвитку підприємства</t>
  </si>
  <si>
    <t>3.3.1. Надання фінансової підтримки  підприємству</t>
  </si>
  <si>
    <t>3.4.Модерніза-ція моніторингу виконання пасажирських перевезень</t>
  </si>
  <si>
    <t>3.4. Придбання та встановлення датчиків GPS на авто- та електротранс-порті КП СМР "Електроавто-транс"</t>
  </si>
  <si>
    <t>Підвищення якості транспортних послуг</t>
  </si>
  <si>
    <t>ВСЬОГО</t>
  </si>
  <si>
    <t>до рішення Сумської міської ради "Про внесення змін до рішення Сумської міської ради від 24 грудня 2015 року № 150-МР "Про міську цільову (комплексну) Прграму розвитку міського пасажирського транспорту м. Суми на 2016-2018 роки"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</si>
  <si>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Зменшення витрат електроенергії на підприємстві </t>
    </r>
    <r>
      <rPr>
        <sz val="12"/>
        <color indexed="8"/>
        <rFont val="Times New Roman"/>
        <family val="1"/>
      </rPr>
      <t>КТКВК 180409</t>
    </r>
  </si>
  <si>
    <t>Виконавець: Яковенко С.В.</t>
  </si>
  <si>
    <t>Міський голова</t>
  </si>
  <si>
    <t>Відповідальні виконавці, КТКВК, завдання програми, результативні показники</t>
  </si>
  <si>
    <t>в тому числі</t>
  </si>
  <si>
    <t>Разом</t>
  </si>
  <si>
    <t>Загальний фонд</t>
  </si>
  <si>
    <t>2017 рік (прогноз)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</si>
  <si>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</si>
  <si>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</si>
  <si>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r>
      <rPr>
        <b/>
        <u val="single"/>
        <sz val="10"/>
        <rFont val="Arial"/>
        <family val="2"/>
      </rPr>
      <t>Підпрограма 1.</t>
    </r>
    <r>
      <rPr>
        <b/>
        <sz val="10"/>
        <rFont val="Arial"/>
        <family val="2"/>
      </rPr>
      <t xml:space="preserve"> «Розвиток міського електротранспорту»</t>
    </r>
    <r>
      <rPr>
        <sz val="10"/>
        <rFont val="Arial"/>
        <family val="2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</si>
  <si>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t>Всього на виконання підпрограми 1, тис. грн.</t>
  </si>
  <si>
    <r>
      <t>Відповідальний виконавець</t>
    </r>
    <r>
      <rPr>
        <sz val="10"/>
        <rFont val="Times New Roman"/>
        <family val="1"/>
      </rPr>
      <t>: Виконком Сумської міської ради,  КП СМР «Електроавтотранс»</t>
    </r>
  </si>
  <si>
    <t>Показники виконання:</t>
  </si>
  <si>
    <r>
      <t>Показник затрат (вхідних ресурсів)</t>
    </r>
    <r>
      <rPr>
        <sz val="10"/>
        <rFont val="Times New Roman"/>
        <family val="1"/>
      </rPr>
      <t>:</t>
    </r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</si>
  <si>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</si>
  <si>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</si>
  <si>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</si>
  <si>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</si>
  <si>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кількість електротранспорту, що буде придбана, од.</t>
  </si>
  <si>
    <t>Показник  продуктивності (ефективності):</t>
  </si>
  <si>
    <t>середня вартість 1 тролейбуса, тис. грн.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</si>
  <si>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</si>
  <si>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</si>
  <si>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</si>
  <si>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</si>
  <si>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кількість машин для обслуговування контактної мережі, що необхідно списати, од.</t>
  </si>
  <si>
    <r>
      <t xml:space="preserve">кількість </t>
    </r>
    <r>
      <rPr>
        <sz val="10"/>
        <rFont val="Times New Roman"/>
        <family val="1"/>
      </rPr>
      <t>машин для обслуговування контактної мережі</t>
    </r>
    <r>
      <rPr>
        <sz val="9"/>
        <rFont val="Times New Roman"/>
        <family val="1"/>
      </rPr>
      <t>, які планується придбати, од.</t>
    </r>
  </si>
  <si>
    <r>
      <t xml:space="preserve">середня вартість  1 </t>
    </r>
    <r>
      <rPr>
        <sz val="10"/>
        <rFont val="Times New Roman"/>
        <family val="1"/>
      </rPr>
      <t>машини для обслуговування контактної мережі</t>
    </r>
    <r>
      <rPr>
        <sz val="9"/>
        <rFont val="Times New Roman"/>
        <family val="1"/>
      </rPr>
      <t>, тис. грн.</t>
    </r>
  </si>
  <si>
    <r>
      <t xml:space="preserve">відсоток придбаних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машини для обслуговування контактної мережі до їх загальної кількості, %</t>
    </r>
  </si>
  <si>
    <t>кількість розворотних кілець,  що потребують реконструкції, од.</t>
  </si>
  <si>
    <t>загальна протяжність контактної мережі, км</t>
  </si>
  <si>
    <t>кількість розворот них кілець, які планується реконструювати, од.</t>
  </si>
  <si>
    <t>протяжність контактної мережі, яку планується реконструювати, км</t>
  </si>
  <si>
    <t>середня вартість реконструкції 1 розворотнього кільця, тис. грн.</t>
  </si>
  <si>
    <t>середня вартість реконструкції 1 км контактної мережі, тис. грн.</t>
  </si>
  <si>
    <t>відсоток реконструйованих розворотніх кілець до тих, які потребують реконструкції, %</t>
  </si>
  <si>
    <t>відсоток реконструйованої довжини контактної мережі до її загальної протяжності, %</t>
  </si>
  <si>
    <r>
      <rPr>
        <b/>
        <u val="single"/>
        <sz val="10"/>
        <rFont val="Times New Roman"/>
        <family val="1"/>
      </rPr>
      <t>Підпрограма 2.</t>
    </r>
    <r>
      <rPr>
        <b/>
        <sz val="10"/>
        <rFont val="Times New Roman"/>
        <family val="1"/>
      </rPr>
      <t xml:space="preserve"> «Розвиток міського пасажирського автотранспорту»</t>
    </r>
    <r>
      <rPr>
        <sz val="10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комунальним автотранспортом
</t>
    </r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</si>
  <si>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</si>
  <si>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</si>
  <si>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</si>
  <si>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</si>
  <si>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кількість одиниць транспорту, що буде придбана, од.</t>
  </si>
  <si>
    <t>Показники продуктивності (ефективності):</t>
  </si>
  <si>
    <t>середня вартість 1 автобуса,  тис. грн.</t>
  </si>
  <si>
    <t>Показники  результативності (якості) :</t>
  </si>
  <si>
    <t>збільшення кількості одиниць комунального автотранспорту до наявного, %</t>
  </si>
  <si>
    <r>
      <rPr>
        <b/>
        <u val="single"/>
        <sz val="10"/>
        <rFont val="Times New Roman"/>
        <family val="1"/>
      </rPr>
      <t>Підпрограма 3.</t>
    </r>
    <r>
      <rPr>
        <b/>
        <sz val="10"/>
        <rFont val="Times New Roman"/>
        <family val="1"/>
      </rPr>
      <t xml:space="preserve"> «Забезпечення сталого функціонування КП СМР «Електроавтотранс»</t>
    </r>
    <r>
      <rPr>
        <sz val="10"/>
        <rFont val="Times New Roman"/>
        <family val="1"/>
      </rPr>
      <t xml:space="preserve">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</si>
  <si>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t>Всього на виконання підпрограми 3, тис. грн.</t>
  </si>
  <si>
    <r>
      <t>Завдання 1.</t>
    </r>
    <r>
      <rPr>
        <sz val="9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</si>
  <si>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орієнтовний обсяг видатків </t>
    </r>
    <r>
      <rPr>
        <sz val="10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</si>
  <si>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</si>
  <si>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</si>
  <si>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</si>
  <si>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</si>
  <si>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r>
      <t xml:space="preserve">темп зростання видатків на відшкодування різниці в тарифах </t>
    </r>
    <r>
      <rPr>
        <sz val="9"/>
        <color indexed="8"/>
        <rFont val="Times New Roman"/>
        <family val="1"/>
      </rPr>
      <t xml:space="preserve">на </t>
    </r>
    <r>
      <rPr>
        <sz val="9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</si>
  <si>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 Зменшення витрат електроенергії на підприємстві, тис. грн.
КТКВК 180409
</t>
    </r>
  </si>
  <si>
    <t>кількість масляних вимикачів на тягових підстанціях, що необхідно замінити на вакуумні, од.</t>
  </si>
  <si>
    <t>кількість масляних вимикачів на тягових підстанціях, що планується замінити на вакуумні за рахунок коштів міського бюджету, од.</t>
  </si>
  <si>
    <t xml:space="preserve">середня вартість 1 комплекту вакуумних вимикачів з монтажем та налагодженням, 
тис. грн.
</t>
  </si>
  <si>
    <t>відсоток оновленого електрообладнання до того, що потребує заміни, %</t>
  </si>
  <si>
    <r>
      <t>Завдання 3</t>
    </r>
    <r>
      <rPr>
        <sz val="10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динамічного розвитку підприємства</t>
    </r>
    <r>
      <rPr>
        <sz val="10"/>
        <color indexed="8"/>
        <rFont val="Times New Roman"/>
        <family val="1"/>
      </rPr>
      <t>, тис. грн. КТКВК 170603</t>
    </r>
  </si>
  <si>
    <t>кількість комунальних підприємств, що потребують фінансової підтримки, од.</t>
  </si>
  <si>
    <t>кількість комунальних підприємств, яким планується надання фінансової підтримки, од.</t>
  </si>
  <si>
    <t xml:space="preserve">середня сума фінансової підтримки, 
тис. грн.
</t>
  </si>
  <si>
    <t>темп зростання видатків на фінансову  підтримку порівняно з попереднім роком, %</t>
  </si>
  <si>
    <t>середня вартість 1 програмного забезпечення, грн.</t>
  </si>
  <si>
    <t>кількість програмного забезпечення, що буде придбано, од.</t>
  </si>
  <si>
    <t>кількість програмного забезпечення, що необхідно придбати, од.</t>
  </si>
  <si>
    <t>відсоток придбаного програмного забезпечення до загальної потреби, %</t>
  </si>
  <si>
    <t>Загаль-ний фонд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</si>
  <si>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</si>
  <si>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</si>
  <si>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</si>
  <si>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</si>
  <si>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</si>
  <si>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</si>
  <si>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</si>
  <si>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</si>
  <si>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</si>
  <si>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</si>
  <si>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 xml:space="preserve">Ресурсне забезпечення 
міської цільової (комплексної) Програми розвитку міського пасажирського транспорту м. Суми 
на 2016 – 2018 роки  
</t>
  </si>
  <si>
    <t>Додаток 3</t>
  </si>
  <si>
    <t>Додаток 5</t>
  </si>
  <si>
    <t>міської цільової (комплексної) Програми розвитку міського пасажирського транспорту м. Суми</t>
  </si>
  <si>
    <r>
      <rPr>
        <b/>
        <u val="single"/>
        <sz val="10"/>
        <rFont val="Arial"/>
        <family val="2"/>
      </rPr>
      <t xml:space="preserve">Підпрограма 1. </t>
    </r>
    <r>
      <rPr>
        <b/>
        <sz val="10"/>
        <rFont val="Arial"/>
        <family val="2"/>
      </rPr>
      <t>"Розвиток міського електротранспорту"</t>
    </r>
  </si>
  <si>
    <r>
      <rPr>
        <b/>
        <u val="single"/>
        <sz val="10"/>
        <rFont val="Arial"/>
        <family val="2"/>
      </rPr>
      <t>Підпрограма 3.</t>
    </r>
    <r>
      <rPr>
        <b/>
        <sz val="10"/>
        <rFont val="Arial"/>
        <family val="2"/>
      </rPr>
      <t xml:space="preserve"> "Забезпечення сталого функціонування КП СМР "Електроавторанс"</t>
    </r>
  </si>
  <si>
    <r>
      <t xml:space="preserve">    </t>
    </r>
    <r>
      <rPr>
        <b/>
        <sz val="11"/>
        <rFont val="Arial"/>
        <family val="2"/>
      </rPr>
      <t>Результативні показники виконання завдань міської цільової (комплексної) Програми розвитку міського пасажирського транспорту м. Суми на 2016 – 2018 роки</t>
    </r>
    <r>
      <rPr>
        <b/>
        <sz val="10"/>
        <rFont val="Arial"/>
        <family val="2"/>
      </rPr>
      <t xml:space="preserve">
</t>
    </r>
  </si>
  <si>
    <t>кількість датчиків GPS, що необхідно придбати, од.</t>
  </si>
  <si>
    <r>
      <rPr>
        <b/>
        <sz val="10"/>
        <rFont val="Times New Roman"/>
        <family val="1"/>
      </rPr>
      <t>Завдання 4.</t>
    </r>
    <r>
      <rPr>
        <sz val="10"/>
        <rFont val="Times New Roman"/>
        <family val="1"/>
      </rPr>
      <t xml:space="preserve"> Модернізація моніторингу виконання пасажирських перевезень, тис. грн.  </t>
    </r>
  </si>
  <si>
    <t>КТКВК 180409</t>
  </si>
  <si>
    <t>КТКВК 170603</t>
  </si>
  <si>
    <t>монтаж, наладка  датчиків GPS, що необхідно виконати, од.</t>
  </si>
  <si>
    <t>кількість датчиків GPS, що буде придбана, од.</t>
  </si>
  <si>
    <t>монтаж, наладка  датчиків GPS, що буде виконана, од.</t>
  </si>
  <si>
    <t>середня вартість 1 датчика GPS , грн.</t>
  </si>
  <si>
    <t>відсоток придбаних датчиків GPS до загальної потреби, %</t>
  </si>
  <si>
    <t>середня вартість монтажу, наладки 1 датчика GPS, грн.</t>
  </si>
  <si>
    <t xml:space="preserve">3.1.1.Відшкоду-вання різниці між встановленим та економічно обґрунтованим тарифом на послуги міського електрично-го транспорту  КП СМР «Електроавто-транс» </t>
  </si>
  <si>
    <t xml:space="preserve">3.1.2.Відшкоду-вання різниці між встановленим та економічно обґрунтованим тарифом на послуги міського  з перевезення пасажирів на автобусних маршрутах загального користування КП СМР «Електроавто-транс» </t>
  </si>
  <si>
    <t>відсоток виконаного монтажу, наладки датчиків GPS до загальної потреби, %</t>
  </si>
  <si>
    <t>2.3.1. Коригування схеми руху громадського транспорту м. Суми</t>
  </si>
  <si>
    <t>2016 рік</t>
  </si>
  <si>
    <t xml:space="preserve">2016 рік </t>
  </si>
  <si>
    <t>Виконком Сумської міської ради, відділ логістики та зв'язку СМР</t>
  </si>
  <si>
    <r>
      <rPr>
        <b/>
        <u val="single"/>
        <sz val="10"/>
        <rFont val="Arial"/>
        <family val="2"/>
      </rPr>
      <t>Підпрограма 2.</t>
    </r>
    <r>
      <rPr>
        <b/>
        <sz val="10"/>
        <rFont val="Arial"/>
        <family val="2"/>
      </rPr>
      <t xml:space="preserve"> "Розвиток міського пасажирського автотранспорту"</t>
    </r>
  </si>
  <si>
    <r>
      <rPr>
        <b/>
        <u val="single"/>
        <sz val="10"/>
        <rFont val="Arial"/>
        <family val="2"/>
      </rPr>
      <t>Підпрограма 4.</t>
    </r>
    <r>
      <rPr>
        <b/>
        <sz val="10"/>
        <rFont val="Arial"/>
        <family val="2"/>
      </rPr>
      <t xml:space="preserve"> "Організація перевезення пасажирів на постійних міських маршрутах"</t>
    </r>
  </si>
  <si>
    <t>4.</t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</si>
  <si>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Забезпечення динамічного розвитку підприємства </t>
    </r>
  </si>
  <si>
    <t>КТКВК 170103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</si>
  <si>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</si>
  <si>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r>
      <t xml:space="preserve">Завдання 1. </t>
    </r>
    <r>
      <rPr>
        <sz val="12"/>
        <rFont val="Times New Roman"/>
        <family val="1"/>
      </rPr>
      <t>Коригування схеми руху громадського транспорту м. Суми КТКВК 150202</t>
    </r>
  </si>
  <si>
    <r>
      <t>Підпрограма 4.</t>
    </r>
    <r>
      <rPr>
        <sz val="12"/>
        <rFont val="Times New Roman"/>
        <family val="1"/>
      </rPr>
      <t xml:space="preserve">  "Оптимізація маршрутів руху міського пасажирського транспорту" </t>
    </r>
  </si>
  <si>
    <r>
      <t>Завдання 1.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Оновлення парку тролейбусів ,</t>
    </r>
    <r>
      <rPr>
        <sz val="10"/>
        <rFont val="Times New Roman"/>
        <family val="1"/>
      </rPr>
      <t>тис. грн. КТКВК 180409</t>
    </r>
  </si>
  <si>
    <r>
      <rPr>
        <b/>
        <u val="single"/>
        <sz val="10"/>
        <rFont val="Times New Roman"/>
        <family val="1"/>
      </rPr>
      <t>Підпрограма 4.</t>
    </r>
    <r>
      <rPr>
        <b/>
        <sz val="10"/>
        <rFont val="Times New Roman"/>
        <family val="1"/>
      </rPr>
      <t xml:space="preserve"> "Оптимізація маршрутів руху міського пасажирського транспорту" </t>
    </r>
    <r>
      <rPr>
        <sz val="10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</si>
  <si>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t>Завдання 1. Коригування схеми руху громадського транспорту м. Суми КТКВК 150202</t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</si>
  <si>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</si>
  <si>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</si>
  <si>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</si>
  <si>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</si>
  <si>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Всього на виконання підпрограми 4, тис. грн.</t>
  </si>
  <si>
    <t>2.3. Оптимізація маршрутів руху міського пасажирського транспорту</t>
  </si>
  <si>
    <r>
      <t>Завдання 2.</t>
    </r>
    <r>
      <rPr>
        <sz val="10"/>
        <color indexed="8"/>
        <rFont val="Times New Roman"/>
        <family val="1"/>
      </rPr>
      <t xml:space="preserve"> Збереження і розвиток електротранспортної інфраструктури, тис. грн. КТКВК 180409</t>
    </r>
  </si>
  <si>
    <r>
      <t>Завдання 3.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Реконструкція електротраспортної інфраструктури</t>
    </r>
    <r>
      <rPr>
        <sz val="10"/>
        <color indexed="8"/>
        <rFont val="Times New Roman"/>
        <family val="1"/>
      </rPr>
      <t>, тис. грн. КТКВК 150101</t>
    </r>
  </si>
  <si>
    <r>
      <t>Підпрограма 3.</t>
    </r>
    <r>
      <rPr>
        <sz val="12"/>
        <rFont val="Times New Roman"/>
        <family val="1"/>
      </rPr>
      <t xml:space="preserve">  "Забезпечення сталого функціонування КП СМР "Електроавтотранс"</t>
    </r>
  </si>
  <si>
    <t>від                                                   №               -МР</t>
  </si>
  <si>
    <t>від                                                     №             - МР</t>
  </si>
  <si>
    <t xml:space="preserve">2.1.1.Придбання рухомого складу автобусів </t>
  </si>
  <si>
    <r>
      <t xml:space="preserve">Завдання 1. </t>
    </r>
    <r>
      <rPr>
        <sz val="12"/>
        <rFont val="Times New Roman"/>
        <family val="1"/>
      </rPr>
      <t>Оновлення парку комунального автотранспорту  КТКВК 180409</t>
    </r>
  </si>
  <si>
    <t>від                                                  №      - МР</t>
  </si>
  <si>
    <r>
      <t xml:space="preserve">Завдання 1. </t>
    </r>
    <r>
      <rPr>
        <sz val="10"/>
        <rFont val="Times New Roman"/>
        <family val="1"/>
      </rPr>
      <t>Оновлення парку комунального автотранспорту, тис. грн. КТКВК 180409</t>
    </r>
  </si>
  <si>
    <t>від                                                  №           - МР</t>
  </si>
  <si>
    <t>до рішення Сумської міської ради "Про внесення змін до рішення Сумської міської ради від 24 грудня 2015 року № 150-МР "Про міську цільову (комплексну) Програму розвитку міського пасажирського транспорту м. Суми на 2016-2018 роки"</t>
  </si>
  <si>
    <t>КТКВК 170603 (погашення заборгованості за спожиту електроенергію, погашення заборгованості  із заробітної плати та прирівняним до неї платежам, придбання тролейбусних шин)</t>
  </si>
  <si>
    <t>КТКВК 170103 (придбання запасних частин на ремонт автобусів, погашення заборгованості  із заробітної плати та прирівняним до неї платежам )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</si>
  <si>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 xml:space="preserve">Модернізація моніторингу виконання пасажирських перевезень </t>
    </r>
  </si>
  <si>
    <t>Забезпечення беззбиткового функціонування КП СМР "Електроавто-транс"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</si>
</sst>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#,##0.00&quot;р.&quot;"/>
  </numFmts>
  <fonts count="6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justify" vertical="distributed" wrapText="1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4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Border="1" applyAlignment="1">
      <alignment vertical="top"/>
    </xf>
    <xf numFmtId="2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 vertical="top" wrapText="1"/>
    </xf>
    <xf numFmtId="2" fontId="21" fillId="0" borderId="10" xfId="0" applyNumberFormat="1" applyFont="1" applyFill="1" applyBorder="1" applyAlignment="1">
      <alignment/>
    </xf>
    <xf numFmtId="0" fontId="21" fillId="0" borderId="13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center" vertical="top" wrapText="1"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2" fontId="21" fillId="0" borderId="10" xfId="0" applyNumberFormat="1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justify" vertical="top" wrapText="1"/>
    </xf>
    <xf numFmtId="0" fontId="63" fillId="0" borderId="10" xfId="0" applyFont="1" applyBorder="1" applyAlignment="1">
      <alignment horizontal="justify" vertical="top" wrapText="1"/>
    </xf>
    <xf numFmtId="0" fontId="14" fillId="0" borderId="13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 vertical="top" wrapText="1"/>
    </xf>
    <xf numFmtId="6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justify" vertical="top" wrapTex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6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4" fillId="0" borderId="13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vertical="top" wrapText="1"/>
    </xf>
    <xf numFmtId="2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2" fontId="14" fillId="0" borderId="1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3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5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49" fontId="4" fillId="0" borderId="13" xfId="0" applyNumberFormat="1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49" fontId="4" fillId="0" borderId="13" xfId="0" applyNumberFormat="1" applyFont="1" applyFill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21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2" fontId="10" fillId="0" borderId="10" xfId="0" applyNumberFormat="1" applyFont="1" applyBorder="1" applyAlignment="1">
      <alignment horizontal="justify" wrapText="1"/>
    </xf>
    <xf numFmtId="2" fontId="10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wrapText="1"/>
    </xf>
    <xf numFmtId="0" fontId="21" fillId="0" borderId="13" xfId="0" applyFont="1" applyBorder="1" applyAlignment="1">
      <alignment vertical="top"/>
    </xf>
    <xf numFmtId="0" fontId="14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6">
      <selection activeCell="H40" sqref="H40"/>
    </sheetView>
  </sheetViews>
  <sheetFormatPr defaultColWidth="9.140625" defaultRowHeight="12.75"/>
  <cols>
    <col min="1" max="1" width="4.7109375" style="0" customWidth="1"/>
    <col min="2" max="2" width="15.00390625" style="0" customWidth="1"/>
    <col min="3" max="3" width="15.7109375" style="0" customWidth="1"/>
    <col min="5" max="5" width="11.57421875" style="0" customWidth="1"/>
    <col min="6" max="6" width="11.140625" style="0" customWidth="1"/>
    <col min="7" max="9" width="12.28125" style="0" customWidth="1"/>
    <col min="10" max="10" width="10.8515625" style="0" customWidth="1"/>
    <col min="11" max="11" width="14.7109375" style="0" customWidth="1"/>
  </cols>
  <sheetData>
    <row r="1" spans="8:11" ht="12.75">
      <c r="H1" s="76"/>
      <c r="I1" s="78" t="s">
        <v>177</v>
      </c>
      <c r="J1" s="76"/>
      <c r="K1" s="76"/>
    </row>
    <row r="2" spans="8:11" ht="66.75" customHeight="1">
      <c r="H2" s="198" t="s">
        <v>227</v>
      </c>
      <c r="I2" s="199"/>
      <c r="J2" s="199"/>
      <c r="K2" s="199"/>
    </row>
    <row r="3" spans="8:11" ht="13.5" customHeight="1">
      <c r="H3" s="198" t="s">
        <v>221</v>
      </c>
      <c r="I3" s="199"/>
      <c r="J3" s="199"/>
      <c r="K3" s="199"/>
    </row>
    <row r="5" spans="3:9" ht="12.75">
      <c r="C5" s="137"/>
      <c r="D5" s="137" t="s">
        <v>43</v>
      </c>
      <c r="E5" s="137"/>
      <c r="F5" s="137"/>
      <c r="G5" s="137"/>
      <c r="H5" s="137"/>
      <c r="I5" s="137"/>
    </row>
    <row r="6" spans="3:9" ht="12.75">
      <c r="C6" s="137" t="s">
        <v>179</v>
      </c>
      <c r="D6" s="137"/>
      <c r="E6" s="137"/>
      <c r="F6" s="137"/>
      <c r="G6" s="137"/>
      <c r="H6" s="137"/>
      <c r="I6" s="137"/>
    </row>
    <row r="7" spans="3:9" ht="12.75">
      <c r="C7" s="137"/>
      <c r="D7" s="137"/>
      <c r="E7" s="137" t="s">
        <v>44</v>
      </c>
      <c r="F7" s="137"/>
      <c r="G7" s="137"/>
      <c r="H7" s="137"/>
      <c r="I7" s="137"/>
    </row>
    <row r="9" spans="1:11" ht="38.25">
      <c r="A9" s="179" t="s">
        <v>45</v>
      </c>
      <c r="B9" s="181" t="s">
        <v>46</v>
      </c>
      <c r="C9" s="181" t="s">
        <v>47</v>
      </c>
      <c r="D9" s="200" t="s">
        <v>48</v>
      </c>
      <c r="E9" s="201" t="s">
        <v>49</v>
      </c>
      <c r="F9" s="138" t="s">
        <v>1</v>
      </c>
      <c r="G9" s="203" t="s">
        <v>55</v>
      </c>
      <c r="H9" s="203"/>
      <c r="I9" s="203"/>
      <c r="J9" s="203"/>
      <c r="K9" s="200" t="s">
        <v>54</v>
      </c>
    </row>
    <row r="10" spans="1:11" ht="25.5">
      <c r="A10" s="180"/>
      <c r="B10" s="182"/>
      <c r="C10" s="182"/>
      <c r="D10" s="182"/>
      <c r="E10" s="202"/>
      <c r="F10" s="139"/>
      <c r="G10" s="96" t="s">
        <v>50</v>
      </c>
      <c r="H10" s="140" t="s">
        <v>51</v>
      </c>
      <c r="I10" s="140" t="s">
        <v>52</v>
      </c>
      <c r="J10" s="140" t="s">
        <v>53</v>
      </c>
      <c r="K10" s="182"/>
    </row>
    <row r="11" spans="1:11" ht="12.75">
      <c r="A11" s="183" t="s">
        <v>180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5"/>
    </row>
    <row r="12" spans="1:11" ht="112.5" customHeight="1">
      <c r="A12" s="153" t="s">
        <v>56</v>
      </c>
      <c r="B12" s="68" t="s">
        <v>57</v>
      </c>
      <c r="C12" s="66" t="s">
        <v>62</v>
      </c>
      <c r="D12" s="68" t="s">
        <v>58</v>
      </c>
      <c r="E12" s="66" t="s">
        <v>59</v>
      </c>
      <c r="F12" s="66" t="s">
        <v>12</v>
      </c>
      <c r="G12" s="69">
        <f>H12+I12+J12</f>
        <v>10800</v>
      </c>
      <c r="H12" s="69">
        <v>5400</v>
      </c>
      <c r="I12" s="69">
        <v>5400</v>
      </c>
      <c r="J12" s="69">
        <v>0</v>
      </c>
      <c r="K12" s="68" t="s">
        <v>77</v>
      </c>
    </row>
    <row r="13" spans="1:11" ht="127.5" customHeight="1">
      <c r="A13" s="170"/>
      <c r="B13" s="169"/>
      <c r="C13" s="67"/>
      <c r="D13" s="169"/>
      <c r="E13" s="169"/>
      <c r="F13" s="68" t="s">
        <v>60</v>
      </c>
      <c r="G13" s="69">
        <f>H13+I13+J13</f>
        <v>244200</v>
      </c>
      <c r="H13" s="69">
        <v>89600</v>
      </c>
      <c r="I13" s="69">
        <v>104600</v>
      </c>
      <c r="J13" s="69">
        <v>50000</v>
      </c>
      <c r="K13" s="70"/>
    </row>
    <row r="14" spans="1:11" ht="203.25" customHeight="1">
      <c r="A14" s="82"/>
      <c r="B14" s="68" t="s">
        <v>61</v>
      </c>
      <c r="C14" s="71" t="s">
        <v>63</v>
      </c>
      <c r="D14" s="194" t="s">
        <v>58</v>
      </c>
      <c r="E14" s="70" t="s">
        <v>64</v>
      </c>
      <c r="F14" s="68" t="s">
        <v>65</v>
      </c>
      <c r="G14" s="69">
        <f>H14+I14+J14</f>
        <v>6300</v>
      </c>
      <c r="H14" s="69">
        <v>1950</v>
      </c>
      <c r="I14" s="69">
        <v>2100</v>
      </c>
      <c r="J14" s="69">
        <v>2250</v>
      </c>
      <c r="K14" s="75" t="s">
        <v>66</v>
      </c>
    </row>
    <row r="15" spans="1:11" ht="12.75" customHeight="1" hidden="1">
      <c r="A15" s="81"/>
      <c r="B15" s="67"/>
      <c r="C15" s="67"/>
      <c r="D15" s="195"/>
      <c r="E15" s="67"/>
      <c r="F15" s="67"/>
      <c r="G15" s="69"/>
      <c r="H15" s="69"/>
      <c r="I15" s="69"/>
      <c r="J15" s="69"/>
      <c r="K15" s="67"/>
    </row>
    <row r="16" spans="1:11" ht="93.75" customHeight="1">
      <c r="A16" s="170"/>
      <c r="B16" s="68" t="s">
        <v>67</v>
      </c>
      <c r="C16" s="71" t="s">
        <v>68</v>
      </c>
      <c r="D16" s="70" t="s">
        <v>197</v>
      </c>
      <c r="E16" s="68" t="s">
        <v>59</v>
      </c>
      <c r="F16" s="66" t="s">
        <v>60</v>
      </c>
      <c r="G16" s="69">
        <f>H16+I16+J16</f>
        <v>1350</v>
      </c>
      <c r="H16" s="69">
        <v>1350</v>
      </c>
      <c r="I16" s="69">
        <v>0</v>
      </c>
      <c r="J16" s="69">
        <v>0</v>
      </c>
      <c r="K16" s="194" t="s">
        <v>69</v>
      </c>
    </row>
    <row r="17" spans="1:11" ht="114.75">
      <c r="A17" s="81"/>
      <c r="B17" s="196" t="s">
        <v>70</v>
      </c>
      <c r="C17" s="71" t="s">
        <v>71</v>
      </c>
      <c r="D17" s="38" t="s">
        <v>198</v>
      </c>
      <c r="E17" s="68" t="s">
        <v>72</v>
      </c>
      <c r="F17" s="68" t="s">
        <v>73</v>
      </c>
      <c r="G17" s="69">
        <f>H17+I17+J17</f>
        <v>1000</v>
      </c>
      <c r="H17" s="69">
        <v>1000</v>
      </c>
      <c r="I17" s="69">
        <v>0</v>
      </c>
      <c r="J17" s="69">
        <v>0</v>
      </c>
      <c r="K17" s="194"/>
    </row>
    <row r="18" spans="1:11" ht="114.75">
      <c r="A18" s="82"/>
      <c r="B18" s="197"/>
      <c r="C18" s="68" t="s">
        <v>74</v>
      </c>
      <c r="D18" s="38" t="s">
        <v>198</v>
      </c>
      <c r="E18" s="68" t="s">
        <v>72</v>
      </c>
      <c r="F18" s="68" t="s">
        <v>73</v>
      </c>
      <c r="G18" s="69">
        <f>H18+I18+J18</f>
        <v>3850</v>
      </c>
      <c r="H18" s="69">
        <v>3850</v>
      </c>
      <c r="I18" s="69">
        <v>0</v>
      </c>
      <c r="J18" s="69">
        <v>0</v>
      </c>
      <c r="K18" s="194"/>
    </row>
    <row r="19" spans="1:11" ht="12.75">
      <c r="A19" s="183" t="s">
        <v>200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3"/>
    </row>
    <row r="20" spans="1:11" ht="162.75" customHeight="1">
      <c r="A20" s="204" t="s">
        <v>75</v>
      </c>
      <c r="B20" s="194" t="s">
        <v>76</v>
      </c>
      <c r="C20" s="68" t="s">
        <v>222</v>
      </c>
      <c r="D20" s="194" t="s">
        <v>58</v>
      </c>
      <c r="E20" s="194" t="s">
        <v>59</v>
      </c>
      <c r="F20" s="68" t="s">
        <v>60</v>
      </c>
      <c r="G20" s="69">
        <f>H20+I20+J20</f>
        <v>31100</v>
      </c>
      <c r="H20" s="69">
        <v>16200</v>
      </c>
      <c r="I20" s="69">
        <v>7000</v>
      </c>
      <c r="J20" s="69">
        <v>7900</v>
      </c>
      <c r="K20" s="194" t="s">
        <v>77</v>
      </c>
    </row>
    <row r="21" spans="1:11" ht="13.5" customHeight="1" hidden="1" thickBot="1">
      <c r="A21" s="205"/>
      <c r="B21" s="194"/>
      <c r="C21" s="67"/>
      <c r="D21" s="195"/>
      <c r="E21" s="210"/>
      <c r="F21" s="67"/>
      <c r="G21" s="69"/>
      <c r="H21" s="69"/>
      <c r="I21" s="69"/>
      <c r="J21" s="69"/>
      <c r="K21" s="211"/>
    </row>
    <row r="22" spans="1:11" ht="12.75" customHeight="1" hidden="1">
      <c r="A22" s="205"/>
      <c r="B22" s="194"/>
      <c r="C22" s="67"/>
      <c r="D22" s="67"/>
      <c r="E22" s="67"/>
      <c r="F22" s="67"/>
      <c r="G22" s="69"/>
      <c r="H22" s="69"/>
      <c r="I22" s="69"/>
      <c r="J22" s="69"/>
      <c r="K22" s="67"/>
    </row>
    <row r="23" spans="1:11" ht="12.75" customHeight="1" hidden="1">
      <c r="A23" s="205"/>
      <c r="B23" s="194"/>
      <c r="C23" s="67"/>
      <c r="D23" s="67"/>
      <c r="E23" s="67"/>
      <c r="F23" s="67"/>
      <c r="G23" s="69"/>
      <c r="H23" s="69"/>
      <c r="I23" s="69"/>
      <c r="J23" s="69"/>
      <c r="K23" s="67"/>
    </row>
    <row r="24" spans="1:11" ht="12.75" customHeight="1" hidden="1">
      <c r="A24" s="205"/>
      <c r="B24" s="194"/>
      <c r="C24" s="67"/>
      <c r="D24" s="67"/>
      <c r="E24" s="67"/>
      <c r="F24" s="67"/>
      <c r="G24" s="69"/>
      <c r="H24" s="69"/>
      <c r="I24" s="69"/>
      <c r="J24" s="69"/>
      <c r="K24" s="67"/>
    </row>
    <row r="25" spans="1:11" ht="12.75" customHeight="1" hidden="1">
      <c r="A25" s="205"/>
      <c r="B25" s="194"/>
      <c r="C25" s="67"/>
      <c r="D25" s="67"/>
      <c r="E25" s="67"/>
      <c r="F25" s="67"/>
      <c r="G25" s="69"/>
      <c r="H25" s="69"/>
      <c r="I25" s="69"/>
      <c r="J25" s="69"/>
      <c r="K25" s="67"/>
    </row>
    <row r="26" spans="1:11" ht="12.75" customHeight="1" hidden="1">
      <c r="A26" s="205"/>
      <c r="B26" s="194"/>
      <c r="C26" s="67"/>
      <c r="D26" s="67"/>
      <c r="E26" s="67"/>
      <c r="F26" s="67"/>
      <c r="G26" s="69"/>
      <c r="H26" s="69"/>
      <c r="I26" s="69"/>
      <c r="J26" s="69"/>
      <c r="K26" s="67"/>
    </row>
    <row r="27" spans="1:11" ht="12.75" customHeight="1" hidden="1">
      <c r="A27" s="205"/>
      <c r="B27" s="194"/>
      <c r="C27" s="67"/>
      <c r="D27" s="67"/>
      <c r="E27" s="67"/>
      <c r="F27" s="67"/>
      <c r="G27" s="69"/>
      <c r="H27" s="69"/>
      <c r="I27" s="69"/>
      <c r="J27" s="69"/>
      <c r="K27" s="67"/>
    </row>
    <row r="28" spans="1:11" ht="12.75" customHeight="1" hidden="1">
      <c r="A28" s="205"/>
      <c r="B28" s="194"/>
      <c r="C28" s="67"/>
      <c r="D28" s="67"/>
      <c r="E28" s="67"/>
      <c r="F28" s="67"/>
      <c r="G28" s="69"/>
      <c r="H28" s="69"/>
      <c r="I28" s="69"/>
      <c r="J28" s="69"/>
      <c r="K28" s="67"/>
    </row>
    <row r="29" spans="1:11" ht="12.75" customHeight="1" hidden="1">
      <c r="A29" s="205"/>
      <c r="B29" s="194"/>
      <c r="C29" s="67"/>
      <c r="D29" s="67"/>
      <c r="E29" s="67"/>
      <c r="F29" s="67"/>
      <c r="G29" s="69"/>
      <c r="H29" s="69"/>
      <c r="I29" s="69"/>
      <c r="J29" s="69"/>
      <c r="K29" s="67"/>
    </row>
    <row r="30" spans="1:11" ht="153">
      <c r="A30" s="206"/>
      <c r="B30" s="68" t="s">
        <v>78</v>
      </c>
      <c r="C30" s="71" t="s">
        <v>80</v>
      </c>
      <c r="D30" s="68" t="s">
        <v>58</v>
      </c>
      <c r="E30" s="68" t="s">
        <v>79</v>
      </c>
      <c r="F30" s="68" t="s">
        <v>65</v>
      </c>
      <c r="G30" s="69">
        <f>H30+I30+J30</f>
        <v>5150</v>
      </c>
      <c r="H30" s="69">
        <v>1800</v>
      </c>
      <c r="I30" s="69">
        <v>1950</v>
      </c>
      <c r="J30" s="69">
        <v>1400</v>
      </c>
      <c r="K30" s="68" t="s">
        <v>77</v>
      </c>
    </row>
    <row r="31" spans="1:11" ht="12.75">
      <c r="A31" s="189" t="s">
        <v>181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1"/>
    </row>
    <row r="32" spans="1:11" ht="267.75">
      <c r="A32" s="153" t="s">
        <v>81</v>
      </c>
      <c r="B32" s="68" t="s">
        <v>82</v>
      </c>
      <c r="C32" s="68" t="s">
        <v>193</v>
      </c>
      <c r="D32" s="72" t="s">
        <v>58</v>
      </c>
      <c r="E32" s="68" t="s">
        <v>59</v>
      </c>
      <c r="F32" s="68" t="s">
        <v>73</v>
      </c>
      <c r="G32" s="69">
        <f>H32+I32+J32</f>
        <v>23042.699999999997</v>
      </c>
      <c r="H32" s="69">
        <v>3607.6</v>
      </c>
      <c r="I32" s="69">
        <v>8637.8</v>
      </c>
      <c r="J32" s="69">
        <v>10797.3</v>
      </c>
      <c r="K32" s="68" t="s">
        <v>231</v>
      </c>
    </row>
    <row r="33" spans="1:11" ht="216.75">
      <c r="A33" s="81"/>
      <c r="B33" s="82"/>
      <c r="C33" s="68" t="s">
        <v>194</v>
      </c>
      <c r="D33" s="72" t="s">
        <v>58</v>
      </c>
      <c r="E33" s="68" t="s">
        <v>59</v>
      </c>
      <c r="F33" s="68" t="s">
        <v>73</v>
      </c>
      <c r="G33" s="69">
        <f>H33+I33+J33</f>
        <v>5606.2</v>
      </c>
      <c r="H33" s="69">
        <v>1642</v>
      </c>
      <c r="I33" s="69">
        <v>1982.1</v>
      </c>
      <c r="J33" s="69">
        <v>1982.1</v>
      </c>
      <c r="K33" s="82"/>
    </row>
    <row r="34" spans="1:11" ht="102">
      <c r="A34" s="81"/>
      <c r="B34" s="68" t="s">
        <v>84</v>
      </c>
      <c r="C34" s="68" t="s">
        <v>85</v>
      </c>
      <c r="D34" s="72" t="s">
        <v>58</v>
      </c>
      <c r="E34" s="68" t="s">
        <v>59</v>
      </c>
      <c r="F34" s="70" t="s">
        <v>60</v>
      </c>
      <c r="G34" s="69">
        <f>H34+I34+J34</f>
        <v>4200</v>
      </c>
      <c r="H34" s="69">
        <v>2100</v>
      </c>
      <c r="I34" s="69">
        <v>2100</v>
      </c>
      <c r="J34" s="69">
        <v>0</v>
      </c>
      <c r="K34" s="70" t="s">
        <v>86</v>
      </c>
    </row>
    <row r="35" spans="1:11" ht="90.75" customHeight="1">
      <c r="A35" s="81"/>
      <c r="B35" s="68" t="s">
        <v>87</v>
      </c>
      <c r="C35" s="68" t="s">
        <v>88</v>
      </c>
      <c r="D35" s="74" t="s">
        <v>197</v>
      </c>
      <c r="E35" s="70" t="s">
        <v>59</v>
      </c>
      <c r="F35" s="70" t="s">
        <v>73</v>
      </c>
      <c r="G35" s="69">
        <v>8099.24</v>
      </c>
      <c r="H35" s="69">
        <v>8099.24</v>
      </c>
      <c r="I35" s="69">
        <v>0</v>
      </c>
      <c r="J35" s="69">
        <v>0</v>
      </c>
      <c r="K35" s="68" t="s">
        <v>83</v>
      </c>
    </row>
    <row r="36" spans="1:11" ht="102">
      <c r="A36" s="82"/>
      <c r="B36" s="68" t="s">
        <v>89</v>
      </c>
      <c r="C36" s="68" t="s">
        <v>90</v>
      </c>
      <c r="D36" s="152" t="s">
        <v>197</v>
      </c>
      <c r="E36" s="70" t="s">
        <v>59</v>
      </c>
      <c r="F36" s="70" t="s">
        <v>73</v>
      </c>
      <c r="G36" s="69">
        <v>834</v>
      </c>
      <c r="H36" s="69">
        <v>834</v>
      </c>
      <c r="I36" s="69">
        <v>0</v>
      </c>
      <c r="J36" s="69">
        <v>0</v>
      </c>
      <c r="K36" s="68" t="s">
        <v>91</v>
      </c>
    </row>
    <row r="37" spans="1:11" ht="12.75">
      <c r="A37" s="151"/>
      <c r="B37" s="207" t="s">
        <v>201</v>
      </c>
      <c r="C37" s="208"/>
      <c r="D37" s="208"/>
      <c r="E37" s="208"/>
      <c r="F37" s="208"/>
      <c r="G37" s="208"/>
      <c r="H37" s="208"/>
      <c r="I37" s="208"/>
      <c r="J37" s="208"/>
      <c r="K37" s="209"/>
    </row>
    <row r="38" spans="1:11" ht="76.5">
      <c r="A38" s="153" t="s">
        <v>202</v>
      </c>
      <c r="B38" s="68" t="s">
        <v>216</v>
      </c>
      <c r="C38" s="71" t="s">
        <v>196</v>
      </c>
      <c r="D38" s="68" t="s">
        <v>198</v>
      </c>
      <c r="E38" s="68" t="s">
        <v>199</v>
      </c>
      <c r="F38" s="68" t="s">
        <v>73</v>
      </c>
      <c r="G38" s="69">
        <f>H38</f>
        <v>99</v>
      </c>
      <c r="H38" s="69">
        <v>99</v>
      </c>
      <c r="I38" s="69">
        <v>0</v>
      </c>
      <c r="J38" s="69">
        <v>0</v>
      </c>
      <c r="K38" s="196" t="s">
        <v>91</v>
      </c>
    </row>
    <row r="39" spans="1:11" ht="12.75">
      <c r="A39" s="186" t="s">
        <v>92</v>
      </c>
      <c r="B39" s="187"/>
      <c r="C39" s="187"/>
      <c r="D39" s="187"/>
      <c r="E39" s="187"/>
      <c r="F39" s="188"/>
      <c r="G39" s="69">
        <f>G12+G13+G14+G16+G17+G18+G20+G30+G32+G33+G34+G35+G36+G38</f>
        <v>345631.14</v>
      </c>
      <c r="H39" s="69">
        <f>H12+H13+H14+H16+H17+H18+H20+H30+H32+H33+H34+H35+H36+H38</f>
        <v>137531.84</v>
      </c>
      <c r="I39" s="69">
        <f>I12+I13+I14+I16+I17+I18+I20+I30+I38+I32+I33+I34+I35+I36+I38</f>
        <v>133769.9</v>
      </c>
      <c r="J39" s="69">
        <f>J12+J13+J14+J16+J17+J18+J20+J30+J38+J32+J33+J34+J35+J36+J38</f>
        <v>74329.40000000001</v>
      </c>
      <c r="K39" s="197"/>
    </row>
    <row r="40" spans="1:11" ht="43.5" customHeight="1">
      <c r="A40" s="76"/>
      <c r="B40" s="76"/>
      <c r="C40" s="76"/>
      <c r="D40" s="76"/>
      <c r="E40" s="76"/>
      <c r="F40" s="76"/>
      <c r="G40" s="77"/>
      <c r="H40" s="77"/>
      <c r="I40" s="77"/>
      <c r="J40" s="77"/>
      <c r="K40" s="76"/>
    </row>
    <row r="41" spans="1:11" ht="12.75">
      <c r="A41" s="76"/>
      <c r="B41" s="78" t="s">
        <v>96</v>
      </c>
      <c r="C41" s="76"/>
      <c r="D41" s="76"/>
      <c r="E41" s="76"/>
      <c r="F41" s="76"/>
      <c r="G41" s="77"/>
      <c r="H41" s="77"/>
      <c r="I41" s="77"/>
      <c r="J41" s="80" t="s">
        <v>28</v>
      </c>
      <c r="K41" s="76"/>
    </row>
    <row r="42" spans="1:11" ht="24.7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12.75">
      <c r="A43" s="76"/>
      <c r="B43" s="78" t="s">
        <v>95</v>
      </c>
      <c r="C43" s="76"/>
      <c r="D43" s="76"/>
      <c r="E43" s="76"/>
      <c r="F43" s="76"/>
      <c r="G43" s="76"/>
      <c r="H43" s="76"/>
      <c r="I43" s="76"/>
      <c r="J43" s="76"/>
      <c r="K43" s="76"/>
    </row>
    <row r="44" spans="1:11" ht="12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1:11" ht="12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1:11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ht="12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</row>
    <row r="48" spans="1:11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</row>
  </sheetData>
  <sheetProtection/>
  <mergeCells count="25">
    <mergeCell ref="A20:A30"/>
    <mergeCell ref="B37:K37"/>
    <mergeCell ref="K38:K39"/>
    <mergeCell ref="B20:B29"/>
    <mergeCell ref="D20:D21"/>
    <mergeCell ref="E20:E21"/>
    <mergeCell ref="K20:K21"/>
    <mergeCell ref="H2:K2"/>
    <mergeCell ref="H3:K3"/>
    <mergeCell ref="C9:C10"/>
    <mergeCell ref="D9:D10"/>
    <mergeCell ref="E9:E10"/>
    <mergeCell ref="K9:K10"/>
    <mergeCell ref="G9:J9"/>
    <mergeCell ref="A9:A10"/>
    <mergeCell ref="B9:B10"/>
    <mergeCell ref="A11:K11"/>
    <mergeCell ref="A39:F39"/>
    <mergeCell ref="A31:K31"/>
    <mergeCell ref="A19:K19"/>
    <mergeCell ref="D14:D15"/>
    <mergeCell ref="B17:B18"/>
    <mergeCell ref="K16:K18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75" zoomScaleNormal="70" zoomScaleSheetLayoutView="75" zoomScalePageLayoutView="0" workbookViewId="0" topLeftCell="A26">
      <selection activeCell="D40" sqref="D40"/>
    </sheetView>
  </sheetViews>
  <sheetFormatPr defaultColWidth="9.140625" defaultRowHeight="12.75"/>
  <cols>
    <col min="1" max="1" width="33.421875" style="24" customWidth="1"/>
    <col min="2" max="2" width="13.28125" style="25" customWidth="1"/>
    <col min="3" max="3" width="11.8515625" style="23" customWidth="1"/>
    <col min="4" max="4" width="10.57421875" style="23" customWidth="1"/>
    <col min="5" max="5" width="12.140625" style="23" customWidth="1"/>
    <col min="6" max="6" width="11.28125" style="23" customWidth="1"/>
    <col min="7" max="7" width="11.140625" style="23" customWidth="1"/>
    <col min="8" max="8" width="10.8515625" style="23" customWidth="1"/>
    <col min="9" max="9" width="11.421875" style="23" customWidth="1"/>
    <col min="10" max="10" width="11.00390625" style="23" customWidth="1"/>
    <col min="11" max="11" width="10.140625" style="23" customWidth="1"/>
    <col min="12" max="12" width="19.421875" style="31" customWidth="1"/>
    <col min="13" max="16384" width="9.140625" style="23" customWidth="1"/>
  </cols>
  <sheetData>
    <row r="1" spans="1:12" ht="18.75">
      <c r="A1" s="13"/>
      <c r="B1" s="18"/>
      <c r="C1" s="7"/>
      <c r="D1" s="7"/>
      <c r="E1" s="7"/>
      <c r="F1" s="7"/>
      <c r="G1" s="32" t="s">
        <v>5</v>
      </c>
      <c r="H1" s="33"/>
      <c r="I1" s="244" t="s">
        <v>11</v>
      </c>
      <c r="J1" s="244"/>
      <c r="K1" s="244"/>
      <c r="L1" s="244"/>
    </row>
    <row r="2" spans="6:13" ht="97.5" customHeight="1">
      <c r="F2" s="7"/>
      <c r="G2" s="7"/>
      <c r="H2" s="34"/>
      <c r="I2" s="235" t="s">
        <v>93</v>
      </c>
      <c r="J2" s="235"/>
      <c r="K2" s="235"/>
      <c r="L2" s="235"/>
      <c r="M2" s="34"/>
    </row>
    <row r="3" spans="1:11" ht="15.75" hidden="1">
      <c r="A3" s="13"/>
      <c r="B3" s="18"/>
      <c r="C3" s="7"/>
      <c r="D3" s="7"/>
      <c r="E3" s="7"/>
      <c r="F3" s="7"/>
      <c r="G3" s="7"/>
      <c r="H3" s="7"/>
      <c r="I3" s="7"/>
      <c r="J3" s="7"/>
      <c r="K3" s="8"/>
    </row>
    <row r="4" spans="1:12" ht="15.75">
      <c r="A4" s="13"/>
      <c r="B4" s="18"/>
      <c r="C4" s="7"/>
      <c r="D4" s="7"/>
      <c r="E4" s="7"/>
      <c r="F4" s="7"/>
      <c r="G4" s="7"/>
      <c r="H4" s="7"/>
      <c r="I4" s="235" t="s">
        <v>220</v>
      </c>
      <c r="J4" s="235"/>
      <c r="K4" s="235"/>
      <c r="L4" s="235"/>
    </row>
    <row r="5" spans="1:12" ht="31.5" customHeight="1">
      <c r="A5" s="247" t="s">
        <v>18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12" ht="16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L6" s="31" t="s">
        <v>9</v>
      </c>
    </row>
    <row r="7" spans="1:12" ht="22.5" customHeight="1">
      <c r="A7" s="246" t="s">
        <v>2</v>
      </c>
      <c r="B7" s="251" t="s">
        <v>1</v>
      </c>
      <c r="C7" s="245" t="s">
        <v>19</v>
      </c>
      <c r="D7" s="245"/>
      <c r="E7" s="245"/>
      <c r="F7" s="245" t="s">
        <v>20</v>
      </c>
      <c r="G7" s="245"/>
      <c r="H7" s="245"/>
      <c r="I7" s="246" t="s">
        <v>21</v>
      </c>
      <c r="J7" s="246"/>
      <c r="K7" s="246"/>
      <c r="L7" s="248" t="s">
        <v>6</v>
      </c>
    </row>
    <row r="8" spans="1:12" ht="30.75" customHeight="1">
      <c r="A8" s="246"/>
      <c r="B8" s="251"/>
      <c r="C8" s="245" t="s">
        <v>3</v>
      </c>
      <c r="D8" s="245" t="s">
        <v>7</v>
      </c>
      <c r="E8" s="245"/>
      <c r="F8" s="245" t="s">
        <v>3</v>
      </c>
      <c r="G8" s="245" t="s">
        <v>7</v>
      </c>
      <c r="H8" s="245"/>
      <c r="I8" s="245" t="s">
        <v>3</v>
      </c>
      <c r="J8" s="245" t="s">
        <v>7</v>
      </c>
      <c r="K8" s="245"/>
      <c r="L8" s="248"/>
    </row>
    <row r="9" spans="1:12" ht="45.75" customHeight="1">
      <c r="A9" s="246"/>
      <c r="B9" s="251"/>
      <c r="C9" s="245"/>
      <c r="D9" s="28" t="s">
        <v>0</v>
      </c>
      <c r="E9" s="28" t="s">
        <v>30</v>
      </c>
      <c r="F9" s="245"/>
      <c r="G9" s="28" t="s">
        <v>0</v>
      </c>
      <c r="H9" s="28" t="s">
        <v>30</v>
      </c>
      <c r="I9" s="245"/>
      <c r="J9" s="28" t="s">
        <v>0</v>
      </c>
      <c r="K9" s="27" t="s">
        <v>30</v>
      </c>
      <c r="L9" s="248"/>
    </row>
    <row r="10" spans="1:12" ht="15.75">
      <c r="A10" s="29">
        <v>1</v>
      </c>
      <c r="B10" s="1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29">
        <v>11</v>
      </c>
      <c r="L10" s="45">
        <v>12</v>
      </c>
    </row>
    <row r="11" spans="1:12" ht="27.75" customHeight="1">
      <c r="A11" s="12" t="s">
        <v>4</v>
      </c>
      <c r="B11" s="49"/>
      <c r="C11" s="35">
        <f>C12+C21+C31+C43</f>
        <v>137531.84</v>
      </c>
      <c r="D11" s="35">
        <f>D31+O8</f>
        <v>8510.24</v>
      </c>
      <c r="E11" s="35">
        <f>E12+E21+E31</f>
        <v>125271.6</v>
      </c>
      <c r="F11" s="35">
        <f>F12+F21+F31</f>
        <v>133769.9</v>
      </c>
      <c r="G11" s="35"/>
      <c r="H11" s="35">
        <f>H12+H21+H31</f>
        <v>129719.9</v>
      </c>
      <c r="I11" s="35">
        <f>I12+I21+I31</f>
        <v>74329.4</v>
      </c>
      <c r="J11" s="35"/>
      <c r="K11" s="35">
        <f>K12+K21+K31</f>
        <v>70679.4</v>
      </c>
      <c r="L11" s="214" t="s">
        <v>17</v>
      </c>
    </row>
    <row r="12" spans="1:12" ht="49.5" customHeight="1">
      <c r="A12" s="9" t="s">
        <v>22</v>
      </c>
      <c r="C12" s="35">
        <f>C14+C15+C17+C19+C20</f>
        <v>103150</v>
      </c>
      <c r="D12" s="35"/>
      <c r="E12" s="35">
        <f>E14+E15+E19+E20</f>
        <v>101200</v>
      </c>
      <c r="F12" s="35">
        <f>F14+F15+F16+F17</f>
        <v>112100</v>
      </c>
      <c r="G12" s="38"/>
      <c r="H12" s="35">
        <f>H14+H15+H16</f>
        <v>110000</v>
      </c>
      <c r="I12" s="35">
        <f>I14+I15+I16+I17</f>
        <v>52250</v>
      </c>
      <c r="J12" s="38"/>
      <c r="K12" s="35">
        <f>K15+K16</f>
        <v>50000</v>
      </c>
      <c r="L12" s="236"/>
    </row>
    <row r="13" spans="1:12" ht="72.75" customHeight="1">
      <c r="A13" s="12" t="s">
        <v>8</v>
      </c>
      <c r="B13" s="17"/>
      <c r="C13" s="43"/>
      <c r="D13" s="36"/>
      <c r="E13" s="36"/>
      <c r="F13" s="43"/>
      <c r="G13" s="38"/>
      <c r="H13" s="36"/>
      <c r="I13" s="43"/>
      <c r="J13" s="38"/>
      <c r="K13" s="36"/>
      <c r="L13" s="236"/>
    </row>
    <row r="14" spans="1:12" ht="35.25" customHeight="1">
      <c r="A14" s="238" t="s">
        <v>23</v>
      </c>
      <c r="B14" s="40" t="s">
        <v>12</v>
      </c>
      <c r="C14" s="44">
        <v>5400</v>
      </c>
      <c r="D14" s="41"/>
      <c r="E14" s="44">
        <v>5400</v>
      </c>
      <c r="F14" s="44">
        <v>5400</v>
      </c>
      <c r="G14" s="42"/>
      <c r="H14" s="44">
        <v>5400</v>
      </c>
      <c r="I14" s="44">
        <v>0</v>
      </c>
      <c r="J14" s="42"/>
      <c r="L14" s="236"/>
    </row>
    <row r="15" spans="1:12" ht="38.25" customHeight="1">
      <c r="A15" s="206"/>
      <c r="B15" s="254" t="s">
        <v>13</v>
      </c>
      <c r="C15" s="227">
        <v>89600</v>
      </c>
      <c r="D15" s="212"/>
      <c r="E15" s="227">
        <v>89600</v>
      </c>
      <c r="F15" s="227">
        <v>104600</v>
      </c>
      <c r="G15" s="242"/>
      <c r="H15" s="227">
        <v>104600</v>
      </c>
      <c r="I15" s="227">
        <v>50000</v>
      </c>
      <c r="J15" s="242"/>
      <c r="K15" s="212">
        <v>50000</v>
      </c>
      <c r="L15" s="236"/>
    </row>
    <row r="16" spans="1:12" ht="3.75" customHeight="1" hidden="1">
      <c r="A16" s="206"/>
      <c r="B16" s="255"/>
      <c r="C16" s="228"/>
      <c r="D16" s="197"/>
      <c r="E16" s="228"/>
      <c r="F16" s="228"/>
      <c r="G16" s="243"/>
      <c r="H16" s="228"/>
      <c r="I16" s="228"/>
      <c r="J16" s="243"/>
      <c r="K16" s="197"/>
      <c r="L16" s="237"/>
    </row>
    <row r="17" spans="1:12" ht="47.25" customHeight="1">
      <c r="A17" s="238" t="s">
        <v>34</v>
      </c>
      <c r="B17" s="225" t="s">
        <v>14</v>
      </c>
      <c r="C17" s="212">
        <v>1950</v>
      </c>
      <c r="D17" s="212"/>
      <c r="E17" s="212"/>
      <c r="F17" s="212">
        <v>2100</v>
      </c>
      <c r="G17" s="212"/>
      <c r="H17" s="212"/>
      <c r="I17" s="212">
        <v>2250</v>
      </c>
      <c r="J17" s="212"/>
      <c r="K17" s="212"/>
      <c r="L17" s="214" t="s">
        <v>35</v>
      </c>
    </row>
    <row r="18" spans="1:12" ht="71.25" customHeight="1">
      <c r="A18" s="239"/>
      <c r="B18" s="226"/>
      <c r="C18" s="213"/>
      <c r="D18" s="213"/>
      <c r="E18" s="213"/>
      <c r="F18" s="213"/>
      <c r="G18" s="213"/>
      <c r="H18" s="213"/>
      <c r="I18" s="213"/>
      <c r="J18" s="213"/>
      <c r="K18" s="213"/>
      <c r="L18" s="215"/>
    </row>
    <row r="19" spans="1:12" ht="72.75" customHeight="1">
      <c r="A19" s="12" t="s">
        <v>37</v>
      </c>
      <c r="B19" s="63" t="s">
        <v>13</v>
      </c>
      <c r="C19" s="37">
        <v>1350</v>
      </c>
      <c r="D19" s="37"/>
      <c r="E19" s="37">
        <v>1350</v>
      </c>
      <c r="F19" s="37"/>
      <c r="G19" s="37"/>
      <c r="H19" s="37"/>
      <c r="I19" s="37"/>
      <c r="J19" s="37"/>
      <c r="K19" s="37"/>
      <c r="L19" s="59" t="s">
        <v>36</v>
      </c>
    </row>
    <row r="20" spans="1:12" ht="87.75" customHeight="1">
      <c r="A20" s="12" t="s">
        <v>39</v>
      </c>
      <c r="B20" s="63" t="s">
        <v>13</v>
      </c>
      <c r="C20" s="37">
        <v>4850</v>
      </c>
      <c r="D20" s="37"/>
      <c r="E20" s="37">
        <v>4850</v>
      </c>
      <c r="F20" s="37"/>
      <c r="G20" s="37"/>
      <c r="H20" s="37"/>
      <c r="I20" s="37"/>
      <c r="J20" s="37"/>
      <c r="K20" s="37"/>
      <c r="L20" s="59" t="s">
        <v>38</v>
      </c>
    </row>
    <row r="21" spans="1:12" ht="69.75" customHeight="1">
      <c r="A21" s="9" t="s">
        <v>24</v>
      </c>
      <c r="B21" s="173"/>
      <c r="C21" s="35">
        <f>C23+C26</f>
        <v>18000</v>
      </c>
      <c r="D21" s="35"/>
      <c r="E21" s="35">
        <f>E23</f>
        <v>16200</v>
      </c>
      <c r="F21" s="35">
        <f>F23+F26</f>
        <v>8950</v>
      </c>
      <c r="G21" s="35"/>
      <c r="H21" s="35">
        <f>H23+H26</f>
        <v>7000</v>
      </c>
      <c r="I21" s="35">
        <f>I23+I26</f>
        <v>9300</v>
      </c>
      <c r="J21" s="35"/>
      <c r="K21" s="175">
        <f>K23+K26</f>
        <v>7900</v>
      </c>
      <c r="L21" s="172"/>
    </row>
    <row r="22" spans="1:12" ht="104.25" customHeight="1">
      <c r="A22" s="50" t="s">
        <v>10</v>
      </c>
      <c r="B22" s="176"/>
      <c r="C22" s="58"/>
      <c r="D22" s="58"/>
      <c r="E22" s="58"/>
      <c r="F22" s="58"/>
      <c r="G22" s="58"/>
      <c r="H22" s="58"/>
      <c r="I22" s="58"/>
      <c r="J22" s="58"/>
      <c r="K22" s="136"/>
      <c r="L22" s="46"/>
    </row>
    <row r="23" spans="1:12" ht="127.5" customHeight="1">
      <c r="A23" s="240" t="s">
        <v>223</v>
      </c>
      <c r="B23" s="241" t="s">
        <v>16</v>
      </c>
      <c r="C23" s="218">
        <v>16200</v>
      </c>
      <c r="D23" s="218"/>
      <c r="E23" s="218">
        <v>16200</v>
      </c>
      <c r="F23" s="218">
        <v>7000</v>
      </c>
      <c r="G23" s="218"/>
      <c r="H23" s="218">
        <v>7000</v>
      </c>
      <c r="I23" s="218">
        <v>7900</v>
      </c>
      <c r="J23" s="218"/>
      <c r="K23" s="218">
        <v>7900</v>
      </c>
      <c r="L23" s="177" t="s">
        <v>40</v>
      </c>
    </row>
    <row r="24" spans="1:12" ht="16.5" customHeight="1" hidden="1">
      <c r="A24" s="240"/>
      <c r="B24" s="241"/>
      <c r="C24" s="218"/>
      <c r="D24" s="218"/>
      <c r="E24" s="218"/>
      <c r="F24" s="218"/>
      <c r="G24" s="218"/>
      <c r="H24" s="218"/>
      <c r="I24" s="218"/>
      <c r="J24" s="218"/>
      <c r="K24" s="218"/>
      <c r="L24" s="178"/>
    </row>
    <row r="25" spans="1:12" ht="15.75" customHeight="1" hidden="1">
      <c r="A25" s="240"/>
      <c r="B25" s="241"/>
      <c r="C25" s="218"/>
      <c r="D25" s="218"/>
      <c r="E25" s="218"/>
      <c r="F25" s="218"/>
      <c r="G25" s="218"/>
      <c r="H25" s="218"/>
      <c r="I25" s="218"/>
      <c r="J25" s="218"/>
      <c r="K25" s="218"/>
      <c r="L25" s="178"/>
    </row>
    <row r="26" spans="1:12" ht="15.75" customHeight="1">
      <c r="A26" s="239" t="s">
        <v>41</v>
      </c>
      <c r="B26" s="229" t="s">
        <v>14</v>
      </c>
      <c r="C26" s="231">
        <v>1800</v>
      </c>
      <c r="D26" s="231"/>
      <c r="E26" s="233"/>
      <c r="F26" s="213">
        <v>1950</v>
      </c>
      <c r="G26" s="213"/>
      <c r="H26" s="213"/>
      <c r="I26" s="213">
        <v>1400</v>
      </c>
      <c r="J26" s="213"/>
      <c r="K26" s="213"/>
      <c r="L26" s="216" t="s">
        <v>35</v>
      </c>
    </row>
    <row r="27" spans="1:12" ht="15.75" customHeight="1">
      <c r="A27" s="240"/>
      <c r="B27" s="230"/>
      <c r="C27" s="232"/>
      <c r="D27" s="232"/>
      <c r="E27" s="234"/>
      <c r="F27" s="218"/>
      <c r="G27" s="218"/>
      <c r="H27" s="218"/>
      <c r="I27" s="218"/>
      <c r="J27" s="218"/>
      <c r="K27" s="218"/>
      <c r="L27" s="217"/>
    </row>
    <row r="28" spans="1:12" s="24" customFormat="1" ht="27.75" customHeight="1">
      <c r="A28" s="240"/>
      <c r="B28" s="230"/>
      <c r="C28" s="232"/>
      <c r="D28" s="232"/>
      <c r="E28" s="234"/>
      <c r="F28" s="218"/>
      <c r="G28" s="218"/>
      <c r="H28" s="218"/>
      <c r="I28" s="218"/>
      <c r="J28" s="218"/>
      <c r="K28" s="218"/>
      <c r="L28" s="217"/>
    </row>
    <row r="29" spans="1:12" s="24" customFormat="1" ht="55.5" customHeight="1">
      <c r="A29" s="240"/>
      <c r="B29" s="230"/>
      <c r="C29" s="232"/>
      <c r="D29" s="232"/>
      <c r="E29" s="234"/>
      <c r="F29" s="218"/>
      <c r="G29" s="218"/>
      <c r="H29" s="218"/>
      <c r="I29" s="218"/>
      <c r="J29" s="218"/>
      <c r="K29" s="218"/>
      <c r="L29" s="217"/>
    </row>
    <row r="30" spans="1:12" s="24" customFormat="1" ht="5.25" customHeight="1" hidden="1">
      <c r="A30" s="240"/>
      <c r="B30" s="230"/>
      <c r="C30" s="232"/>
      <c r="D30" s="232"/>
      <c r="E30" s="234"/>
      <c r="F30" s="218"/>
      <c r="G30" s="218"/>
      <c r="H30" s="218"/>
      <c r="I30" s="218"/>
      <c r="J30" s="218"/>
      <c r="K30" s="218"/>
      <c r="L30" s="178"/>
    </row>
    <row r="31" spans="1:12" ht="60">
      <c r="A31" s="9" t="s">
        <v>219</v>
      </c>
      <c r="B31" s="54"/>
      <c r="C31" s="62">
        <f>C33+C36+C38+C39+C41+C42</f>
        <v>16282.84</v>
      </c>
      <c r="D31" s="62">
        <f>D38+D39+D42+D43</f>
        <v>8510.24</v>
      </c>
      <c r="E31" s="62">
        <f>E33+E36+E41</f>
        <v>7871.6</v>
      </c>
      <c r="F31" s="62">
        <f>F33+F36</f>
        <v>12719.9</v>
      </c>
      <c r="G31" s="55"/>
      <c r="H31" s="62">
        <f>H33+H36</f>
        <v>12719.9</v>
      </c>
      <c r="I31" s="62">
        <f>I33+I36</f>
        <v>12779.4</v>
      </c>
      <c r="J31" s="55"/>
      <c r="K31" s="144">
        <f>K33+K36</f>
        <v>12779.4</v>
      </c>
      <c r="L31" s="59" t="s">
        <v>17</v>
      </c>
    </row>
    <row r="32" spans="1:12" ht="47.25">
      <c r="A32" s="50" t="s">
        <v>29</v>
      </c>
      <c r="B32" s="39"/>
      <c r="C32" s="56"/>
      <c r="D32" s="56"/>
      <c r="E32" s="56"/>
      <c r="F32" s="56"/>
      <c r="G32" s="56"/>
      <c r="H32" s="56"/>
      <c r="I32" s="56"/>
      <c r="J32" s="56"/>
      <c r="K32" s="57"/>
      <c r="L32" s="172"/>
    </row>
    <row r="33" spans="1:12" ht="157.5">
      <c r="A33" s="51" t="s">
        <v>33</v>
      </c>
      <c r="B33" s="219" t="s">
        <v>15</v>
      </c>
      <c r="C33" s="65">
        <f>C34+C35</f>
        <v>5249.6</v>
      </c>
      <c r="D33" s="65"/>
      <c r="E33" s="65">
        <f>E34+E35</f>
        <v>5249.6</v>
      </c>
      <c r="F33" s="65">
        <v>10619.9</v>
      </c>
      <c r="G33" s="65"/>
      <c r="H33" s="65">
        <v>10619.9</v>
      </c>
      <c r="I33" s="65">
        <v>12779.4</v>
      </c>
      <c r="J33" s="65"/>
      <c r="K33" s="145">
        <v>12779.4</v>
      </c>
      <c r="L33" s="46"/>
    </row>
    <row r="34" spans="1:12" ht="15.75">
      <c r="A34" s="52" t="s">
        <v>31</v>
      </c>
      <c r="B34" s="220"/>
      <c r="C34" s="37">
        <v>3607.6</v>
      </c>
      <c r="D34" s="37"/>
      <c r="E34" s="37">
        <v>3607.6</v>
      </c>
      <c r="F34" s="37">
        <v>8637.8</v>
      </c>
      <c r="G34" s="37"/>
      <c r="H34" s="37">
        <v>8637.8</v>
      </c>
      <c r="I34" s="37">
        <v>10797.3</v>
      </c>
      <c r="J34" s="37"/>
      <c r="K34" s="135">
        <v>10797.3</v>
      </c>
      <c r="L34" s="46"/>
    </row>
    <row r="35" spans="1:12" ht="15.75">
      <c r="A35" s="53" t="s">
        <v>32</v>
      </c>
      <c r="B35" s="221"/>
      <c r="C35" s="37">
        <v>1642</v>
      </c>
      <c r="D35" s="37"/>
      <c r="E35" s="37">
        <v>1642</v>
      </c>
      <c r="F35" s="37">
        <v>1982.1</v>
      </c>
      <c r="G35" s="37"/>
      <c r="H35" s="37">
        <v>1982.1</v>
      </c>
      <c r="I35" s="37">
        <v>1982.1</v>
      </c>
      <c r="J35" s="37"/>
      <c r="K35" s="135">
        <v>1982.1</v>
      </c>
      <c r="L35" s="46"/>
    </row>
    <row r="36" spans="1:12" ht="47.25">
      <c r="A36" s="61" t="s">
        <v>94</v>
      </c>
      <c r="B36" s="60" t="s">
        <v>13</v>
      </c>
      <c r="C36" s="58">
        <v>2100</v>
      </c>
      <c r="D36" s="58"/>
      <c r="E36" s="58">
        <v>2100</v>
      </c>
      <c r="F36" s="58">
        <v>2100</v>
      </c>
      <c r="G36" s="58"/>
      <c r="H36" s="58">
        <v>2100</v>
      </c>
      <c r="I36" s="58">
        <v>0</v>
      </c>
      <c r="J36" s="58"/>
      <c r="K36" s="136">
        <v>0</v>
      </c>
      <c r="L36" s="81"/>
    </row>
    <row r="37" spans="1:12" ht="47.25">
      <c r="A37" s="154" t="s">
        <v>203</v>
      </c>
      <c r="B37" s="222" t="s">
        <v>13</v>
      </c>
      <c r="C37" s="64"/>
      <c r="D37" s="64"/>
      <c r="E37" s="155"/>
      <c r="F37" s="155"/>
      <c r="G37" s="155"/>
      <c r="H37" s="155"/>
      <c r="I37" s="155"/>
      <c r="J37" s="155"/>
      <c r="K37" s="156"/>
      <c r="L37" s="81"/>
    </row>
    <row r="38" spans="1:12" ht="110.25">
      <c r="A38" s="157" t="s">
        <v>228</v>
      </c>
      <c r="B38" s="223"/>
      <c r="C38" s="64">
        <v>7592.84</v>
      </c>
      <c r="D38" s="64">
        <v>7592.84</v>
      </c>
      <c r="E38" s="155"/>
      <c r="F38" s="155">
        <v>0</v>
      </c>
      <c r="G38" s="155">
        <v>0</v>
      </c>
      <c r="H38" s="155"/>
      <c r="I38" s="155">
        <v>0</v>
      </c>
      <c r="J38" s="155">
        <v>0</v>
      </c>
      <c r="K38" s="156"/>
      <c r="L38" s="81"/>
    </row>
    <row r="39" spans="1:12" ht="96.75" customHeight="1">
      <c r="A39" s="158" t="s">
        <v>229</v>
      </c>
      <c r="B39" s="224"/>
      <c r="C39" s="64">
        <v>506.4</v>
      </c>
      <c r="D39" s="64">
        <v>506.4</v>
      </c>
      <c r="E39" s="155"/>
      <c r="F39" s="155">
        <v>0</v>
      </c>
      <c r="G39" s="155">
        <v>0</v>
      </c>
      <c r="H39" s="155"/>
      <c r="I39" s="155">
        <v>0</v>
      </c>
      <c r="J39" s="155">
        <v>0</v>
      </c>
      <c r="K39" s="156"/>
      <c r="L39" s="82"/>
    </row>
    <row r="40" spans="1:12" ht="47.25">
      <c r="A40" s="174" t="s">
        <v>230</v>
      </c>
      <c r="B40" s="60" t="s">
        <v>13</v>
      </c>
      <c r="C40" s="143"/>
      <c r="D40" s="141"/>
      <c r="E40" s="143"/>
      <c r="F40" s="143"/>
      <c r="G40" s="143"/>
      <c r="H40" s="143"/>
      <c r="I40" s="143"/>
      <c r="J40" s="143"/>
      <c r="K40" s="143"/>
      <c r="L40" s="170"/>
    </row>
    <row r="41" spans="1:12" ht="15.75">
      <c r="A41" s="148" t="s">
        <v>185</v>
      </c>
      <c r="B41" s="142"/>
      <c r="C41" s="64">
        <v>522</v>
      </c>
      <c r="D41" s="64"/>
      <c r="E41" s="64">
        <v>522</v>
      </c>
      <c r="F41" s="64">
        <v>0</v>
      </c>
      <c r="G41" s="64"/>
      <c r="H41" s="64">
        <v>0</v>
      </c>
      <c r="I41" s="64">
        <v>0</v>
      </c>
      <c r="J41" s="64"/>
      <c r="K41" s="150">
        <v>0</v>
      </c>
      <c r="L41" s="142"/>
    </row>
    <row r="42" spans="1:12" ht="15.75">
      <c r="A42" s="149" t="s">
        <v>186</v>
      </c>
      <c r="B42" s="146"/>
      <c r="C42" s="150">
        <v>312</v>
      </c>
      <c r="D42" s="150">
        <v>312</v>
      </c>
      <c r="E42" s="150"/>
      <c r="F42" s="150">
        <v>0</v>
      </c>
      <c r="G42" s="150">
        <v>0</v>
      </c>
      <c r="H42" s="150"/>
      <c r="I42" s="150">
        <v>0</v>
      </c>
      <c r="J42" s="150">
        <v>0</v>
      </c>
      <c r="K42" s="38"/>
      <c r="L42" s="147"/>
    </row>
    <row r="43" spans="1:12" ht="47.25">
      <c r="A43" s="9" t="s">
        <v>207</v>
      </c>
      <c r="B43" s="63"/>
      <c r="C43" s="160">
        <f>+C45</f>
        <v>99</v>
      </c>
      <c r="D43" s="160">
        <f>+D45</f>
        <v>99</v>
      </c>
      <c r="E43" s="150"/>
      <c r="F43" s="150"/>
      <c r="G43" s="150"/>
      <c r="H43" s="150"/>
      <c r="I43" s="150"/>
      <c r="J43" s="150"/>
      <c r="K43" s="38"/>
      <c r="L43" s="38"/>
    </row>
    <row r="44" spans="1:12" ht="47.25">
      <c r="A44" s="12" t="s">
        <v>205</v>
      </c>
      <c r="B44" s="63"/>
      <c r="C44" s="150"/>
      <c r="D44" s="150"/>
      <c r="E44" s="150"/>
      <c r="F44" s="150"/>
      <c r="G44" s="150"/>
      <c r="H44" s="150"/>
      <c r="I44" s="150"/>
      <c r="J44" s="150"/>
      <c r="K44" s="38"/>
      <c r="L44" s="252" t="s">
        <v>199</v>
      </c>
    </row>
    <row r="45" spans="1:12" ht="47.25">
      <c r="A45" s="12" t="s">
        <v>206</v>
      </c>
      <c r="B45" s="63" t="s">
        <v>13</v>
      </c>
      <c r="C45" s="150">
        <v>99</v>
      </c>
      <c r="D45" s="150">
        <v>99</v>
      </c>
      <c r="E45" s="150"/>
      <c r="F45" s="150">
        <v>0</v>
      </c>
      <c r="G45" s="150">
        <v>0</v>
      </c>
      <c r="H45" s="150"/>
      <c r="I45" s="150">
        <v>0</v>
      </c>
      <c r="J45" s="150">
        <v>0</v>
      </c>
      <c r="K45" s="38"/>
      <c r="L45" s="253"/>
    </row>
    <row r="46" spans="1:12" ht="15.75">
      <c r="A46" s="165"/>
      <c r="B46" s="166"/>
      <c r="C46" s="167"/>
      <c r="D46" s="167"/>
      <c r="E46" s="167"/>
      <c r="F46" s="167"/>
      <c r="G46" s="167"/>
      <c r="H46" s="167"/>
      <c r="I46" s="167"/>
      <c r="J46" s="167"/>
      <c r="K46" s="78"/>
      <c r="L46" s="168"/>
    </row>
    <row r="47" spans="1:12" ht="15.75">
      <c r="A47" s="165"/>
      <c r="B47" s="166"/>
      <c r="C47" s="167"/>
      <c r="D47" s="167"/>
      <c r="E47" s="167"/>
      <c r="F47" s="167"/>
      <c r="G47" s="167"/>
      <c r="H47" s="167"/>
      <c r="I47" s="167"/>
      <c r="J47" s="167"/>
      <c r="K47" s="78"/>
      <c r="L47" s="168"/>
    </row>
    <row r="48" spans="1:12" ht="15.75">
      <c r="A48" s="165"/>
      <c r="B48" s="166"/>
      <c r="C48" s="167"/>
      <c r="D48" s="167"/>
      <c r="E48" s="167"/>
      <c r="F48" s="167"/>
      <c r="G48" s="167"/>
      <c r="H48" s="167"/>
      <c r="I48" s="167"/>
      <c r="J48" s="167"/>
      <c r="K48" s="78"/>
      <c r="L48" s="168"/>
    </row>
    <row r="49" spans="1:12" ht="15.75">
      <c r="A49" s="165"/>
      <c r="B49" s="166"/>
      <c r="C49" s="167"/>
      <c r="D49" s="167"/>
      <c r="E49" s="167"/>
      <c r="F49" s="167"/>
      <c r="G49" s="167"/>
      <c r="H49" s="167"/>
      <c r="I49" s="167"/>
      <c r="J49" s="167"/>
      <c r="K49" s="78"/>
      <c r="L49" s="168"/>
    </row>
    <row r="50" spans="1:12" ht="18.75">
      <c r="A50" s="47" t="s">
        <v>25</v>
      </c>
      <c r="B50"/>
      <c r="C50"/>
      <c r="D50"/>
      <c r="E50"/>
      <c r="F50"/>
      <c r="G50"/>
      <c r="H50" s="47" t="s">
        <v>26</v>
      </c>
      <c r="I50" s="47"/>
      <c r="J50" s="5"/>
      <c r="K50" s="10"/>
      <c r="L50" s="159" t="s">
        <v>28</v>
      </c>
    </row>
    <row r="51" spans="1:12" ht="18.75">
      <c r="A51" s="47"/>
      <c r="B51"/>
      <c r="C51"/>
      <c r="D51"/>
      <c r="E51"/>
      <c r="F51"/>
      <c r="G51"/>
      <c r="H51" s="47"/>
      <c r="I51" s="47"/>
      <c r="J51" s="5"/>
      <c r="K51" s="10"/>
      <c r="L51" s="159"/>
    </row>
    <row r="53" spans="1:11" ht="18.75" customHeight="1">
      <c r="A53" s="48" t="s">
        <v>95</v>
      </c>
      <c r="B53"/>
      <c r="C53"/>
      <c r="D53"/>
      <c r="E53"/>
      <c r="F53"/>
      <c r="G53"/>
      <c r="H53"/>
      <c r="I53"/>
      <c r="J53" s="1"/>
      <c r="K53" s="10"/>
    </row>
    <row r="54" spans="1:11" ht="18.75">
      <c r="A54" s="48" t="s">
        <v>27</v>
      </c>
      <c r="B54"/>
      <c r="C54"/>
      <c r="D54"/>
      <c r="E54"/>
      <c r="F54"/>
      <c r="G54"/>
      <c r="H54"/>
      <c r="I54"/>
      <c r="J54" s="1"/>
      <c r="K54" s="10"/>
    </row>
    <row r="55" spans="1:11" ht="18.75">
      <c r="A55" s="14"/>
      <c r="B55" s="20"/>
      <c r="C55" s="4"/>
      <c r="D55" s="3"/>
      <c r="E55" s="1"/>
      <c r="F55" s="3"/>
      <c r="G55" s="2"/>
      <c r="H55" s="1"/>
      <c r="I55" s="3"/>
      <c r="J55" s="1"/>
      <c r="K55" s="10"/>
    </row>
    <row r="56" spans="1:11" ht="18.75">
      <c r="A56" s="250"/>
      <c r="B56" s="250"/>
      <c r="C56" s="1"/>
      <c r="D56" s="1"/>
      <c r="E56" s="3"/>
      <c r="F56" s="2"/>
      <c r="G56" s="1"/>
      <c r="H56" s="1"/>
      <c r="I56" s="1"/>
      <c r="J56" s="1"/>
      <c r="K56" s="10"/>
    </row>
    <row r="57" spans="3:11" ht="18.75">
      <c r="C57" s="11"/>
      <c r="D57" s="11"/>
      <c r="E57" s="1"/>
      <c r="F57" s="11"/>
      <c r="G57" s="11"/>
      <c r="H57" s="11"/>
      <c r="I57" s="11"/>
      <c r="J57" s="11"/>
      <c r="K57" s="6"/>
    </row>
    <row r="58" spans="1:11" ht="18.75">
      <c r="A58" s="249"/>
      <c r="B58" s="249"/>
      <c r="C58" s="11"/>
      <c r="D58" s="11"/>
      <c r="E58" s="11"/>
      <c r="F58" s="11"/>
      <c r="G58" s="11"/>
      <c r="H58" s="11"/>
      <c r="I58" s="11"/>
      <c r="J58" s="11"/>
      <c r="K58" s="6"/>
    </row>
    <row r="59" spans="1:5" ht="18">
      <c r="A59" s="15"/>
      <c r="B59" s="21"/>
      <c r="E59" s="11"/>
    </row>
    <row r="60" spans="1:2" ht="18.75">
      <c r="A60" s="16"/>
      <c r="B60" s="22"/>
    </row>
  </sheetData>
  <sheetProtection/>
  <mergeCells count="68">
    <mergeCell ref="L44:L45"/>
    <mergeCell ref="G15:G16"/>
    <mergeCell ref="H15:H16"/>
    <mergeCell ref="C8:C9"/>
    <mergeCell ref="A14:A16"/>
    <mergeCell ref="F26:F30"/>
    <mergeCell ref="I15:I16"/>
    <mergeCell ref="G8:H8"/>
    <mergeCell ref="F23:F25"/>
    <mergeCell ref="B15:B16"/>
    <mergeCell ref="A58:B58"/>
    <mergeCell ref="A56:B56"/>
    <mergeCell ref="F8:F9"/>
    <mergeCell ref="A7:A9"/>
    <mergeCell ref="B7:B9"/>
    <mergeCell ref="C7:E7"/>
    <mergeCell ref="D8:E8"/>
    <mergeCell ref="E23:E25"/>
    <mergeCell ref="C15:C16"/>
    <mergeCell ref="A26:A30"/>
    <mergeCell ref="I1:L1"/>
    <mergeCell ref="F7:H7"/>
    <mergeCell ref="I7:K7"/>
    <mergeCell ref="A5:L5"/>
    <mergeCell ref="L7:L9"/>
    <mergeCell ref="J8:K8"/>
    <mergeCell ref="I8:I9"/>
    <mergeCell ref="I2:L2"/>
    <mergeCell ref="G26:G30"/>
    <mergeCell ref="I4:L4"/>
    <mergeCell ref="L11:L16"/>
    <mergeCell ref="A17:A18"/>
    <mergeCell ref="A23:A25"/>
    <mergeCell ref="B23:B25"/>
    <mergeCell ref="C23:C25"/>
    <mergeCell ref="D23:D25"/>
    <mergeCell ref="J15:J16"/>
    <mergeCell ref="K15:K16"/>
    <mergeCell ref="E15:E16"/>
    <mergeCell ref="F15:F16"/>
    <mergeCell ref="B26:B30"/>
    <mergeCell ref="C26:C30"/>
    <mergeCell ref="D26:D30"/>
    <mergeCell ref="E26:E30"/>
    <mergeCell ref="E17:E18"/>
    <mergeCell ref="F17:F18"/>
    <mergeCell ref="B33:B35"/>
    <mergeCell ref="D15:D16"/>
    <mergeCell ref="H26:H30"/>
    <mergeCell ref="I26:I30"/>
    <mergeCell ref="J26:J30"/>
    <mergeCell ref="B37:B39"/>
    <mergeCell ref="B17:B18"/>
    <mergeCell ref="C17:C18"/>
    <mergeCell ref="D17:D18"/>
    <mergeCell ref="G17:G18"/>
    <mergeCell ref="G23:G25"/>
    <mergeCell ref="H23:H25"/>
    <mergeCell ref="I23:I25"/>
    <mergeCell ref="H17:H18"/>
    <mergeCell ref="I17:I18"/>
    <mergeCell ref="J17:J18"/>
    <mergeCell ref="K17:K18"/>
    <mergeCell ref="L17:L18"/>
    <mergeCell ref="L26:L29"/>
    <mergeCell ref="K26:K30"/>
    <mergeCell ref="J23:J25"/>
    <mergeCell ref="K23:K25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61" r:id="rId1"/>
  <rowBreaks count="4" manualBreakCount="4">
    <brk id="20" max="11" man="1"/>
    <brk id="25" max="11" man="1"/>
    <brk id="39" max="11" man="1"/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1">
      <selection activeCell="C103" sqref="C103"/>
    </sheetView>
  </sheetViews>
  <sheetFormatPr defaultColWidth="9.140625" defaultRowHeight="12.75"/>
  <cols>
    <col min="1" max="1" width="41.140625" style="0" customWidth="1"/>
    <col min="2" max="2" width="9.8515625" style="0" customWidth="1"/>
    <col min="3" max="3" width="10.28125" style="0" customWidth="1"/>
    <col min="4" max="4" width="10.00390625" style="0" customWidth="1"/>
    <col min="5" max="5" width="9.421875" style="0" bestFit="1" customWidth="1"/>
  </cols>
  <sheetData>
    <row r="1" spans="6:10" ht="15">
      <c r="F1" s="260" t="s">
        <v>178</v>
      </c>
      <c r="G1" s="261"/>
      <c r="H1" s="261"/>
      <c r="I1" s="261"/>
      <c r="J1" s="261"/>
    </row>
    <row r="2" spans="6:10" ht="99.75" customHeight="1">
      <c r="F2" s="270" t="s">
        <v>93</v>
      </c>
      <c r="G2" s="270"/>
      <c r="H2" s="270"/>
      <c r="I2" s="270"/>
      <c r="J2" s="263"/>
    </row>
    <row r="3" spans="6:10" ht="15" customHeight="1">
      <c r="F3" s="270" t="s">
        <v>224</v>
      </c>
      <c r="G3" s="263"/>
      <c r="H3" s="263"/>
      <c r="I3" s="263"/>
      <c r="J3" s="263"/>
    </row>
    <row r="4" spans="6:10" ht="12" customHeight="1">
      <c r="F4" s="79"/>
      <c r="G4" s="83"/>
      <c r="H4" s="83"/>
      <c r="I4" s="83"/>
      <c r="J4" s="83"/>
    </row>
    <row r="5" spans="1:10" ht="36.75" customHeight="1">
      <c r="A5" s="271" t="s">
        <v>182</v>
      </c>
      <c r="B5" s="271"/>
      <c r="C5" s="271"/>
      <c r="D5" s="271"/>
      <c r="E5" s="271"/>
      <c r="F5" s="271"/>
      <c r="G5" s="271"/>
      <c r="H5" s="271"/>
      <c r="I5" s="271"/>
      <c r="J5" s="271"/>
    </row>
    <row r="6" ht="2.25" customHeight="1"/>
    <row r="7" spans="1:10" ht="45" customHeight="1">
      <c r="A7" s="259" t="s">
        <v>97</v>
      </c>
      <c r="B7" s="257" t="s">
        <v>19</v>
      </c>
      <c r="C7" s="257"/>
      <c r="D7" s="257"/>
      <c r="E7" s="257" t="s">
        <v>101</v>
      </c>
      <c r="F7" s="257"/>
      <c r="G7" s="257"/>
      <c r="H7" s="257" t="s">
        <v>21</v>
      </c>
      <c r="I7" s="257"/>
      <c r="J7" s="257"/>
    </row>
    <row r="8" spans="1:10" ht="12.75">
      <c r="A8" s="195"/>
      <c r="B8" s="258" t="s">
        <v>99</v>
      </c>
      <c r="C8" s="258" t="s">
        <v>98</v>
      </c>
      <c r="D8" s="258"/>
      <c r="E8" s="258" t="s">
        <v>99</v>
      </c>
      <c r="F8" s="258" t="s">
        <v>98</v>
      </c>
      <c r="G8" s="258"/>
      <c r="H8" s="258" t="s">
        <v>99</v>
      </c>
      <c r="I8" s="258" t="s">
        <v>98</v>
      </c>
      <c r="J8" s="258"/>
    </row>
    <row r="9" spans="1:10" ht="30.75" customHeight="1">
      <c r="A9" s="195"/>
      <c r="B9" s="258"/>
      <c r="C9" s="68" t="s">
        <v>100</v>
      </c>
      <c r="D9" s="68" t="s">
        <v>166</v>
      </c>
      <c r="E9" s="258"/>
      <c r="F9" s="68" t="s">
        <v>165</v>
      </c>
      <c r="G9" s="68" t="s">
        <v>166</v>
      </c>
      <c r="H9" s="258"/>
      <c r="I9" s="68" t="s">
        <v>165</v>
      </c>
      <c r="J9" s="68" t="s">
        <v>166</v>
      </c>
    </row>
    <row r="10" spans="1:10" ht="28.5">
      <c r="A10" s="85" t="s">
        <v>102</v>
      </c>
      <c r="B10" s="128">
        <f>B13+B54+B67+B125</f>
        <v>133781.84</v>
      </c>
      <c r="C10" s="128">
        <f>C67+C125</f>
        <v>8510.24</v>
      </c>
      <c r="D10" s="128">
        <f>D13+D54+D67</f>
        <v>125271.6</v>
      </c>
      <c r="E10" s="128">
        <f>E13+E54+E67</f>
        <v>129719.9</v>
      </c>
      <c r="F10" s="92"/>
      <c r="G10" s="128">
        <f>G13+G54+G67</f>
        <v>129719.9</v>
      </c>
      <c r="H10" s="128">
        <f>H13+H54+H67</f>
        <v>70679.4</v>
      </c>
      <c r="I10" s="92"/>
      <c r="J10" s="128">
        <f>J13+J54+J67</f>
        <v>70679.4</v>
      </c>
    </row>
    <row r="11" spans="1:10" ht="43.5" customHeight="1">
      <c r="A11" s="194" t="s">
        <v>103</v>
      </c>
      <c r="B11" s="211"/>
      <c r="C11" s="211"/>
      <c r="D11" s="211"/>
      <c r="E11" s="211"/>
      <c r="F11" s="211"/>
      <c r="G11" s="211"/>
      <c r="H11" s="211"/>
      <c r="I11" s="211"/>
      <c r="J11" s="211"/>
    </row>
    <row r="12" spans="1:10" ht="33.75" customHeight="1">
      <c r="A12" s="194" t="s">
        <v>104</v>
      </c>
      <c r="B12" s="211"/>
      <c r="C12" s="211"/>
      <c r="D12" s="211"/>
      <c r="E12" s="211"/>
      <c r="F12" s="211"/>
      <c r="G12" s="211"/>
      <c r="H12" s="211"/>
      <c r="I12" s="211"/>
      <c r="J12" s="211"/>
    </row>
    <row r="13" spans="1:10" ht="28.5">
      <c r="A13" s="86" t="s">
        <v>105</v>
      </c>
      <c r="B13" s="127">
        <f>B15+B28+B39</f>
        <v>101200</v>
      </c>
      <c r="C13" s="87"/>
      <c r="D13" s="127">
        <f>D15+D28+D39</f>
        <v>101200</v>
      </c>
      <c r="E13" s="127">
        <f>E15+E28+E39</f>
        <v>110000</v>
      </c>
      <c r="F13" s="88"/>
      <c r="G13" s="127">
        <f>G15+G28+G39</f>
        <v>110000</v>
      </c>
      <c r="H13" s="127">
        <f>H15+H28+H39</f>
        <v>50000</v>
      </c>
      <c r="I13" s="88"/>
      <c r="J13" s="127">
        <f>J15+J28+J39</f>
        <v>50000</v>
      </c>
    </row>
    <row r="14" spans="1:10" ht="27" customHeight="1">
      <c r="A14" s="84" t="s">
        <v>106</v>
      </c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12.75">
      <c r="A15" s="268" t="s">
        <v>208</v>
      </c>
      <c r="B15" s="265">
        <v>95000</v>
      </c>
      <c r="C15" s="265"/>
      <c r="D15" s="265">
        <v>95000</v>
      </c>
      <c r="E15" s="265">
        <v>110000</v>
      </c>
      <c r="F15" s="266"/>
      <c r="G15" s="265">
        <v>110000</v>
      </c>
      <c r="H15" s="265">
        <v>50000</v>
      </c>
      <c r="I15" s="266"/>
      <c r="J15" s="264">
        <v>50000</v>
      </c>
    </row>
    <row r="16" spans="1:10" ht="12.75">
      <c r="A16" s="269"/>
      <c r="B16" s="265"/>
      <c r="C16" s="265"/>
      <c r="D16" s="265"/>
      <c r="E16" s="265"/>
      <c r="F16" s="266"/>
      <c r="G16" s="265"/>
      <c r="H16" s="265"/>
      <c r="I16" s="266"/>
      <c r="J16" s="264"/>
    </row>
    <row r="17" spans="1:10" ht="12.75">
      <c r="A17" s="90" t="s">
        <v>107</v>
      </c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12.75">
      <c r="A18" s="90" t="s">
        <v>108</v>
      </c>
      <c r="B18" s="91"/>
      <c r="C18" s="91"/>
      <c r="D18" s="91"/>
      <c r="E18" s="91"/>
      <c r="F18" s="91"/>
      <c r="G18" s="91"/>
      <c r="H18" s="91"/>
      <c r="I18" s="91"/>
      <c r="J18" s="89"/>
    </row>
    <row r="19" spans="1:10" ht="38.25">
      <c r="A19" s="108" t="s">
        <v>109</v>
      </c>
      <c r="B19" s="109">
        <v>68</v>
      </c>
      <c r="C19" s="109"/>
      <c r="D19" s="109">
        <v>68</v>
      </c>
      <c r="E19" s="109">
        <v>88</v>
      </c>
      <c r="F19" s="109"/>
      <c r="G19" s="109">
        <v>88</v>
      </c>
      <c r="H19" s="109">
        <v>109</v>
      </c>
      <c r="I19" s="109"/>
      <c r="J19" s="108">
        <v>109</v>
      </c>
    </row>
    <row r="20" spans="1:10" ht="38.25">
      <c r="A20" s="89" t="s">
        <v>110</v>
      </c>
      <c r="B20" s="91">
        <v>113</v>
      </c>
      <c r="C20" s="91"/>
      <c r="D20" s="91">
        <v>113</v>
      </c>
      <c r="E20" s="91">
        <v>113</v>
      </c>
      <c r="F20" s="91"/>
      <c r="G20" s="91">
        <v>113</v>
      </c>
      <c r="H20" s="91">
        <v>113</v>
      </c>
      <c r="I20" s="91"/>
      <c r="J20" s="89">
        <v>113</v>
      </c>
    </row>
    <row r="21" spans="1:10" ht="25.5">
      <c r="A21" s="89" t="s">
        <v>111</v>
      </c>
      <c r="B21" s="91">
        <v>3</v>
      </c>
      <c r="C21" s="91"/>
      <c r="D21" s="91">
        <v>3</v>
      </c>
      <c r="E21" s="91">
        <v>3</v>
      </c>
      <c r="F21" s="91"/>
      <c r="G21" s="91">
        <v>3</v>
      </c>
      <c r="H21" s="91">
        <v>3</v>
      </c>
      <c r="I21" s="91"/>
      <c r="J21" s="89">
        <v>3</v>
      </c>
    </row>
    <row r="22" spans="1:10" ht="12.75">
      <c r="A22" s="92" t="s">
        <v>112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25.5">
      <c r="A23" s="89" t="s">
        <v>113</v>
      </c>
      <c r="B23" s="91">
        <v>23</v>
      </c>
      <c r="C23" s="91"/>
      <c r="D23" s="91">
        <v>23</v>
      </c>
      <c r="E23" s="91">
        <v>24</v>
      </c>
      <c r="F23" s="91"/>
      <c r="G23" s="91">
        <v>24</v>
      </c>
      <c r="H23" s="91">
        <v>10</v>
      </c>
      <c r="I23" s="91"/>
      <c r="J23" s="89">
        <v>10</v>
      </c>
    </row>
    <row r="24" spans="1:10" ht="12.75">
      <c r="A24" s="92" t="s">
        <v>114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6.5" customHeight="1">
      <c r="A25" s="93" t="s">
        <v>115</v>
      </c>
      <c r="B25" s="91">
        <v>4130.44</v>
      </c>
      <c r="C25" s="91"/>
      <c r="D25" s="91">
        <v>4130.44</v>
      </c>
      <c r="E25" s="91">
        <v>4583.33</v>
      </c>
      <c r="F25" s="91"/>
      <c r="G25" s="91">
        <v>4583.33</v>
      </c>
      <c r="H25" s="91">
        <v>5000</v>
      </c>
      <c r="I25" s="91"/>
      <c r="J25" s="89">
        <v>5000</v>
      </c>
    </row>
    <row r="26" spans="1:10" ht="12.75">
      <c r="A26" s="92" t="s">
        <v>116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25.5">
      <c r="A27" s="89" t="s">
        <v>117</v>
      </c>
      <c r="B27" s="112">
        <v>36.5</v>
      </c>
      <c r="C27" s="112"/>
      <c r="D27" s="113">
        <v>36.5</v>
      </c>
      <c r="E27" s="112">
        <v>28.9</v>
      </c>
      <c r="F27" s="112"/>
      <c r="G27" s="112">
        <v>28.9</v>
      </c>
      <c r="H27" s="112">
        <v>9.6</v>
      </c>
      <c r="I27" s="112"/>
      <c r="J27" s="113">
        <v>9.6</v>
      </c>
    </row>
    <row r="28" spans="1:10" ht="38.25">
      <c r="A28" s="114" t="s">
        <v>217</v>
      </c>
      <c r="B28" s="112">
        <v>1350</v>
      </c>
      <c r="C28" s="112"/>
      <c r="D28" s="113">
        <v>1350</v>
      </c>
      <c r="E28" s="112">
        <v>0</v>
      </c>
      <c r="F28" s="112"/>
      <c r="G28" s="112">
        <v>0</v>
      </c>
      <c r="H28" s="112">
        <v>0</v>
      </c>
      <c r="I28" s="112"/>
      <c r="J28" s="113">
        <v>0</v>
      </c>
    </row>
    <row r="29" spans="1:10" ht="12.75">
      <c r="A29" s="110" t="s">
        <v>107</v>
      </c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ht="12.75">
      <c r="A30" s="115" t="s">
        <v>118</v>
      </c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37.5" customHeight="1">
      <c r="A31" s="89" t="s">
        <v>119</v>
      </c>
      <c r="B31" s="91">
        <v>3</v>
      </c>
      <c r="C31" s="91"/>
      <c r="D31" s="89">
        <v>3</v>
      </c>
      <c r="E31" s="91"/>
      <c r="F31" s="91"/>
      <c r="G31" s="91"/>
      <c r="H31" s="91"/>
      <c r="I31" s="91"/>
      <c r="J31" s="89"/>
    </row>
    <row r="32" spans="1:10" ht="25.5">
      <c r="A32" s="89" t="s">
        <v>120</v>
      </c>
      <c r="B32" s="91">
        <v>1</v>
      </c>
      <c r="C32" s="91"/>
      <c r="D32" s="89">
        <v>1</v>
      </c>
      <c r="E32" s="91"/>
      <c r="F32" s="91"/>
      <c r="G32" s="91"/>
      <c r="H32" s="91"/>
      <c r="I32" s="91"/>
      <c r="J32" s="89"/>
    </row>
    <row r="33" spans="1:10" ht="12.75">
      <c r="A33" s="94" t="s">
        <v>112</v>
      </c>
      <c r="B33" s="67"/>
      <c r="C33" s="67"/>
      <c r="D33" s="67"/>
      <c r="E33" s="67"/>
      <c r="F33" s="67"/>
      <c r="G33" s="67"/>
      <c r="H33" s="67"/>
      <c r="I33" s="67"/>
      <c r="J33" s="67"/>
    </row>
    <row r="34" spans="1:10" ht="24.75" customHeight="1">
      <c r="A34" s="100" t="s">
        <v>121</v>
      </c>
      <c r="B34" s="91">
        <v>1</v>
      </c>
      <c r="C34" s="91"/>
      <c r="D34" s="89">
        <v>1</v>
      </c>
      <c r="E34" s="91"/>
      <c r="F34" s="91"/>
      <c r="G34" s="91"/>
      <c r="H34" s="91"/>
      <c r="I34" s="91"/>
      <c r="J34" s="89"/>
    </row>
    <row r="35" spans="1:10" ht="12.75">
      <c r="A35" s="94" t="s">
        <v>114</v>
      </c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25.5">
      <c r="A36" s="116" t="s">
        <v>122</v>
      </c>
      <c r="B36" s="112">
        <v>1350</v>
      </c>
      <c r="C36" s="112"/>
      <c r="D36" s="113">
        <v>1350</v>
      </c>
      <c r="E36" s="112"/>
      <c r="F36" s="112"/>
      <c r="G36" s="112"/>
      <c r="H36" s="112"/>
      <c r="I36" s="112"/>
      <c r="J36" s="113"/>
    </row>
    <row r="37" spans="1:10" ht="12.75">
      <c r="A37" s="94" t="s">
        <v>116</v>
      </c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25.5">
      <c r="A38" s="89" t="s">
        <v>123</v>
      </c>
      <c r="B38" s="112">
        <f>B32/B31*100</f>
        <v>33.33333333333333</v>
      </c>
      <c r="C38" s="112"/>
      <c r="D38" s="113">
        <f>B38</f>
        <v>33.33333333333333</v>
      </c>
      <c r="E38" s="112"/>
      <c r="F38" s="112"/>
      <c r="G38" s="112"/>
      <c r="H38" s="112"/>
      <c r="I38" s="112"/>
      <c r="J38" s="113"/>
    </row>
    <row r="39" spans="1:10" ht="25.5" customHeight="1">
      <c r="A39" s="114" t="s">
        <v>218</v>
      </c>
      <c r="B39" s="112">
        <v>4850</v>
      </c>
      <c r="C39" s="112"/>
      <c r="D39" s="113">
        <v>4850</v>
      </c>
      <c r="E39" s="112">
        <v>0</v>
      </c>
      <c r="F39" s="112"/>
      <c r="G39" s="112">
        <v>0</v>
      </c>
      <c r="H39" s="112">
        <v>0</v>
      </c>
      <c r="I39" s="112"/>
      <c r="J39" s="113">
        <v>0</v>
      </c>
    </row>
    <row r="40" spans="1:10" ht="12.75">
      <c r="A40" s="94" t="s">
        <v>107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2.75">
      <c r="A41" s="92" t="s">
        <v>118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24">
      <c r="A42" s="100" t="s">
        <v>124</v>
      </c>
      <c r="B42" s="91">
        <v>2</v>
      </c>
      <c r="C42" s="91"/>
      <c r="D42" s="91">
        <v>2</v>
      </c>
      <c r="E42" s="91"/>
      <c r="F42" s="91"/>
      <c r="G42" s="91"/>
      <c r="H42" s="91"/>
      <c r="I42" s="91"/>
      <c r="J42" s="89"/>
    </row>
    <row r="43" spans="1:10" ht="12.75">
      <c r="A43" s="100" t="s">
        <v>125</v>
      </c>
      <c r="B43" s="91">
        <v>92.2</v>
      </c>
      <c r="C43" s="91"/>
      <c r="D43" s="91">
        <v>92.2</v>
      </c>
      <c r="E43" s="91"/>
      <c r="F43" s="91"/>
      <c r="G43" s="91"/>
      <c r="H43" s="91"/>
      <c r="I43" s="91"/>
      <c r="J43" s="89"/>
    </row>
    <row r="44" spans="1:10" ht="12.75">
      <c r="A44" s="94" t="s">
        <v>112</v>
      </c>
      <c r="B44" s="67"/>
      <c r="C44" s="67"/>
      <c r="D44" s="67"/>
      <c r="E44" s="67"/>
      <c r="F44" s="67"/>
      <c r="G44" s="67"/>
      <c r="H44" s="67"/>
      <c r="I44" s="67"/>
      <c r="J44" s="67"/>
    </row>
    <row r="45" spans="1:10" ht="21.75" customHeight="1">
      <c r="A45" s="100" t="s">
        <v>126</v>
      </c>
      <c r="B45" s="91">
        <v>2</v>
      </c>
      <c r="C45" s="91"/>
      <c r="D45" s="89">
        <v>2</v>
      </c>
      <c r="E45" s="91"/>
      <c r="F45" s="91"/>
      <c r="G45" s="91"/>
      <c r="H45" s="91"/>
      <c r="I45" s="91"/>
      <c r="J45" s="89"/>
    </row>
    <row r="46" spans="1:10" ht="21.75" customHeight="1">
      <c r="A46" s="100" t="s">
        <v>127</v>
      </c>
      <c r="B46" s="91">
        <v>20</v>
      </c>
      <c r="C46" s="91"/>
      <c r="D46" s="89">
        <v>20</v>
      </c>
      <c r="E46" s="91"/>
      <c r="F46" s="91"/>
      <c r="G46" s="91"/>
      <c r="H46" s="91"/>
      <c r="I46" s="91"/>
      <c r="J46" s="89"/>
    </row>
    <row r="47" spans="1:10" ht="12.75">
      <c r="A47" s="94" t="s">
        <v>114</v>
      </c>
      <c r="B47" s="67"/>
      <c r="C47" s="67"/>
      <c r="D47" s="67"/>
      <c r="E47" s="67"/>
      <c r="F47" s="67"/>
      <c r="G47" s="67"/>
      <c r="H47" s="67"/>
      <c r="I47" s="67"/>
      <c r="J47" s="67"/>
    </row>
    <row r="48" spans="1:10" ht="24" customHeight="1">
      <c r="A48" s="93" t="s">
        <v>128</v>
      </c>
      <c r="B48" s="103">
        <v>500</v>
      </c>
      <c r="C48" s="69"/>
      <c r="D48" s="104">
        <v>500</v>
      </c>
      <c r="E48" s="69"/>
      <c r="F48" s="69"/>
      <c r="G48" s="69"/>
      <c r="H48" s="69"/>
      <c r="I48" s="69"/>
      <c r="J48" s="69"/>
    </row>
    <row r="49" spans="1:10" ht="21.75" customHeight="1">
      <c r="A49" s="116" t="s">
        <v>129</v>
      </c>
      <c r="B49" s="112">
        <v>192.5</v>
      </c>
      <c r="C49" s="112"/>
      <c r="D49" s="113">
        <v>192.5</v>
      </c>
      <c r="E49" s="112"/>
      <c r="F49" s="112"/>
      <c r="G49" s="112"/>
      <c r="H49" s="112"/>
      <c r="I49" s="112"/>
      <c r="J49" s="113"/>
    </row>
    <row r="50" spans="1:10" ht="12.75">
      <c r="A50" s="94" t="s">
        <v>116</v>
      </c>
      <c r="B50" s="67"/>
      <c r="C50" s="67"/>
      <c r="D50" s="67"/>
      <c r="E50" s="67"/>
      <c r="F50" s="67"/>
      <c r="G50" s="67"/>
      <c r="H50" s="67"/>
      <c r="I50" s="67"/>
      <c r="J50" s="67"/>
    </row>
    <row r="51" spans="1:10" ht="23.25" customHeight="1">
      <c r="A51" s="100" t="s">
        <v>130</v>
      </c>
      <c r="B51" s="112">
        <f>B45/B42*100</f>
        <v>100</v>
      </c>
      <c r="C51" s="112"/>
      <c r="D51" s="113">
        <f>B51</f>
        <v>100</v>
      </c>
      <c r="E51" s="112"/>
      <c r="F51" s="112"/>
      <c r="G51" s="112"/>
      <c r="H51" s="112"/>
      <c r="I51" s="112"/>
      <c r="J51" s="113"/>
    </row>
    <row r="52" spans="1:10" ht="21" customHeight="1">
      <c r="A52" s="100" t="s">
        <v>131</v>
      </c>
      <c r="B52" s="112">
        <f>B46/B43*100</f>
        <v>21.69197396963124</v>
      </c>
      <c r="C52" s="112"/>
      <c r="D52" s="113">
        <f>B52</f>
        <v>21.69197396963124</v>
      </c>
      <c r="E52" s="112"/>
      <c r="F52" s="112"/>
      <c r="G52" s="112"/>
      <c r="H52" s="112"/>
      <c r="I52" s="112"/>
      <c r="J52" s="113"/>
    </row>
    <row r="53" spans="1:10" ht="27" customHeight="1">
      <c r="A53" s="252" t="s">
        <v>132</v>
      </c>
      <c r="B53" s="267"/>
      <c r="C53" s="267"/>
      <c r="D53" s="267"/>
      <c r="E53" s="267"/>
      <c r="F53" s="267"/>
      <c r="G53" s="267"/>
      <c r="H53" s="267"/>
      <c r="I53" s="267"/>
      <c r="J53" s="267"/>
    </row>
    <row r="54" spans="1:10" ht="27" customHeight="1">
      <c r="A54" s="97" t="s">
        <v>133</v>
      </c>
      <c r="B54" s="101">
        <f>B55</f>
        <v>16200</v>
      </c>
      <c r="C54" s="101"/>
      <c r="D54" s="101">
        <f>D55</f>
        <v>16200</v>
      </c>
      <c r="E54" s="101">
        <f>E55</f>
        <v>7000</v>
      </c>
      <c r="F54" s="117"/>
      <c r="G54" s="101">
        <f>G55</f>
        <v>7000</v>
      </c>
      <c r="H54" s="101">
        <f>H55</f>
        <v>7900</v>
      </c>
      <c r="I54" s="117"/>
      <c r="J54" s="101">
        <f>J55</f>
        <v>7900</v>
      </c>
    </row>
    <row r="55" spans="1:10" ht="25.5">
      <c r="A55" s="90" t="s">
        <v>225</v>
      </c>
      <c r="B55" s="112">
        <v>16200</v>
      </c>
      <c r="C55" s="112"/>
      <c r="D55" s="112">
        <v>16200</v>
      </c>
      <c r="E55" s="112">
        <v>7000</v>
      </c>
      <c r="F55" s="112"/>
      <c r="G55" s="112">
        <v>7000</v>
      </c>
      <c r="H55" s="112">
        <v>7900</v>
      </c>
      <c r="I55" s="112"/>
      <c r="J55" s="118">
        <v>7900</v>
      </c>
    </row>
    <row r="56" spans="1:10" ht="12.75">
      <c r="A56" s="92" t="s">
        <v>107</v>
      </c>
      <c r="B56" s="67"/>
      <c r="C56" s="67"/>
      <c r="D56" s="67"/>
      <c r="E56" s="67"/>
      <c r="F56" s="67"/>
      <c r="G56" s="67"/>
      <c r="H56" s="67"/>
      <c r="I56" s="67"/>
      <c r="J56" s="67"/>
    </row>
    <row r="57" spans="1:10" ht="12.75">
      <c r="A57" s="92" t="s">
        <v>118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25.5">
      <c r="A58" s="119" t="s">
        <v>134</v>
      </c>
      <c r="B58" s="91">
        <v>20</v>
      </c>
      <c r="C58" s="91"/>
      <c r="D58" s="91">
        <v>20</v>
      </c>
      <c r="E58" s="91">
        <v>32</v>
      </c>
      <c r="F58" s="91"/>
      <c r="G58" s="91">
        <v>32</v>
      </c>
      <c r="H58" s="91">
        <v>37</v>
      </c>
      <c r="I58" s="91"/>
      <c r="J58" s="89">
        <v>37</v>
      </c>
    </row>
    <row r="59" spans="1:10" ht="37.5" customHeight="1">
      <c r="A59" s="119" t="s">
        <v>135</v>
      </c>
      <c r="B59" s="91">
        <v>356</v>
      </c>
      <c r="C59" s="91"/>
      <c r="D59" s="91">
        <v>356</v>
      </c>
      <c r="E59" s="91">
        <v>356</v>
      </c>
      <c r="F59" s="91"/>
      <c r="G59" s="91">
        <v>356</v>
      </c>
      <c r="H59" s="91">
        <v>356</v>
      </c>
      <c r="I59" s="91"/>
      <c r="J59" s="89">
        <v>356</v>
      </c>
    </row>
    <row r="60" spans="1:10" ht="12.75">
      <c r="A60" s="92" t="s">
        <v>136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22.5" customHeight="1">
      <c r="A61" s="119" t="s">
        <v>137</v>
      </c>
      <c r="B61" s="91">
        <v>12</v>
      </c>
      <c r="C61" s="91"/>
      <c r="D61" s="91">
        <v>12</v>
      </c>
      <c r="E61" s="91">
        <v>5</v>
      </c>
      <c r="F61" s="91"/>
      <c r="G61" s="91">
        <v>5</v>
      </c>
      <c r="H61" s="91">
        <v>4</v>
      </c>
      <c r="I61" s="91"/>
      <c r="J61" s="89">
        <v>4</v>
      </c>
    </row>
    <row r="62" spans="1:10" ht="12.75">
      <c r="A62" s="92" t="s">
        <v>138</v>
      </c>
      <c r="B62" s="96"/>
      <c r="C62" s="96"/>
      <c r="D62" s="96"/>
      <c r="E62" s="96"/>
      <c r="F62" s="96"/>
      <c r="G62" s="96"/>
      <c r="H62" s="96"/>
      <c r="I62" s="96"/>
      <c r="J62" s="96"/>
    </row>
    <row r="63" spans="1:10" ht="12.75">
      <c r="A63" s="119" t="s">
        <v>139</v>
      </c>
      <c r="B63" s="112">
        <v>1350</v>
      </c>
      <c r="C63" s="112"/>
      <c r="D63" s="112">
        <v>1350</v>
      </c>
      <c r="E63" s="112">
        <v>1400</v>
      </c>
      <c r="F63" s="112"/>
      <c r="G63" s="112">
        <v>1400</v>
      </c>
      <c r="H63" s="112">
        <v>1975</v>
      </c>
      <c r="I63" s="112"/>
      <c r="J63" s="113">
        <v>1975</v>
      </c>
    </row>
    <row r="64" spans="1:10" ht="12.75">
      <c r="A64" s="92" t="s">
        <v>140</v>
      </c>
      <c r="B64" s="67"/>
      <c r="C64" s="67"/>
      <c r="D64" s="67"/>
      <c r="E64" s="67"/>
      <c r="F64" s="67"/>
      <c r="G64" s="67"/>
      <c r="H64" s="67"/>
      <c r="I64" s="67"/>
      <c r="J64" s="67"/>
    </row>
    <row r="65" spans="1:10" ht="25.5">
      <c r="A65" s="119" t="s">
        <v>141</v>
      </c>
      <c r="B65" s="112">
        <f>B61/B58*100</f>
        <v>60</v>
      </c>
      <c r="C65" s="112"/>
      <c r="D65" s="113">
        <f>B65</f>
        <v>60</v>
      </c>
      <c r="E65" s="112">
        <f>E61/E58*100</f>
        <v>15.625</v>
      </c>
      <c r="F65" s="112"/>
      <c r="G65" s="112">
        <f>E65</f>
        <v>15.625</v>
      </c>
      <c r="H65" s="112">
        <f>H61/H58*100</f>
        <v>10.81081081081081</v>
      </c>
      <c r="I65" s="112"/>
      <c r="J65" s="113">
        <f>H65</f>
        <v>10.81081081081081</v>
      </c>
    </row>
    <row r="66" spans="1:10" ht="40.5" customHeight="1">
      <c r="A66" s="252" t="s">
        <v>142</v>
      </c>
      <c r="B66" s="252"/>
      <c r="C66" s="252"/>
      <c r="D66" s="252"/>
      <c r="E66" s="252"/>
      <c r="F66" s="252"/>
      <c r="G66" s="252"/>
      <c r="H66" s="252"/>
      <c r="I66" s="252"/>
      <c r="J66" s="252"/>
    </row>
    <row r="67" spans="1:10" ht="36" customHeight="1">
      <c r="A67" s="97" t="s">
        <v>143</v>
      </c>
      <c r="B67" s="101">
        <f>B69+B70+B82+B92+B105+B106</f>
        <v>16282.84</v>
      </c>
      <c r="C67" s="101">
        <f>C92+C106</f>
        <v>8411.24</v>
      </c>
      <c r="D67" s="102">
        <f>D69+D70+D82+D105</f>
        <v>7871.6</v>
      </c>
      <c r="E67" s="101">
        <f>E69+E70+E82+E92+E104</f>
        <v>12719.9</v>
      </c>
      <c r="F67" s="101"/>
      <c r="G67" s="101">
        <v>12719.9</v>
      </c>
      <c r="H67" s="101">
        <f>H69+H70+H82+H92+H104</f>
        <v>12779.4</v>
      </c>
      <c r="I67" s="101"/>
      <c r="J67" s="101">
        <f>J69+J70+J82+J92+J104</f>
        <v>12779.4</v>
      </c>
    </row>
    <row r="68" spans="1:10" ht="84.75" customHeight="1">
      <c r="A68" s="98" t="s">
        <v>144</v>
      </c>
      <c r="B68" s="120"/>
      <c r="C68" s="120"/>
      <c r="D68" s="100"/>
      <c r="E68" s="120"/>
      <c r="F68" s="120"/>
      <c r="G68" s="120"/>
      <c r="H68" s="120"/>
      <c r="I68" s="120"/>
      <c r="J68" s="100"/>
    </row>
    <row r="69" spans="1:10" ht="12.75">
      <c r="A69" s="95" t="s">
        <v>31</v>
      </c>
      <c r="B69" s="105">
        <v>3607.6</v>
      </c>
      <c r="C69" s="105"/>
      <c r="D69" s="105">
        <v>3607.6</v>
      </c>
      <c r="E69" s="105">
        <v>8637.8</v>
      </c>
      <c r="F69" s="105"/>
      <c r="G69" s="105">
        <v>8637.8</v>
      </c>
      <c r="H69" s="105">
        <v>10797.3</v>
      </c>
      <c r="I69" s="105"/>
      <c r="J69" s="105">
        <v>10797.3</v>
      </c>
    </row>
    <row r="70" spans="1:10" ht="12.75">
      <c r="A70" s="95" t="s">
        <v>32</v>
      </c>
      <c r="B70" s="105">
        <v>1642</v>
      </c>
      <c r="C70" s="105"/>
      <c r="D70" s="105">
        <v>1642</v>
      </c>
      <c r="E70" s="105">
        <v>1982.1</v>
      </c>
      <c r="F70" s="105"/>
      <c r="G70" s="105">
        <v>1982.1</v>
      </c>
      <c r="H70" s="105">
        <v>1982.1</v>
      </c>
      <c r="I70" s="105"/>
      <c r="J70" s="105">
        <v>1982.1</v>
      </c>
    </row>
    <row r="71" spans="1:10" ht="12.75">
      <c r="A71" s="92" t="s">
        <v>107</v>
      </c>
      <c r="B71" s="67"/>
      <c r="C71" s="67"/>
      <c r="D71" s="67"/>
      <c r="E71" s="67"/>
      <c r="F71" s="67"/>
      <c r="G71" s="67"/>
      <c r="H71" s="67"/>
      <c r="I71" s="67"/>
      <c r="J71" s="67"/>
    </row>
    <row r="72" spans="1:10" ht="12.75">
      <c r="A72" s="92" t="s">
        <v>118</v>
      </c>
      <c r="B72" s="67"/>
      <c r="C72" s="67"/>
      <c r="D72" s="67"/>
      <c r="E72" s="67"/>
      <c r="F72" s="67"/>
      <c r="G72" s="67"/>
      <c r="H72" s="67"/>
      <c r="I72" s="67"/>
      <c r="J72" s="67"/>
    </row>
    <row r="73" spans="1:10" ht="38.25">
      <c r="A73" s="89" t="s">
        <v>145</v>
      </c>
      <c r="B73" s="121">
        <f>B69+B70</f>
        <v>5249.6</v>
      </c>
      <c r="C73" s="121"/>
      <c r="D73" s="121">
        <f>D69+D70</f>
        <v>5249.6</v>
      </c>
      <c r="E73" s="121">
        <v>10619.9</v>
      </c>
      <c r="F73" s="121"/>
      <c r="G73" s="121">
        <v>10619.9</v>
      </c>
      <c r="H73" s="121">
        <v>12779.4</v>
      </c>
      <c r="I73" s="121"/>
      <c r="J73" s="122">
        <v>12779.4</v>
      </c>
    </row>
    <row r="74" spans="1:10" ht="12.75">
      <c r="A74" s="92" t="s">
        <v>112</v>
      </c>
      <c r="B74" s="67"/>
      <c r="C74" s="67"/>
      <c r="D74" s="67"/>
      <c r="E74" s="67"/>
      <c r="F74" s="67"/>
      <c r="G74" s="67"/>
      <c r="H74" s="67"/>
      <c r="I74" s="67"/>
      <c r="J74" s="67"/>
    </row>
    <row r="75" spans="1:10" ht="24">
      <c r="A75" s="100" t="s">
        <v>146</v>
      </c>
      <c r="B75" s="91">
        <v>1</v>
      </c>
      <c r="C75" s="91"/>
      <c r="D75" s="89">
        <v>1</v>
      </c>
      <c r="E75" s="91">
        <v>1</v>
      </c>
      <c r="F75" s="91"/>
      <c r="G75" s="91">
        <v>1</v>
      </c>
      <c r="H75" s="91">
        <v>1</v>
      </c>
      <c r="I75" s="91"/>
      <c r="J75" s="89">
        <v>1</v>
      </c>
    </row>
    <row r="76" spans="1:10" ht="12.75">
      <c r="A76" s="92" t="s">
        <v>114</v>
      </c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51">
      <c r="A77" s="93" t="s">
        <v>147</v>
      </c>
      <c r="B77" s="121">
        <f>B69*1000/12</f>
        <v>300633.3333333333</v>
      </c>
      <c r="C77" s="121"/>
      <c r="D77" s="121">
        <f>D69*1000/12</f>
        <v>300633.3333333333</v>
      </c>
      <c r="E77" s="121">
        <v>719816.7</v>
      </c>
      <c r="F77" s="121"/>
      <c r="G77" s="121">
        <v>719816.7</v>
      </c>
      <c r="H77" s="123">
        <v>899775</v>
      </c>
      <c r="I77" s="123"/>
      <c r="J77" s="124">
        <v>899775</v>
      </c>
    </row>
    <row r="78" spans="1:10" ht="63.75">
      <c r="A78" s="93" t="s">
        <v>148</v>
      </c>
      <c r="B78" s="121">
        <f>B70*1000/12</f>
        <v>136833.33333333334</v>
      </c>
      <c r="C78" s="121"/>
      <c r="D78" s="121">
        <f>D70*1000/12</f>
        <v>136833.33333333334</v>
      </c>
      <c r="E78" s="121">
        <v>165175</v>
      </c>
      <c r="F78" s="121"/>
      <c r="G78" s="121">
        <v>165175</v>
      </c>
      <c r="H78" s="123">
        <v>165175</v>
      </c>
      <c r="I78" s="123"/>
      <c r="J78" s="124">
        <v>165175</v>
      </c>
    </row>
    <row r="79" spans="1:10" ht="12.75">
      <c r="A79" s="94" t="s">
        <v>116</v>
      </c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36">
      <c r="A80" s="100" t="s">
        <v>149</v>
      </c>
      <c r="B80" s="112">
        <v>0</v>
      </c>
      <c r="C80" s="112"/>
      <c r="D80" s="113">
        <v>0</v>
      </c>
      <c r="E80" s="112">
        <f>(E69/D69*100)-100</f>
        <v>139.43341833906197</v>
      </c>
      <c r="F80" s="112"/>
      <c r="G80" s="112">
        <f>E80</f>
        <v>139.43341833906197</v>
      </c>
      <c r="H80" s="112">
        <f>(H77/G77*100)-100</f>
        <v>25.000573062558857</v>
      </c>
      <c r="I80" s="112"/>
      <c r="J80" s="112">
        <f>H80</f>
        <v>25.000573062558857</v>
      </c>
    </row>
    <row r="81" spans="1:10" ht="48">
      <c r="A81" s="100" t="s">
        <v>150</v>
      </c>
      <c r="B81" s="112">
        <v>0</v>
      </c>
      <c r="C81" s="112"/>
      <c r="D81" s="113">
        <v>0</v>
      </c>
      <c r="E81" s="112">
        <f>(E70/D70*100)-100</f>
        <v>20.712545676004865</v>
      </c>
      <c r="F81" s="112"/>
      <c r="G81" s="112">
        <f>E81</f>
        <v>20.712545676004865</v>
      </c>
      <c r="H81" s="112">
        <f>(H78/G78*100)-100</f>
        <v>0</v>
      </c>
      <c r="I81" s="112"/>
      <c r="J81" s="113">
        <f>H81</f>
        <v>0</v>
      </c>
    </row>
    <row r="82" spans="1:10" ht="54.75" customHeight="1">
      <c r="A82" s="99" t="s">
        <v>151</v>
      </c>
      <c r="B82" s="112">
        <v>2100</v>
      </c>
      <c r="C82" s="112"/>
      <c r="D82" s="113">
        <v>2100</v>
      </c>
      <c r="E82" s="112">
        <v>2100</v>
      </c>
      <c r="F82" s="112"/>
      <c r="G82" s="112">
        <v>2100</v>
      </c>
      <c r="H82" s="112">
        <v>0</v>
      </c>
      <c r="I82" s="112"/>
      <c r="J82" s="113">
        <v>0</v>
      </c>
    </row>
    <row r="83" spans="1:10" ht="12.75">
      <c r="A83" s="94" t="s">
        <v>107</v>
      </c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2.75">
      <c r="A84" s="92" t="s">
        <v>118</v>
      </c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29.25" customHeight="1">
      <c r="A85" s="100" t="s">
        <v>152</v>
      </c>
      <c r="B85" s="91">
        <v>40</v>
      </c>
      <c r="C85" s="91"/>
      <c r="D85" s="89">
        <v>40</v>
      </c>
      <c r="E85" s="91">
        <v>20</v>
      </c>
      <c r="F85" s="91"/>
      <c r="G85" s="91">
        <v>20</v>
      </c>
      <c r="H85" s="91"/>
      <c r="I85" s="91"/>
      <c r="J85" s="89"/>
    </row>
    <row r="86" spans="1:10" ht="12.75">
      <c r="A86" s="94" t="s">
        <v>112</v>
      </c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36">
      <c r="A87" s="100" t="s">
        <v>153</v>
      </c>
      <c r="B87" s="91">
        <v>20</v>
      </c>
      <c r="C87" s="91"/>
      <c r="D87" s="89">
        <v>20</v>
      </c>
      <c r="E87" s="91">
        <v>20</v>
      </c>
      <c r="F87" s="91"/>
      <c r="G87" s="91">
        <v>20</v>
      </c>
      <c r="H87" s="91"/>
      <c r="I87" s="91"/>
      <c r="J87" s="89"/>
    </row>
    <row r="88" spans="1:10" ht="12.75">
      <c r="A88" s="92" t="s">
        <v>114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51" customHeight="1">
      <c r="A89" s="99" t="s">
        <v>154</v>
      </c>
      <c r="B89" s="112">
        <v>105</v>
      </c>
      <c r="C89" s="112"/>
      <c r="D89" s="113">
        <v>105</v>
      </c>
      <c r="E89" s="112">
        <v>105</v>
      </c>
      <c r="F89" s="112"/>
      <c r="G89" s="112">
        <v>105</v>
      </c>
      <c r="H89" s="112"/>
      <c r="I89" s="112"/>
      <c r="J89" s="113"/>
    </row>
    <row r="90" spans="1:10" ht="15" customHeight="1">
      <c r="A90" s="92" t="s">
        <v>116</v>
      </c>
      <c r="B90" s="112"/>
      <c r="C90" s="112"/>
      <c r="D90" s="113"/>
      <c r="E90" s="112"/>
      <c r="F90" s="112"/>
      <c r="G90" s="112"/>
      <c r="H90" s="112"/>
      <c r="I90" s="112"/>
      <c r="J90" s="113"/>
    </row>
    <row r="91" spans="1:10" ht="24">
      <c r="A91" s="100" t="s">
        <v>155</v>
      </c>
      <c r="B91" s="112">
        <f>B87/B85*100</f>
        <v>50</v>
      </c>
      <c r="C91" s="112"/>
      <c r="D91" s="113">
        <f>B91</f>
        <v>50</v>
      </c>
      <c r="E91" s="112">
        <f>E87/E85*100</f>
        <v>100</v>
      </c>
      <c r="F91" s="112"/>
      <c r="G91" s="112">
        <f>E91</f>
        <v>100</v>
      </c>
      <c r="H91" s="112"/>
      <c r="I91" s="112"/>
      <c r="J91" s="113"/>
    </row>
    <row r="92" spans="1:10" ht="34.5" customHeight="1">
      <c r="A92" s="90" t="s">
        <v>156</v>
      </c>
      <c r="B92" s="112">
        <v>8099.24</v>
      </c>
      <c r="C92" s="112">
        <f>C93+C94</f>
        <v>8099.24</v>
      </c>
      <c r="D92" s="113"/>
      <c r="E92" s="112">
        <v>0</v>
      </c>
      <c r="F92" s="112">
        <v>0</v>
      </c>
      <c r="G92" s="112"/>
      <c r="H92" s="112">
        <v>0</v>
      </c>
      <c r="I92" s="112">
        <v>0</v>
      </c>
      <c r="J92" s="113"/>
    </row>
    <row r="93" spans="1:10" ht="15.75" customHeight="1">
      <c r="A93" s="89" t="s">
        <v>186</v>
      </c>
      <c r="B93" s="161">
        <v>7592.84</v>
      </c>
      <c r="C93" s="112">
        <f>B93</f>
        <v>7592.84</v>
      </c>
      <c r="D93" s="113"/>
      <c r="E93" s="112">
        <v>0</v>
      </c>
      <c r="F93" s="112">
        <v>0</v>
      </c>
      <c r="G93" s="112"/>
      <c r="H93" s="112">
        <v>0</v>
      </c>
      <c r="I93" s="112">
        <v>0</v>
      </c>
      <c r="J93" s="113"/>
    </row>
    <row r="94" spans="1:10" ht="15" customHeight="1">
      <c r="A94" s="89" t="s">
        <v>204</v>
      </c>
      <c r="B94" s="112">
        <v>506.4</v>
      </c>
      <c r="C94" s="112">
        <f>B94</f>
        <v>506.4</v>
      </c>
      <c r="D94" s="113"/>
      <c r="E94" s="112">
        <v>0</v>
      </c>
      <c r="F94" s="112">
        <v>0</v>
      </c>
      <c r="G94" s="112"/>
      <c r="H94" s="112">
        <v>0</v>
      </c>
      <c r="I94" s="112">
        <v>0</v>
      </c>
      <c r="J94" s="113"/>
    </row>
    <row r="95" spans="1:10" ht="12.75">
      <c r="A95" s="92" t="s">
        <v>107</v>
      </c>
      <c r="B95" s="96"/>
      <c r="C95" s="96"/>
      <c r="D95" s="96"/>
      <c r="E95" s="96"/>
      <c r="F95" s="96"/>
      <c r="G95" s="96"/>
      <c r="H95" s="96"/>
      <c r="I95" s="96"/>
      <c r="J95" s="96"/>
    </row>
    <row r="96" spans="1:10" ht="12.75">
      <c r="A96" s="92" t="s">
        <v>108</v>
      </c>
      <c r="B96" s="67"/>
      <c r="C96" s="67"/>
      <c r="D96" s="67"/>
      <c r="E96" s="67"/>
      <c r="F96" s="67"/>
      <c r="G96" s="67"/>
      <c r="H96" s="67"/>
      <c r="I96" s="67"/>
      <c r="J96" s="67"/>
    </row>
    <row r="97" spans="1:10" ht="25.5">
      <c r="A97" s="89" t="s">
        <v>157</v>
      </c>
      <c r="B97" s="89"/>
      <c r="C97" s="91">
        <v>1</v>
      </c>
      <c r="D97" s="91"/>
      <c r="E97" s="91"/>
      <c r="F97" s="91"/>
      <c r="G97" s="91"/>
      <c r="H97" s="91"/>
      <c r="I97" s="91"/>
      <c r="J97" s="89"/>
    </row>
    <row r="98" spans="1:10" ht="12.75">
      <c r="A98" s="92" t="s">
        <v>112</v>
      </c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25.5">
      <c r="A99" s="89" t="s">
        <v>158</v>
      </c>
      <c r="B99" s="89"/>
      <c r="C99" s="91">
        <v>1</v>
      </c>
      <c r="D99" s="91"/>
      <c r="E99" s="91"/>
      <c r="F99" s="91"/>
      <c r="G99" s="91"/>
      <c r="H99" s="91"/>
      <c r="I99" s="91"/>
      <c r="J99" s="89"/>
    </row>
    <row r="100" spans="1:10" ht="12.75">
      <c r="A100" s="92" t="s">
        <v>114</v>
      </c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ht="36" customHeight="1">
      <c r="A101" s="99" t="s">
        <v>159</v>
      </c>
      <c r="B101" s="125"/>
      <c r="C101" s="126">
        <f>C92</f>
        <v>8099.24</v>
      </c>
      <c r="D101" s="126"/>
      <c r="E101" s="126"/>
      <c r="F101" s="126"/>
      <c r="G101" s="126"/>
      <c r="H101" s="126"/>
      <c r="I101" s="126"/>
      <c r="J101" s="125"/>
    </row>
    <row r="102" spans="1:10" ht="12.75">
      <c r="A102" s="92" t="s">
        <v>116</v>
      </c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1:10" ht="25.5">
      <c r="A103" s="93" t="s">
        <v>160</v>
      </c>
      <c r="B103" s="113"/>
      <c r="C103" s="112">
        <f>C101/7100*100</f>
        <v>114.0738028169014</v>
      </c>
      <c r="D103" s="112"/>
      <c r="E103" s="112"/>
      <c r="F103" s="112"/>
      <c r="G103" s="112"/>
      <c r="H103" s="112"/>
      <c r="I103" s="112"/>
      <c r="J103" s="113"/>
    </row>
    <row r="104" spans="1:10" ht="29.25" customHeight="1">
      <c r="A104" s="93" t="s">
        <v>184</v>
      </c>
      <c r="B104" s="104"/>
      <c r="C104" s="104"/>
      <c r="D104" s="104"/>
      <c r="E104" s="104"/>
      <c r="F104" s="104"/>
      <c r="G104" s="104"/>
      <c r="H104" s="104"/>
      <c r="I104" s="104"/>
      <c r="J104" s="104"/>
    </row>
    <row r="105" spans="1:10" ht="12.75" customHeight="1">
      <c r="A105" s="93" t="s">
        <v>185</v>
      </c>
      <c r="B105" s="104">
        <v>522</v>
      </c>
      <c r="C105" s="104"/>
      <c r="D105" s="104">
        <v>522</v>
      </c>
      <c r="E105" s="104">
        <v>0</v>
      </c>
      <c r="F105" s="104"/>
      <c r="G105" s="104">
        <v>0</v>
      </c>
      <c r="H105" s="104">
        <v>0</v>
      </c>
      <c r="I105" s="104"/>
      <c r="J105" s="104">
        <v>0</v>
      </c>
    </row>
    <row r="106" spans="1:10" ht="11.25" customHeight="1">
      <c r="A106" s="93" t="s">
        <v>186</v>
      </c>
      <c r="B106" s="104">
        <v>312</v>
      </c>
      <c r="C106" s="104">
        <v>312</v>
      </c>
      <c r="D106" s="104"/>
      <c r="E106" s="104">
        <v>0</v>
      </c>
      <c r="F106" s="104">
        <v>0</v>
      </c>
      <c r="G106" s="104"/>
      <c r="H106" s="104">
        <v>0</v>
      </c>
      <c r="I106" s="104">
        <v>0</v>
      </c>
      <c r="J106" s="104"/>
    </row>
    <row r="107" spans="1:10" ht="12.75">
      <c r="A107" s="92" t="s">
        <v>107</v>
      </c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1:10" ht="12.75">
      <c r="A108" s="92" t="s">
        <v>118</v>
      </c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ht="16.5" customHeight="1">
      <c r="A109" s="93" t="s">
        <v>183</v>
      </c>
      <c r="B109" s="67">
        <v>90</v>
      </c>
      <c r="C109" s="67"/>
      <c r="D109" s="67">
        <v>90</v>
      </c>
      <c r="E109" s="67">
        <v>0</v>
      </c>
      <c r="F109" s="67"/>
      <c r="G109" s="67">
        <v>0</v>
      </c>
      <c r="H109" s="67">
        <v>0</v>
      </c>
      <c r="I109" s="67"/>
      <c r="J109" s="67">
        <v>0</v>
      </c>
    </row>
    <row r="110" spans="1:10" ht="24.75" customHeight="1">
      <c r="A110" s="93" t="s">
        <v>187</v>
      </c>
      <c r="B110" s="67">
        <v>90</v>
      </c>
      <c r="C110" s="67">
        <v>90</v>
      </c>
      <c r="D110" s="67"/>
      <c r="E110" s="67">
        <v>0</v>
      </c>
      <c r="F110" s="67">
        <v>0</v>
      </c>
      <c r="G110" s="67"/>
      <c r="H110" s="67">
        <v>0</v>
      </c>
      <c r="I110" s="67">
        <v>0</v>
      </c>
      <c r="J110" s="67"/>
    </row>
    <row r="111" spans="1:10" ht="24.75" customHeight="1">
      <c r="A111" s="93" t="s">
        <v>163</v>
      </c>
      <c r="B111" s="67">
        <v>3</v>
      </c>
      <c r="C111" s="67">
        <v>3</v>
      </c>
      <c r="D111" s="67"/>
      <c r="E111" s="67">
        <v>0</v>
      </c>
      <c r="F111" s="67">
        <v>0</v>
      </c>
      <c r="G111" s="67"/>
      <c r="H111" s="67">
        <v>0</v>
      </c>
      <c r="I111" s="67">
        <v>0</v>
      </c>
      <c r="J111" s="67"/>
    </row>
    <row r="112" spans="1:10" ht="12.75">
      <c r="A112" s="92" t="s">
        <v>112</v>
      </c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 ht="12.75">
      <c r="A113" s="95" t="s">
        <v>188</v>
      </c>
      <c r="B113" s="67">
        <v>90</v>
      </c>
      <c r="C113" s="67"/>
      <c r="D113" s="67">
        <v>90</v>
      </c>
      <c r="E113" s="67">
        <v>0</v>
      </c>
      <c r="F113" s="67"/>
      <c r="G113" s="67">
        <v>0</v>
      </c>
      <c r="H113" s="67">
        <v>0</v>
      </c>
      <c r="I113" s="67"/>
      <c r="J113" s="67">
        <v>0</v>
      </c>
    </row>
    <row r="114" spans="1:10" ht="24" customHeight="1">
      <c r="A114" s="93" t="s">
        <v>189</v>
      </c>
      <c r="B114" s="67">
        <v>90</v>
      </c>
      <c r="C114" s="67">
        <v>90</v>
      </c>
      <c r="D114" s="67"/>
      <c r="E114" s="67">
        <v>0</v>
      </c>
      <c r="F114" s="67">
        <v>0</v>
      </c>
      <c r="G114" s="67"/>
      <c r="H114" s="67">
        <v>0</v>
      </c>
      <c r="I114" s="67">
        <v>0</v>
      </c>
      <c r="J114" s="67"/>
    </row>
    <row r="115" spans="1:10" ht="25.5">
      <c r="A115" s="93" t="s">
        <v>162</v>
      </c>
      <c r="B115" s="67">
        <v>3</v>
      </c>
      <c r="C115" s="67">
        <v>3</v>
      </c>
      <c r="D115" s="67"/>
      <c r="E115" s="67">
        <v>0</v>
      </c>
      <c r="F115" s="67">
        <v>0</v>
      </c>
      <c r="G115" s="67"/>
      <c r="H115" s="67">
        <v>0</v>
      </c>
      <c r="I115" s="67">
        <v>0</v>
      </c>
      <c r="J115" s="67"/>
    </row>
    <row r="116" spans="1:10" ht="12.75">
      <c r="A116" s="92" t="s">
        <v>114</v>
      </c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1:10" ht="12.75">
      <c r="A117" s="95" t="s">
        <v>190</v>
      </c>
      <c r="B117" s="105">
        <v>5800</v>
      </c>
      <c r="C117" s="105"/>
      <c r="D117" s="105">
        <v>5800</v>
      </c>
      <c r="E117" s="105">
        <v>0</v>
      </c>
      <c r="F117" s="105"/>
      <c r="G117" s="105">
        <v>0</v>
      </c>
      <c r="H117" s="105">
        <v>0</v>
      </c>
      <c r="I117" s="105"/>
      <c r="J117" s="105">
        <v>0</v>
      </c>
    </row>
    <row r="118" spans="1:10" ht="25.5">
      <c r="A118" s="99" t="s">
        <v>192</v>
      </c>
      <c r="B118" s="105">
        <v>300</v>
      </c>
      <c r="C118" s="105">
        <v>300</v>
      </c>
      <c r="D118" s="105"/>
      <c r="E118" s="105">
        <v>0</v>
      </c>
      <c r="F118" s="105">
        <v>0</v>
      </c>
      <c r="G118" s="105"/>
      <c r="H118" s="105">
        <v>0</v>
      </c>
      <c r="I118" s="105">
        <v>0</v>
      </c>
      <c r="J118" s="105"/>
    </row>
    <row r="119" spans="1:10" ht="12.75">
      <c r="A119" s="95" t="s">
        <v>161</v>
      </c>
      <c r="B119" s="107">
        <v>95000</v>
      </c>
      <c r="C119" s="105">
        <v>95000</v>
      </c>
      <c r="D119" s="107"/>
      <c r="E119" s="107">
        <v>0</v>
      </c>
      <c r="F119" s="105">
        <v>0</v>
      </c>
      <c r="G119" s="107"/>
      <c r="H119" s="107">
        <v>0</v>
      </c>
      <c r="I119" s="105">
        <v>0</v>
      </c>
      <c r="J119" s="107"/>
    </row>
    <row r="120" spans="1:10" ht="12.75">
      <c r="A120" s="92" t="s">
        <v>116</v>
      </c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1:10" ht="24" customHeight="1">
      <c r="A121" s="106" t="s">
        <v>191</v>
      </c>
      <c r="B121" s="105">
        <f>B113/B109*100</f>
        <v>100</v>
      </c>
      <c r="C121" s="105"/>
      <c r="D121" s="105">
        <f>B121</f>
        <v>100</v>
      </c>
      <c r="E121" s="105">
        <v>0</v>
      </c>
      <c r="F121" s="105"/>
      <c r="G121" s="105">
        <v>0</v>
      </c>
      <c r="H121" s="105">
        <v>0</v>
      </c>
      <c r="I121" s="105"/>
      <c r="J121" s="105">
        <v>0</v>
      </c>
    </row>
    <row r="122" spans="1:10" ht="25.5">
      <c r="A122" s="106" t="s">
        <v>164</v>
      </c>
      <c r="B122" s="105">
        <f>B115/B111*100</f>
        <v>100</v>
      </c>
      <c r="C122" s="105">
        <f>B122</f>
        <v>100</v>
      </c>
      <c r="D122" s="67"/>
      <c r="E122" s="105">
        <v>0</v>
      </c>
      <c r="F122" s="105">
        <v>0</v>
      </c>
      <c r="G122" s="105"/>
      <c r="H122" s="105">
        <v>0</v>
      </c>
      <c r="I122" s="105">
        <v>0</v>
      </c>
      <c r="J122" s="105"/>
    </row>
    <row r="123" spans="1:10" ht="25.5">
      <c r="A123" s="106" t="s">
        <v>195</v>
      </c>
      <c r="B123" s="105">
        <v>100</v>
      </c>
      <c r="C123" s="105">
        <v>100</v>
      </c>
      <c r="D123" s="67"/>
      <c r="E123" s="105">
        <v>0</v>
      </c>
      <c r="F123" s="105">
        <v>0</v>
      </c>
      <c r="G123" s="105"/>
      <c r="H123" s="105">
        <v>0</v>
      </c>
      <c r="I123" s="105">
        <v>0</v>
      </c>
      <c r="J123" s="105"/>
    </row>
    <row r="124" spans="1:10" ht="26.25" customHeight="1">
      <c r="A124" s="256" t="s">
        <v>209</v>
      </c>
      <c r="B124" s="256"/>
      <c r="C124" s="256"/>
      <c r="D124" s="256"/>
      <c r="E124" s="256"/>
      <c r="F124" s="256"/>
      <c r="G124" s="256"/>
      <c r="H124" s="256"/>
      <c r="I124" s="256"/>
      <c r="J124" s="256"/>
    </row>
    <row r="125" spans="1:10" ht="28.5" customHeight="1">
      <c r="A125" s="97" t="s">
        <v>215</v>
      </c>
      <c r="B125" s="164">
        <f>B126</f>
        <v>99</v>
      </c>
      <c r="C125" s="164">
        <f>C126</f>
        <v>99</v>
      </c>
      <c r="D125" s="164"/>
      <c r="E125" s="164">
        <v>0</v>
      </c>
      <c r="F125" s="164">
        <v>0</v>
      </c>
      <c r="G125" s="164"/>
      <c r="H125" s="164">
        <v>0</v>
      </c>
      <c r="I125" s="164">
        <v>0</v>
      </c>
      <c r="J125" s="84"/>
    </row>
    <row r="126" spans="1:10" ht="26.25" customHeight="1">
      <c r="A126" s="106" t="s">
        <v>210</v>
      </c>
      <c r="B126" s="105">
        <v>99</v>
      </c>
      <c r="C126" s="105">
        <v>99</v>
      </c>
      <c r="D126" s="67"/>
      <c r="E126" s="105">
        <v>0</v>
      </c>
      <c r="F126" s="105">
        <v>0</v>
      </c>
      <c r="G126" s="105"/>
      <c r="H126" s="105">
        <v>0</v>
      </c>
      <c r="I126" s="105">
        <v>0</v>
      </c>
      <c r="J126" s="105"/>
    </row>
    <row r="127" spans="1:10" ht="12.75">
      <c r="A127" s="92" t="s">
        <v>107</v>
      </c>
      <c r="B127" s="105"/>
      <c r="C127" s="105"/>
      <c r="D127" s="67"/>
      <c r="E127" s="105"/>
      <c r="F127" s="105"/>
      <c r="G127" s="105"/>
      <c r="H127" s="105"/>
      <c r="I127" s="105"/>
      <c r="J127" s="105"/>
    </row>
    <row r="128" spans="1:10" ht="13.5" customHeight="1">
      <c r="A128" s="92" t="s">
        <v>118</v>
      </c>
      <c r="B128" s="105"/>
      <c r="C128" s="105"/>
      <c r="D128" s="67"/>
      <c r="E128" s="105"/>
      <c r="F128" s="105"/>
      <c r="G128" s="105"/>
      <c r="H128" s="105"/>
      <c r="I128" s="105"/>
      <c r="J128" s="105"/>
    </row>
    <row r="129" spans="1:10" ht="25.5">
      <c r="A129" s="106" t="s">
        <v>211</v>
      </c>
      <c r="B129" s="162">
        <v>37</v>
      </c>
      <c r="C129" s="162">
        <v>37</v>
      </c>
      <c r="D129" s="163"/>
      <c r="E129" s="162">
        <v>0</v>
      </c>
      <c r="F129" s="162">
        <v>0</v>
      </c>
      <c r="G129" s="162"/>
      <c r="H129" s="162">
        <v>0</v>
      </c>
      <c r="I129" s="162">
        <v>0</v>
      </c>
      <c r="J129" s="162"/>
    </row>
    <row r="130" spans="1:10" ht="12" customHeight="1">
      <c r="A130" s="92" t="s">
        <v>112</v>
      </c>
      <c r="B130" s="162"/>
      <c r="C130" s="162"/>
      <c r="D130" s="163"/>
      <c r="E130" s="162"/>
      <c r="F130" s="162"/>
      <c r="G130" s="162"/>
      <c r="H130" s="162"/>
      <c r="I130" s="162"/>
      <c r="J130" s="162"/>
    </row>
    <row r="131" spans="1:10" ht="38.25">
      <c r="A131" s="106" t="s">
        <v>212</v>
      </c>
      <c r="B131" s="162">
        <v>10</v>
      </c>
      <c r="C131" s="162">
        <v>10</v>
      </c>
      <c r="D131" s="163"/>
      <c r="E131" s="162">
        <v>0</v>
      </c>
      <c r="F131" s="162">
        <v>0</v>
      </c>
      <c r="G131" s="162"/>
      <c r="H131" s="162">
        <v>0</v>
      </c>
      <c r="I131" s="162">
        <v>0</v>
      </c>
      <c r="J131" s="162"/>
    </row>
    <row r="132" spans="1:10" ht="12.75">
      <c r="A132" s="92" t="s">
        <v>114</v>
      </c>
      <c r="B132" s="105"/>
      <c r="C132" s="105"/>
      <c r="D132" s="67"/>
      <c r="E132" s="105"/>
      <c r="F132" s="105"/>
      <c r="G132" s="105"/>
      <c r="H132" s="105"/>
      <c r="I132" s="105"/>
      <c r="J132" s="105"/>
    </row>
    <row r="133" spans="1:10" ht="25.5">
      <c r="A133" s="106" t="s">
        <v>213</v>
      </c>
      <c r="B133" s="105">
        <f>B126/B131</f>
        <v>9.9</v>
      </c>
      <c r="C133" s="105">
        <f>C126/C131</f>
        <v>9.9</v>
      </c>
      <c r="D133" s="67"/>
      <c r="E133" s="105">
        <v>0</v>
      </c>
      <c r="F133" s="105">
        <v>0</v>
      </c>
      <c r="G133" s="105"/>
      <c r="H133" s="105">
        <v>0</v>
      </c>
      <c r="I133" s="105">
        <v>0</v>
      </c>
      <c r="J133" s="105"/>
    </row>
    <row r="134" spans="1:10" ht="12.75">
      <c r="A134" s="92" t="s">
        <v>116</v>
      </c>
      <c r="B134" s="105"/>
      <c r="C134" s="105"/>
      <c r="D134" s="67"/>
      <c r="E134" s="105"/>
      <c r="F134" s="105"/>
      <c r="G134" s="105"/>
      <c r="H134" s="105"/>
      <c r="I134" s="105"/>
      <c r="J134" s="105"/>
    </row>
    <row r="135" spans="1:10" ht="24.75" customHeight="1">
      <c r="A135" s="106" t="s">
        <v>214</v>
      </c>
      <c r="B135" s="105">
        <f>B131/B129*100</f>
        <v>27.027027027027028</v>
      </c>
      <c r="C135" s="105">
        <f>C131/C129*100</f>
        <v>27.027027027027028</v>
      </c>
      <c r="D135" s="67"/>
      <c r="E135" s="105">
        <v>0</v>
      </c>
      <c r="F135" s="105">
        <v>0</v>
      </c>
      <c r="G135" s="105"/>
      <c r="H135" s="105">
        <v>0</v>
      </c>
      <c r="I135" s="105">
        <v>0</v>
      </c>
      <c r="J135" s="105"/>
    </row>
    <row r="136" ht="3" customHeight="1"/>
    <row r="137" ht="9.75" customHeight="1"/>
    <row r="138" ht="9.75" customHeight="1"/>
    <row r="139" spans="1:11" ht="15.75">
      <c r="A139" s="48" t="s">
        <v>25</v>
      </c>
      <c r="H139" s="262" t="s">
        <v>28</v>
      </c>
      <c r="I139" s="263"/>
      <c r="J139" s="263"/>
      <c r="K139" s="10"/>
    </row>
    <row r="140" spans="1:12" ht="15.75">
      <c r="A140" s="24"/>
      <c r="B140" s="25"/>
      <c r="C140" s="23"/>
      <c r="D140" s="23"/>
      <c r="E140" s="23"/>
      <c r="F140" s="23"/>
      <c r="G140" s="23"/>
      <c r="H140" s="23"/>
      <c r="I140" s="23"/>
      <c r="J140" s="23"/>
      <c r="K140" s="23"/>
      <c r="L140" s="31"/>
    </row>
    <row r="141" spans="1:12" ht="18.75">
      <c r="A141" s="48" t="s">
        <v>95</v>
      </c>
      <c r="J141" s="1"/>
      <c r="K141" s="10"/>
      <c r="L141" s="31"/>
    </row>
  </sheetData>
  <sheetProtection/>
  <mergeCells count="30">
    <mergeCell ref="A53:J53"/>
    <mergeCell ref="A66:J66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39:J139"/>
    <mergeCell ref="J15:J16"/>
    <mergeCell ref="A11:J11"/>
    <mergeCell ref="A12:J12"/>
    <mergeCell ref="B15:B16"/>
    <mergeCell ref="C15:C16"/>
    <mergeCell ref="D15:D16"/>
    <mergeCell ref="E15:E16"/>
    <mergeCell ref="F15:F16"/>
    <mergeCell ref="A124:J124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15.28125" style="0" customWidth="1"/>
    <col min="4" max="4" width="15.57421875" style="0" customWidth="1"/>
    <col min="5" max="5" width="27.7109375" style="0" customWidth="1"/>
    <col min="8" max="8" width="8.421875" style="0" customWidth="1"/>
    <col min="9" max="9" width="9.140625" style="0" hidden="1" customWidth="1"/>
  </cols>
  <sheetData>
    <row r="1" spans="5:9" ht="15">
      <c r="E1" s="260" t="s">
        <v>42</v>
      </c>
      <c r="F1" s="261"/>
      <c r="G1" s="261"/>
      <c r="H1" s="261"/>
      <c r="I1" s="261"/>
    </row>
    <row r="2" spans="5:7" ht="83.25" customHeight="1">
      <c r="E2" s="274" t="s">
        <v>93</v>
      </c>
      <c r="F2" s="275"/>
      <c r="G2" s="275"/>
    </row>
    <row r="3" spans="5:7" ht="12.75">
      <c r="E3" s="133" t="s">
        <v>226</v>
      </c>
      <c r="F3" s="83"/>
      <c r="G3" s="83"/>
    </row>
    <row r="4" spans="5:7" ht="12.75">
      <c r="E4" s="83"/>
      <c r="F4" s="83"/>
      <c r="G4" s="83"/>
    </row>
    <row r="5" spans="1:7" ht="46.5" customHeight="1">
      <c r="A5" s="276" t="s">
        <v>176</v>
      </c>
      <c r="B5" s="276"/>
      <c r="C5" s="276"/>
      <c r="D5" s="276"/>
      <c r="E5" s="276"/>
      <c r="F5" s="276"/>
      <c r="G5" s="276"/>
    </row>
    <row r="6" ht="12.75">
      <c r="E6" s="134" t="s">
        <v>9</v>
      </c>
    </row>
    <row r="7" spans="1:5" ht="12.75">
      <c r="A7" s="277" t="s">
        <v>167</v>
      </c>
      <c r="B7" s="186" t="s">
        <v>174</v>
      </c>
      <c r="C7" s="208"/>
      <c r="D7" s="209"/>
      <c r="E7" s="196" t="s">
        <v>175</v>
      </c>
    </row>
    <row r="8" spans="1:5" ht="12.75">
      <c r="A8" s="195"/>
      <c r="B8" s="132" t="s">
        <v>171</v>
      </c>
      <c r="C8" s="132" t="s">
        <v>172</v>
      </c>
      <c r="D8" s="132" t="s">
        <v>173</v>
      </c>
      <c r="E8" s="272"/>
    </row>
    <row r="9" spans="1:5" ht="26.25" customHeight="1">
      <c r="A9" s="195"/>
      <c r="B9" s="130">
        <v>2016</v>
      </c>
      <c r="C9" s="130">
        <v>2017</v>
      </c>
      <c r="D9" s="130">
        <v>2018</v>
      </c>
      <c r="E9" s="269"/>
    </row>
    <row r="10" spans="1:5" ht="30">
      <c r="A10" s="129" t="s">
        <v>168</v>
      </c>
      <c r="B10" s="69">
        <f>B11+B12+B13+B14</f>
        <v>137531.84</v>
      </c>
      <c r="C10" s="69">
        <f>C11+C12+C13+C14</f>
        <v>133769.9</v>
      </c>
      <c r="D10" s="69">
        <f>D11+D12+D13+D14</f>
        <v>74329.4</v>
      </c>
      <c r="E10" s="69">
        <f>B10+C10+D10</f>
        <v>345631.14</v>
      </c>
    </row>
    <row r="11" spans="1:5" ht="15">
      <c r="A11" s="131" t="s">
        <v>12</v>
      </c>
      <c r="B11" s="69">
        <v>5400</v>
      </c>
      <c r="C11" s="69">
        <v>5400</v>
      </c>
      <c r="D11" s="69">
        <v>0</v>
      </c>
      <c r="E11" s="69">
        <f>B11+C11+D11</f>
        <v>10800</v>
      </c>
    </row>
    <row r="12" spans="1:5" ht="15">
      <c r="A12" s="131" t="s">
        <v>169</v>
      </c>
      <c r="B12" s="69">
        <v>0</v>
      </c>
      <c r="C12" s="69">
        <v>0</v>
      </c>
      <c r="D12" s="69">
        <v>0</v>
      </c>
      <c r="E12" s="69">
        <f>B12+C12+D12</f>
        <v>0</v>
      </c>
    </row>
    <row r="13" spans="1:5" ht="15">
      <c r="A13" s="131" t="s">
        <v>16</v>
      </c>
      <c r="B13" s="69">
        <v>128381.84</v>
      </c>
      <c r="C13" s="69">
        <v>124319.9</v>
      </c>
      <c r="D13" s="69">
        <v>70679.4</v>
      </c>
      <c r="E13" s="69">
        <f>B13+C13+D13</f>
        <v>323381.14</v>
      </c>
    </row>
    <row r="14" spans="1:5" ht="15">
      <c r="A14" s="129" t="s">
        <v>170</v>
      </c>
      <c r="B14" s="69">
        <v>3750</v>
      </c>
      <c r="C14" s="69">
        <v>4050</v>
      </c>
      <c r="D14" s="69">
        <v>3650</v>
      </c>
      <c r="E14" s="69">
        <f>B14+C14+D14</f>
        <v>11450</v>
      </c>
    </row>
    <row r="15" spans="1:5" ht="31.5" customHeight="1">
      <c r="A15" s="171"/>
      <c r="B15" s="77"/>
      <c r="C15" s="77"/>
      <c r="D15" s="77"/>
      <c r="E15" s="77"/>
    </row>
    <row r="17" spans="1:7" ht="15.75">
      <c r="A17" s="48" t="s">
        <v>25</v>
      </c>
      <c r="E17" s="262" t="s">
        <v>28</v>
      </c>
      <c r="F17" s="263"/>
      <c r="G17" s="263"/>
    </row>
    <row r="18" spans="1:10" ht="19.5" customHeight="1">
      <c r="A18" s="24"/>
      <c r="B18" s="25"/>
      <c r="C18" s="23"/>
      <c r="D18" s="23"/>
      <c r="E18" s="23"/>
      <c r="F18" s="23"/>
      <c r="G18" s="23"/>
      <c r="H18" s="23"/>
      <c r="I18" s="23"/>
      <c r="J18" s="23"/>
    </row>
    <row r="19" spans="1:10" ht="18.75">
      <c r="A19" s="273" t="s">
        <v>95</v>
      </c>
      <c r="B19" s="263"/>
      <c r="J19" s="1"/>
    </row>
  </sheetData>
  <sheetProtection/>
  <mergeCells count="8">
    <mergeCell ref="E7:E9"/>
    <mergeCell ref="E17:G17"/>
    <mergeCell ref="A19:B19"/>
    <mergeCell ref="E2:G2"/>
    <mergeCell ref="E1:I1"/>
    <mergeCell ref="A5:G5"/>
    <mergeCell ref="B7:D7"/>
    <mergeCell ref="A7:A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2016-02-11T14:43:45Z</cp:lastPrinted>
  <dcterms:created xsi:type="dcterms:W3CDTF">1996-10-08T23:32:33Z</dcterms:created>
  <dcterms:modified xsi:type="dcterms:W3CDTF">2016-03-14T06:54:57Z</dcterms:modified>
  <cp:category/>
  <cp:version/>
  <cp:contentType/>
  <cp:contentStatus/>
</cp:coreProperties>
</file>