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2885" windowHeight="9885" activeTab="0"/>
  </bookViews>
  <sheets>
    <sheet name="Лист3 (2)" sheetId="1" r:id="rId1"/>
    <sheet name="Лист3" sheetId="2" r:id="rId2"/>
  </sheets>
  <definedNames>
    <definedName name="_xlnm.Print_Titles" localSheetId="1">'Лист3'!$9:$9</definedName>
    <definedName name="_xlnm.Print_Titles" localSheetId="0">'Лист3 (2)'!$9:$9</definedName>
    <definedName name="_xlnm.Print_Area" localSheetId="1">'Лист3'!$A$1:$L$66</definedName>
    <definedName name="_xlnm.Print_Area" localSheetId="0">'Лист3 (2)'!$A$1:$L$61</definedName>
  </definedNames>
  <calcPr fullCalcOnLoad="1"/>
</workbook>
</file>

<file path=xl/sharedStrings.xml><?xml version="1.0" encoding="utf-8"?>
<sst xmlns="http://schemas.openxmlformats.org/spreadsheetml/2006/main" count="198" uniqueCount="97">
  <si>
    <t>загальний фонд</t>
  </si>
  <si>
    <t>грн.</t>
  </si>
  <si>
    <t>Джерела фінансу-вання</t>
  </si>
  <si>
    <t>Завдання, КТКВК</t>
  </si>
  <si>
    <t>Обсяг витрат</t>
  </si>
  <si>
    <t>кошти міського бюджету</t>
  </si>
  <si>
    <t>МКЗ "ДЮСШ з вільної боротьби"</t>
  </si>
  <si>
    <t>МКЗ "ДЮСШ "Фрунзенець"</t>
  </si>
  <si>
    <t>МКЗ "ДЮСШ єдиноборств"</t>
  </si>
  <si>
    <t>Всього на виконання Програми</t>
  </si>
  <si>
    <t xml:space="preserve">                                                     </t>
  </si>
  <si>
    <t>Відповідальний виконавець</t>
  </si>
  <si>
    <t>у тому числі кошти міського бюджету</t>
  </si>
  <si>
    <r>
      <t xml:space="preserve">Мета: </t>
    </r>
    <r>
      <rPr>
        <sz val="12"/>
        <rFont val="Times New Roman"/>
        <family val="1"/>
      </rPr>
      <t>Забезпечення розвитку інфраструктури міста Суми</t>
    </r>
  </si>
  <si>
    <t>спеціаль-ний фонд</t>
  </si>
  <si>
    <t xml:space="preserve">кошти міського бюджету  </t>
  </si>
  <si>
    <t xml:space="preserve">кошти міського бюджету </t>
  </si>
  <si>
    <t xml:space="preserve">підпорядкованих виконавчому комітету СМР, з них                                                                               </t>
  </si>
  <si>
    <t>підпорядкованих управлінню освіти і науки Сумської міської ради, з них</t>
  </si>
  <si>
    <t>спеціальний фонд</t>
  </si>
  <si>
    <t>2017 рік (прогноз)</t>
  </si>
  <si>
    <t>2018 рік (прогноз)</t>
  </si>
  <si>
    <t>Додаток 3</t>
  </si>
  <si>
    <t>Перелік завдань програми "Фізична культура і спорт міста Суми на 2016-2018 роки"</t>
  </si>
  <si>
    <t>Начальник відділу у справах сім'ї, молоді та спорту</t>
  </si>
  <si>
    <t xml:space="preserve">В.В. Мотречко </t>
  </si>
  <si>
    <t xml:space="preserve">до програми «Фізична культура і спорт міста Суми на 2016-2018 роки»                                                 </t>
  </si>
  <si>
    <t>2016 рік (проект)</t>
  </si>
  <si>
    <t>ДЮСШ "Спартак" всеукраїнського ФСТ "Спартак"</t>
  </si>
  <si>
    <t>ДЮСШ "Спартаківець" всеукраїнського ФСТ "Спартак"</t>
  </si>
  <si>
    <r>
      <t>Мета:</t>
    </r>
    <r>
      <rPr>
        <sz val="12"/>
        <rFont val="Times New Roman"/>
        <family val="1"/>
      </rPr>
      <t xml:space="preserve"> Забезпечення розвитку здібностей вихованців дитячо-юнацьких спортивних шкіл в обраному виді спорту, створення умов для фізичного розвитку дітей</t>
    </r>
  </si>
  <si>
    <r>
      <t>Підпрограма 3.</t>
    </r>
    <r>
      <rPr>
        <sz val="12"/>
        <rFont val="Times New Roman"/>
        <family val="1"/>
      </rPr>
      <t xml:space="preserve"> "Забезпечення розвитку спорту вищих досягнень"</t>
    </r>
  </si>
  <si>
    <t>КП СМР "МСК з хокею на траві "Сумчанка"</t>
  </si>
  <si>
    <t>КП СМР "МСК "Тенісна Академія"</t>
  </si>
  <si>
    <t>ДЮСШ "Авангард", ФСТ "Україна"</t>
  </si>
  <si>
    <t>ДЮСШ "Україна" профкому ПАТ "Сумбуд"</t>
  </si>
  <si>
    <t>Управління капітального будівництва та дорожнього господарства СМР, МЦ ФЦН "Спорт для всіх"</t>
  </si>
  <si>
    <r>
      <t xml:space="preserve">Мета програми: </t>
    </r>
    <r>
      <rPr>
        <sz val="12"/>
        <rFont val="Times New Roman"/>
        <family val="1"/>
      </rPr>
      <t>Залучення широких верств населення до масового спорту, популяризації здорового способу життя та фізичної реабілітації. Створення умов на рівні сучасних вимог для занять фізичною культурою та спортом.</t>
    </r>
  </si>
  <si>
    <t xml:space="preserve"> -  "ДЮСШ з вільної боротьби"</t>
  </si>
  <si>
    <t xml:space="preserve"> -  "КДЮСШ "Фрунзенець"</t>
  </si>
  <si>
    <t xml:space="preserve"> -   "КДЮСШ єдиноборств"</t>
  </si>
  <si>
    <t xml:space="preserve"> -  КДЮСШ № 1 м. Суми </t>
  </si>
  <si>
    <t xml:space="preserve"> -  КДЮСШ № 2 м. Суми</t>
  </si>
  <si>
    <t>ДЮСШ "Колос" всеукраїнського ФСТ "Колос"</t>
  </si>
  <si>
    <r>
      <t>Мета:</t>
    </r>
    <r>
      <rPr>
        <sz val="12"/>
        <rFont val="Times New Roman"/>
        <family val="1"/>
      </rPr>
      <t xml:space="preserve"> Забезпечення розвитку фізичної культури та спорту. Виявлення найсильніших спортсменів</t>
    </r>
  </si>
  <si>
    <r>
      <t xml:space="preserve">Завдання 1. </t>
    </r>
    <r>
      <rPr>
        <sz val="12"/>
        <rFont val="Times New Roman"/>
        <family val="1"/>
      </rPr>
      <t>Організація та проведення спортивних заходів, з них:</t>
    </r>
  </si>
  <si>
    <r>
      <t>Підпрограма 1.</t>
    </r>
    <r>
      <rPr>
        <sz val="12"/>
        <rFont val="Times New Roman"/>
        <family val="1"/>
      </rPr>
      <t xml:space="preserve"> "Організація та проведення змагань з олімпійських та неолімпійських видів спорту"</t>
    </r>
  </si>
  <si>
    <t xml:space="preserve"> -  по КТКВК 130106</t>
  </si>
  <si>
    <t xml:space="preserve"> -  по КТКВК 130102</t>
  </si>
  <si>
    <r>
      <t>Мета:</t>
    </r>
    <r>
      <rPr>
        <sz val="12"/>
        <rFont val="Times New Roman"/>
        <family val="1"/>
      </rPr>
      <t xml:space="preserve"> Залучення широких верств населення до регулярних оздоровчих та фізкультурно-спортивних занять</t>
    </r>
  </si>
  <si>
    <t>інші надходження</t>
  </si>
  <si>
    <r>
      <t>Підпрограма 5.</t>
    </r>
    <r>
      <rPr>
        <sz val="12"/>
        <rFont val="Times New Roman"/>
        <family val="1"/>
      </rPr>
      <t xml:space="preserve"> "Фінасова підтримка дитячо-юнацьких спортивних шкіл фізкультурно-спортивних товариств" </t>
    </r>
  </si>
  <si>
    <r>
      <t>Підпрограма 6.</t>
    </r>
    <r>
      <rPr>
        <sz val="12"/>
        <rFont val="Times New Roman"/>
        <family val="1"/>
      </rPr>
      <t>"Реалізація заходів щодо  розвитку та модернізації закладів фізичної культруи та спорту"</t>
    </r>
    <r>
      <rPr>
        <b/>
        <sz val="12"/>
        <rFont val="Times New Roman"/>
        <family val="1"/>
      </rPr>
      <t xml:space="preserve"> 
</t>
    </r>
  </si>
  <si>
    <r>
      <rPr>
        <b/>
        <sz val="12"/>
        <rFont val="Times New Roman"/>
        <family val="1"/>
      </rPr>
      <t>Підпрограма 2.</t>
    </r>
    <r>
      <rPr>
        <sz val="12"/>
        <rFont val="Times New Roman"/>
        <family val="1"/>
      </rPr>
      <t xml:space="preserve"> "Утримання та навчально-тренувальна робота дитячо-юнацьких спортивних шкіл"</t>
    </r>
  </si>
  <si>
    <r>
      <t xml:space="preserve">Завдання 1. </t>
    </r>
    <r>
      <rPr>
        <sz val="12"/>
        <rFont val="Times New Roman"/>
        <family val="1"/>
      </rPr>
      <t xml:space="preserve"> Підготовка спортивного резерву до збірних команд міста та України, КТКВК 130107</t>
    </r>
  </si>
  <si>
    <r>
      <t xml:space="preserve">Завдання 2. </t>
    </r>
    <r>
      <rPr>
        <sz val="12"/>
        <rFont val="Times New Roman"/>
        <family val="1"/>
      </rPr>
      <t>Розвиток та вдосконалення здібностей вихованців  ДЮСШ в обласному виді спорту КТКВК 130107, з них по ДЮСШ :</t>
    </r>
  </si>
  <si>
    <r>
      <t xml:space="preserve">Завдання 2. </t>
    </r>
    <r>
      <rPr>
        <sz val="12"/>
        <rFont val="Times New Roman"/>
        <family val="1"/>
      </rPr>
      <t>Забезпечення розвитку спорту вищих досягнгень, сприяння популяризації тенісу, КТКВК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250404</t>
    </r>
  </si>
  <si>
    <t>Виконавчий комітет СМР (відділ у справах сім"ї, молоді та спорту, відділ бухгалтерського обліку та звітності)</t>
  </si>
  <si>
    <t>Виконавчий комітет СМР (відділ у справах сім"ї, молоді та спорту, відділ бухгалтерського обліку та звітності), управління освіти і науки СМР</t>
  </si>
  <si>
    <t>Виконавчий комітет СМР (відділ у справах сім"ї, молоді та спорту, відділ бухобліку та звітності), спільно з:</t>
  </si>
  <si>
    <r>
      <t xml:space="preserve">Завдання 1. </t>
    </r>
    <r>
      <rPr>
        <sz val="12"/>
        <rFont val="Times New Roman"/>
        <family val="1"/>
      </rPr>
      <t>Забезпечення розвитку спорту вищих досягнень, сприяння популяризації хокею на траві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,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КТКВК 130112</t>
    </r>
  </si>
  <si>
    <r>
      <t xml:space="preserve">Завдання 3. </t>
    </r>
    <r>
      <rPr>
        <sz val="12"/>
        <rFont val="Times New Roman"/>
        <family val="1"/>
      </rPr>
      <t>Виплата іменних стипендій, КТКВК 130112</t>
    </r>
  </si>
  <si>
    <r>
      <t>Підпрограма 4.</t>
    </r>
    <r>
      <rPr>
        <sz val="12"/>
        <rFont val="Times New Roman"/>
        <family val="1"/>
      </rPr>
      <t xml:space="preserve"> "Утримання центру "Спорт для всіх" та проведення заходів з фізичної культури"</t>
    </r>
  </si>
  <si>
    <r>
      <t>Завдання 1.</t>
    </r>
    <r>
      <rPr>
        <sz val="12"/>
        <rFont val="Times New Roman"/>
        <family val="1"/>
      </rPr>
      <t xml:space="preserve">  Створення умов розвитку масового фізкультурно-оздоровчого руху та збереження мережі клубів за місцем проживання, КТКВК 130115</t>
    </r>
  </si>
  <si>
    <t>Всього на виконання підпрограми 1.</t>
  </si>
  <si>
    <t>Всього на виконання підпрограми 2.</t>
  </si>
  <si>
    <t>Всього на виконання підпрограми 3.</t>
  </si>
  <si>
    <t>Разом, в т .ч.:</t>
  </si>
  <si>
    <t>Всього на виконання підпрограми 4.</t>
  </si>
  <si>
    <r>
      <t>Мета</t>
    </r>
    <r>
      <rPr>
        <sz val="12"/>
        <rFont val="Times New Roman"/>
        <family val="1"/>
      </rPr>
      <t>: Підготовка кваліфікованих спортсменів до збірних команд міста, області, України</t>
    </r>
  </si>
  <si>
    <t>Всього на виконання підпрограми 5.</t>
  </si>
  <si>
    <r>
      <t>Завдання 1.</t>
    </r>
    <r>
      <rPr>
        <sz val="12"/>
        <rFont val="Times New Roman"/>
        <family val="1"/>
      </rPr>
      <t xml:space="preserve"> Підтримка громадського спортивного руху, КТКВК 130203, з них по ДЮСШ:                                                                                                                                                                                                                                                                                                                                                                                                                                                                                                                                                                                                                                                                                                                                              
</t>
    </r>
  </si>
  <si>
    <r>
      <t xml:space="preserve">Всього на виконання підпрограми 6.
</t>
    </r>
  </si>
  <si>
    <r>
      <t xml:space="preserve">Завдання 1.  </t>
    </r>
    <r>
      <rPr>
        <sz val="12"/>
        <rFont val="Times New Roman"/>
        <family val="1"/>
      </rPr>
      <t>Забезпечення розвитку інфраструктури міста Суми, КТКВК 150101</t>
    </r>
  </si>
  <si>
    <r>
      <t>Завдання 1.</t>
    </r>
    <r>
      <rPr>
        <sz val="12"/>
        <rFont val="Times New Roman"/>
        <family val="1"/>
      </rPr>
      <t xml:space="preserve"> Підтримка громадського спортивного руху, КТКВК 130203                                                                                                                                                                              </t>
    </r>
  </si>
  <si>
    <t xml:space="preserve">підпорядкованих виконавчому комітету СМР, в тому числі:                                                                               </t>
  </si>
  <si>
    <t>підпорядкованих управлінню освіти і науки Сумської міської ради, в тому числі:</t>
  </si>
  <si>
    <r>
      <t xml:space="preserve">Мета: </t>
    </r>
    <r>
      <rPr>
        <sz val="12"/>
        <rFont val="Times New Roman"/>
        <family val="1"/>
      </rPr>
      <t>Забезпечення реконструкції об"єктів фізичної культури та спорту</t>
    </r>
  </si>
  <si>
    <t>Всього на виконання Підпрограми 3.</t>
  </si>
  <si>
    <t>Всього на виконання Підпрограми 4.</t>
  </si>
  <si>
    <t>Всього на виконання Підпрограми 5.</t>
  </si>
  <si>
    <r>
      <t xml:space="preserve">Всього на виконання Підпрограми 6.
</t>
    </r>
  </si>
  <si>
    <t>Всього на виконання Підпрограми 1.</t>
  </si>
  <si>
    <t>Всього на виконання Підпрограми 2.</t>
  </si>
  <si>
    <r>
      <t xml:space="preserve">Завдання 1.  </t>
    </r>
    <r>
      <rPr>
        <sz val="12"/>
        <rFont val="Times New Roman"/>
        <family val="1"/>
      </rPr>
      <t>Забезпечення розвитку інфраструктури міста Суми, КТКВК 150101, з них:</t>
    </r>
  </si>
  <si>
    <r>
      <t xml:space="preserve"> </t>
    </r>
    <r>
      <rPr>
        <sz val="12"/>
        <rFont val="Times New Roman"/>
        <family val="1"/>
      </rPr>
      <t>- реконструкція стадіону "Аванагрд", грн.</t>
    </r>
  </si>
  <si>
    <r>
      <t xml:space="preserve"> </t>
    </r>
    <r>
      <rPr>
        <sz val="12"/>
        <rFont val="Times New Roman"/>
        <family val="1"/>
      </rPr>
      <t>- реконструкція грального поля по вул. Якіра, грн.</t>
    </r>
  </si>
  <si>
    <t>О.М. Лисенко</t>
  </si>
  <si>
    <t>Виконавець: Мотречко В.В.</t>
  </si>
  <si>
    <t>Виконавчий комітет СМР (відділ у справах молоді та спорту, відділ бухгалтерського обліку та звітності)</t>
  </si>
  <si>
    <t xml:space="preserve"> -  "КДЮСШ "Суми"</t>
  </si>
  <si>
    <t>2016 рік (план)</t>
  </si>
  <si>
    <t>2017 рік (проект)</t>
  </si>
  <si>
    <r>
      <t xml:space="preserve">Завдання 2. </t>
    </r>
    <r>
      <rPr>
        <sz val="12"/>
        <rFont val="Times New Roman"/>
        <family val="1"/>
      </rPr>
      <t>Розвиток та вдосконалення здібностей вихованців  ДЮСШ в обраному виді спорту КТКВК 130107, з них по ДЮСШ:</t>
    </r>
  </si>
  <si>
    <r>
      <t>Підпрограма 2.</t>
    </r>
    <r>
      <rPr>
        <sz val="12"/>
        <rFont val="Times New Roman"/>
        <family val="1"/>
      </rPr>
      <t xml:space="preserve"> "Утримання та навчально-тренувальна робота дитячо-юнацьких спортивних шкіл"</t>
    </r>
  </si>
  <si>
    <t>Додаток 2</t>
  </si>
  <si>
    <t>Сумський міський голова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</si>
</sst>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#,##0.000"/>
    <numFmt numFmtId="190" formatCode="0.0"/>
    <numFmt numFmtId="191" formatCode="#,##0.0&quot;р.&quot;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</numFmts>
  <fonts count="49"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sz val="12"/>
      <name val="Arial"/>
      <family val="2"/>
    </font>
    <font>
      <sz val="14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9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144">
    <xf numFmtId="0" fontId="0" fillId="0" borderId="0" xfId="0" applyAlignment="1">
      <alignment/>
    </xf>
    <xf numFmtId="3" fontId="1" fillId="0" borderId="0" xfId="0" applyNumberFormat="1" applyFont="1" applyFill="1" applyBorder="1" applyAlignment="1">
      <alignment horizontal="center" vertical="center"/>
    </xf>
    <xf numFmtId="3" fontId="1" fillId="0" borderId="0" xfId="0" applyNumberFormat="1" applyFont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distributed" wrapText="1"/>
    </xf>
    <xf numFmtId="3" fontId="4" fillId="0" borderId="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/>
    </xf>
    <xf numFmtId="3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/>
    </xf>
    <xf numFmtId="3" fontId="3" fillId="0" borderId="10" xfId="0" applyNumberFormat="1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3" fillId="0" borderId="10" xfId="0" applyFont="1" applyFill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7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left" vertical="distributed" wrapText="1"/>
    </xf>
    <xf numFmtId="49" fontId="7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Alignment="1">
      <alignment/>
    </xf>
    <xf numFmtId="0" fontId="3" fillId="0" borderId="0" xfId="0" applyFont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3" fontId="10" fillId="0" borderId="10" xfId="0" applyNumberFormat="1" applyFont="1" applyBorder="1" applyAlignment="1">
      <alignment horizontal="center" vertical="center" wrapText="1"/>
    </xf>
    <xf numFmtId="3" fontId="4" fillId="0" borderId="0" xfId="0" applyNumberFormat="1" applyFont="1" applyBorder="1" applyAlignment="1">
      <alignment vertical="center"/>
    </xf>
    <xf numFmtId="0" fontId="4" fillId="0" borderId="10" xfId="0" applyFont="1" applyFill="1" applyBorder="1" applyAlignment="1">
      <alignment vertical="center" wrapText="1"/>
    </xf>
    <xf numFmtId="3" fontId="11" fillId="0" borderId="10" xfId="0" applyNumberFormat="1" applyFont="1" applyBorder="1" applyAlignment="1">
      <alignment horizontal="center" vertical="center" wrapText="1"/>
    </xf>
    <xf numFmtId="3" fontId="1" fillId="0" borderId="0" xfId="0" applyNumberFormat="1" applyFont="1" applyAlignment="1">
      <alignment horizontal="justify" vertical="distributed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3" fontId="10" fillId="0" borderId="11" xfId="0" applyNumberFormat="1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distributed" wrapText="1"/>
    </xf>
    <xf numFmtId="0" fontId="10" fillId="0" borderId="13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vertical="justify" wrapText="1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3" fontId="4" fillId="0" borderId="14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3" fontId="6" fillId="0" borderId="0" xfId="0" applyNumberFormat="1" applyFont="1" applyAlignment="1">
      <alignment/>
    </xf>
    <xf numFmtId="3" fontId="4" fillId="0" borderId="10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vertical="justify" wrapText="1"/>
    </xf>
    <xf numFmtId="3" fontId="13" fillId="0" borderId="10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3" fontId="0" fillId="0" borderId="0" xfId="0" applyNumberFormat="1" applyFont="1" applyAlignment="1">
      <alignment vertical="center"/>
    </xf>
    <xf numFmtId="49" fontId="4" fillId="32" borderId="10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NumberFormat="1" applyFont="1" applyFill="1" applyBorder="1" applyAlignment="1">
      <alignment vertical="center" wrapText="1"/>
    </xf>
    <xf numFmtId="0" fontId="4" fillId="0" borderId="1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0" fillId="0" borderId="13" xfId="0" applyBorder="1" applyAlignment="1">
      <alignment horizontal="center" vertical="center"/>
    </xf>
    <xf numFmtId="0" fontId="10" fillId="0" borderId="15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3" fontId="4" fillId="0" borderId="12" xfId="0" applyNumberFormat="1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>
      <alignment vertical="center"/>
    </xf>
    <xf numFmtId="0" fontId="4" fillId="0" borderId="11" xfId="0" applyFont="1" applyBorder="1" applyAlignment="1">
      <alignment horizontal="center" vertical="center" wrapText="1"/>
    </xf>
    <xf numFmtId="3" fontId="4" fillId="0" borderId="13" xfId="0" applyNumberFormat="1" applyFont="1" applyFill="1" applyBorder="1" applyAlignment="1">
      <alignment horizontal="center" vertical="center"/>
    </xf>
    <xf numFmtId="3" fontId="4" fillId="0" borderId="13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3" fillId="0" borderId="13" xfId="0" applyFont="1" applyFill="1" applyBorder="1" applyAlignment="1">
      <alignment horizontal="left" vertical="center" wrapText="1"/>
    </xf>
    <xf numFmtId="0" fontId="10" fillId="0" borderId="16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3" fontId="3" fillId="0" borderId="13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 wrapText="1"/>
    </xf>
    <xf numFmtId="3" fontId="3" fillId="0" borderId="15" xfId="0" applyNumberFormat="1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>
      <alignment vertical="center" wrapText="1"/>
    </xf>
    <xf numFmtId="3" fontId="13" fillId="0" borderId="11" xfId="0" applyNumberFormat="1" applyFont="1" applyBorder="1" applyAlignment="1">
      <alignment horizontal="center" vertical="center" wrapText="1"/>
    </xf>
    <xf numFmtId="3" fontId="3" fillId="0" borderId="17" xfId="0" applyNumberFormat="1" applyFont="1" applyFill="1" applyBorder="1" applyAlignment="1">
      <alignment horizontal="center" vertical="center"/>
    </xf>
    <xf numFmtId="3" fontId="4" fillId="0" borderId="17" xfId="0" applyNumberFormat="1" applyFont="1" applyFill="1" applyBorder="1" applyAlignment="1">
      <alignment horizontal="center" vertical="center"/>
    </xf>
    <xf numFmtId="0" fontId="0" fillId="33" borderId="0" xfId="0" applyFont="1" applyFill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/>
    </xf>
    <xf numFmtId="49" fontId="4" fillId="0" borderId="13" xfId="0" applyNumberFormat="1" applyFont="1" applyFill="1" applyBorder="1" applyAlignment="1">
      <alignment horizontal="center" vertical="center"/>
    </xf>
    <xf numFmtId="3" fontId="7" fillId="0" borderId="0" xfId="0" applyNumberFormat="1" applyFont="1" applyAlignment="1">
      <alignment vertical="center"/>
    </xf>
    <xf numFmtId="3" fontId="0" fillId="0" borderId="13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3" fontId="0" fillId="33" borderId="0" xfId="0" applyNumberFormat="1" applyFont="1" applyFill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10" fillId="0" borderId="10" xfId="0" applyFont="1" applyBorder="1" applyAlignment="1">
      <alignment horizontal="center" vertical="center" wrapText="1"/>
    </xf>
    <xf numFmtId="3" fontId="10" fillId="0" borderId="12" xfId="0" applyNumberFormat="1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3" fontId="10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10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left" vertical="center" wrapText="1"/>
    </xf>
    <xf numFmtId="0" fontId="5" fillId="0" borderId="21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3" fontId="1" fillId="0" borderId="0" xfId="0" applyNumberFormat="1" applyFont="1" applyAlignment="1">
      <alignment horizontal="left" vertical="distributed" wrapText="1"/>
    </xf>
    <xf numFmtId="0" fontId="1" fillId="0" borderId="0" xfId="0" applyFont="1" applyAlignment="1">
      <alignment vertical="justify" wrapText="1"/>
    </xf>
    <xf numFmtId="0" fontId="1" fillId="0" borderId="0" xfId="0" applyFont="1" applyFill="1" applyBorder="1" applyAlignment="1">
      <alignment horizontal="left" vertical="distributed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3" fillId="0" borderId="12" xfId="0" applyFont="1" applyFill="1" applyBorder="1" applyAlignment="1">
      <alignment horizontal="left" vertical="center" wrapText="1"/>
    </xf>
    <xf numFmtId="0" fontId="0" fillId="0" borderId="15" xfId="0" applyBorder="1" applyAlignment="1">
      <alignment/>
    </xf>
    <xf numFmtId="0" fontId="0" fillId="0" borderId="13" xfId="0" applyBorder="1" applyAlignment="1">
      <alignment/>
    </xf>
    <xf numFmtId="0" fontId="3" fillId="0" borderId="11" xfId="0" applyFont="1" applyFill="1" applyBorder="1" applyAlignment="1">
      <alignment horizontal="left" vertical="center" wrapText="1"/>
    </xf>
    <xf numFmtId="0" fontId="3" fillId="0" borderId="20" xfId="0" applyNumberFormat="1" applyFont="1" applyFill="1" applyBorder="1" applyAlignment="1">
      <alignment horizontal="left" vertical="center" wrapText="1"/>
    </xf>
    <xf numFmtId="0" fontId="3" fillId="0" borderId="21" xfId="0" applyNumberFormat="1" applyFont="1" applyFill="1" applyBorder="1" applyAlignment="1">
      <alignment horizontal="left" vertical="center" wrapText="1"/>
    </xf>
    <xf numFmtId="0" fontId="3" fillId="0" borderId="22" xfId="0" applyNumberFormat="1" applyFont="1" applyFill="1" applyBorder="1" applyAlignment="1">
      <alignment horizontal="left" vertical="center" wrapText="1"/>
    </xf>
    <xf numFmtId="0" fontId="3" fillId="0" borderId="0" xfId="0" applyNumberFormat="1" applyFont="1" applyFill="1" applyBorder="1" applyAlignment="1">
      <alignment horizontal="left" vertical="center" wrapText="1"/>
    </xf>
    <xf numFmtId="0" fontId="12" fillId="0" borderId="10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5" fillId="0" borderId="22" xfId="0" applyFont="1" applyFill="1" applyBorder="1" applyAlignment="1">
      <alignment horizontal="left" vertical="center" wrapText="1"/>
    </xf>
    <xf numFmtId="0" fontId="13" fillId="0" borderId="12" xfId="0" applyFont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0"/>
  <sheetViews>
    <sheetView tabSelected="1" view="pageBreakPreview" zoomScale="75" zoomScaleNormal="70" zoomScaleSheetLayoutView="75" zoomScalePageLayoutView="0" workbookViewId="0" topLeftCell="A38">
      <selection activeCell="O37" sqref="O37"/>
    </sheetView>
  </sheetViews>
  <sheetFormatPr defaultColWidth="9.140625" defaultRowHeight="12.75"/>
  <cols>
    <col min="1" max="1" width="40.8515625" style="27" customWidth="1"/>
    <col min="2" max="2" width="15.140625" style="29" customWidth="1"/>
    <col min="3" max="3" width="14.7109375" style="26" customWidth="1"/>
    <col min="4" max="4" width="14.421875" style="26" customWidth="1"/>
    <col min="5" max="5" width="12.140625" style="26" customWidth="1"/>
    <col min="6" max="6" width="13.421875" style="26" customWidth="1"/>
    <col min="7" max="7" width="12.7109375" style="26" customWidth="1"/>
    <col min="8" max="8" width="15.421875" style="26" customWidth="1"/>
    <col min="9" max="9" width="12.57421875" style="26" customWidth="1"/>
    <col min="10" max="10" width="12.00390625" style="26" customWidth="1"/>
    <col min="11" max="11" width="10.140625" style="26" customWidth="1"/>
    <col min="12" max="12" width="19.421875" style="36" customWidth="1"/>
    <col min="13" max="13" width="9.140625" style="26" customWidth="1"/>
    <col min="14" max="14" width="12.7109375" style="26" bestFit="1" customWidth="1"/>
    <col min="15" max="15" width="15.421875" style="26" bestFit="1" customWidth="1"/>
    <col min="16" max="16384" width="9.140625" style="26" customWidth="1"/>
  </cols>
  <sheetData>
    <row r="1" spans="1:13" ht="18.75">
      <c r="A1" s="15"/>
      <c r="B1" s="20"/>
      <c r="C1" s="7"/>
      <c r="D1" s="7"/>
      <c r="E1" s="7"/>
      <c r="F1" s="7"/>
      <c r="G1" s="39" t="s">
        <v>10</v>
      </c>
      <c r="I1" s="116" t="s">
        <v>95</v>
      </c>
      <c r="J1" s="117"/>
      <c r="K1" s="117"/>
      <c r="L1" s="117"/>
      <c r="M1" s="45"/>
    </row>
    <row r="2" spans="1:13" ht="45" customHeight="1">
      <c r="A2" s="60"/>
      <c r="C2" s="55"/>
      <c r="D2" s="62"/>
      <c r="F2" s="7"/>
      <c r="G2" s="7"/>
      <c r="I2" s="123" t="s">
        <v>26</v>
      </c>
      <c r="J2" s="123"/>
      <c r="K2" s="123"/>
      <c r="L2" s="123"/>
      <c r="M2" s="42"/>
    </row>
    <row r="3" spans="1:11" ht="15.75" hidden="1">
      <c r="A3" s="15"/>
      <c r="B3" s="20"/>
      <c r="C3" s="7"/>
      <c r="D3" s="7"/>
      <c r="E3" s="7"/>
      <c r="F3" s="7"/>
      <c r="G3" s="7"/>
      <c r="H3" s="7"/>
      <c r="I3" s="7"/>
      <c r="J3" s="7"/>
      <c r="K3" s="8"/>
    </row>
    <row r="4" spans="1:12" ht="31.5" customHeight="1">
      <c r="A4" s="120" t="s">
        <v>23</v>
      </c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</row>
    <row r="5" spans="1:12" ht="16.5" customHeight="1">
      <c r="A5" s="30"/>
      <c r="B5" s="30"/>
      <c r="C5" s="30"/>
      <c r="D5" s="30"/>
      <c r="E5" s="30"/>
      <c r="F5" s="30"/>
      <c r="G5" s="30"/>
      <c r="H5" s="30"/>
      <c r="I5" s="30"/>
      <c r="J5" s="30"/>
      <c r="L5" s="44" t="s">
        <v>1</v>
      </c>
    </row>
    <row r="6" spans="1:12" ht="22.5" customHeight="1">
      <c r="A6" s="119" t="s">
        <v>3</v>
      </c>
      <c r="B6" s="126" t="s">
        <v>2</v>
      </c>
      <c r="C6" s="96" t="s">
        <v>91</v>
      </c>
      <c r="D6" s="96"/>
      <c r="E6" s="96"/>
      <c r="F6" s="96" t="s">
        <v>92</v>
      </c>
      <c r="G6" s="96"/>
      <c r="H6" s="96"/>
      <c r="I6" s="119" t="s">
        <v>21</v>
      </c>
      <c r="J6" s="119"/>
      <c r="K6" s="119"/>
      <c r="L6" s="121" t="s">
        <v>11</v>
      </c>
    </row>
    <row r="7" spans="1:12" ht="30.75" customHeight="1">
      <c r="A7" s="119"/>
      <c r="B7" s="126"/>
      <c r="C7" s="96" t="s">
        <v>4</v>
      </c>
      <c r="D7" s="96" t="s">
        <v>12</v>
      </c>
      <c r="E7" s="96"/>
      <c r="F7" s="96" t="s">
        <v>4</v>
      </c>
      <c r="G7" s="96" t="s">
        <v>12</v>
      </c>
      <c r="H7" s="96"/>
      <c r="I7" s="96" t="s">
        <v>4</v>
      </c>
      <c r="J7" s="96" t="s">
        <v>12</v>
      </c>
      <c r="K7" s="96"/>
      <c r="L7" s="121"/>
    </row>
    <row r="8" spans="1:12" ht="45.75" customHeight="1">
      <c r="A8" s="119"/>
      <c r="B8" s="126"/>
      <c r="C8" s="96"/>
      <c r="D8" s="32" t="s">
        <v>0</v>
      </c>
      <c r="E8" s="32" t="s">
        <v>14</v>
      </c>
      <c r="F8" s="96"/>
      <c r="G8" s="32" t="s">
        <v>0</v>
      </c>
      <c r="H8" s="32" t="s">
        <v>19</v>
      </c>
      <c r="I8" s="96"/>
      <c r="J8" s="32" t="s">
        <v>0</v>
      </c>
      <c r="K8" s="31" t="s">
        <v>14</v>
      </c>
      <c r="L8" s="121"/>
    </row>
    <row r="9" spans="1:12" ht="15.75">
      <c r="A9" s="33">
        <v>1</v>
      </c>
      <c r="B9" s="22">
        <v>2</v>
      </c>
      <c r="C9" s="34">
        <v>3</v>
      </c>
      <c r="D9" s="34">
        <v>4</v>
      </c>
      <c r="E9" s="34">
        <v>5</v>
      </c>
      <c r="F9" s="34">
        <v>6</v>
      </c>
      <c r="G9" s="34">
        <v>7</v>
      </c>
      <c r="H9" s="34">
        <v>8</v>
      </c>
      <c r="I9" s="34">
        <v>9</v>
      </c>
      <c r="J9" s="34">
        <v>10</v>
      </c>
      <c r="K9" s="33">
        <v>11</v>
      </c>
      <c r="L9" s="88">
        <v>12</v>
      </c>
    </row>
    <row r="10" spans="1:14" ht="25.5" customHeight="1">
      <c r="A10" s="103" t="s">
        <v>9</v>
      </c>
      <c r="B10" s="22" t="s">
        <v>67</v>
      </c>
      <c r="C10" s="34">
        <f>C11+C12</f>
        <v>30598443</v>
      </c>
      <c r="D10" s="34">
        <f>D16+D22+D37+D47+D51</f>
        <v>22744043</v>
      </c>
      <c r="E10" s="34">
        <f aca="true" t="shared" si="0" ref="E10:K10">E11+E12</f>
        <v>7854400</v>
      </c>
      <c r="F10" s="34">
        <f t="shared" si="0"/>
        <v>37010967</v>
      </c>
      <c r="G10" s="34">
        <f t="shared" si="0"/>
        <v>28617965</v>
      </c>
      <c r="H10" s="34">
        <f t="shared" si="0"/>
        <v>8393002</v>
      </c>
      <c r="I10" s="34">
        <f t="shared" si="0"/>
        <v>36368734</v>
      </c>
      <c r="J10" s="34">
        <f t="shared" si="0"/>
        <v>30330244</v>
      </c>
      <c r="K10" s="34">
        <f t="shared" si="0"/>
        <v>6038490</v>
      </c>
      <c r="L10" s="100"/>
      <c r="N10" s="62"/>
    </row>
    <row r="11" spans="1:15" ht="53.25" customHeight="1">
      <c r="A11" s="104"/>
      <c r="B11" s="21" t="s">
        <v>15</v>
      </c>
      <c r="C11" s="9">
        <f>C16+C22+C38+C47+C51+C55</f>
        <v>30513443</v>
      </c>
      <c r="D11" s="9">
        <f>D16+D22+D38+D47+D51</f>
        <v>22744043</v>
      </c>
      <c r="E11" s="9">
        <f>E22+E47+E51+E55</f>
        <v>7769400</v>
      </c>
      <c r="F11" s="9">
        <f>F16+F22+F38+F47+F51+F55</f>
        <v>36923967</v>
      </c>
      <c r="G11" s="9">
        <f>G16+G22+G38+G47+G51+G55</f>
        <v>28617965</v>
      </c>
      <c r="H11" s="9">
        <f>H16+H22+H38+H47+H51+H55</f>
        <v>8306002</v>
      </c>
      <c r="I11" s="71">
        <f>I16+I22+I38+I47+I51+I55</f>
        <v>36267534</v>
      </c>
      <c r="J11" s="9">
        <f>J16+J22+J37+J47+J51</f>
        <v>30330244</v>
      </c>
      <c r="K11" s="9">
        <f>K22+K47+K51+K55</f>
        <v>5937290</v>
      </c>
      <c r="L11" s="101"/>
      <c r="N11" s="62"/>
      <c r="O11" s="62"/>
    </row>
    <row r="12" spans="1:15" ht="45" customHeight="1">
      <c r="A12" s="105"/>
      <c r="B12" s="21" t="s">
        <v>50</v>
      </c>
      <c r="C12" s="9">
        <v>85000</v>
      </c>
      <c r="D12" s="92"/>
      <c r="E12" s="9">
        <v>85000</v>
      </c>
      <c r="F12" s="9">
        <v>87000</v>
      </c>
      <c r="G12" s="93"/>
      <c r="H12" s="9">
        <v>87000</v>
      </c>
      <c r="I12" s="9">
        <v>101200</v>
      </c>
      <c r="J12" s="93"/>
      <c r="K12" s="9">
        <v>101200</v>
      </c>
      <c r="L12" s="101"/>
      <c r="N12" s="62"/>
      <c r="O12" s="62"/>
    </row>
    <row r="13" spans="1:15" ht="56.25" customHeight="1">
      <c r="A13" s="108" t="s">
        <v>37</v>
      </c>
      <c r="B13" s="109"/>
      <c r="C13" s="109"/>
      <c r="D13" s="109"/>
      <c r="E13" s="109"/>
      <c r="F13" s="109"/>
      <c r="G13" s="109"/>
      <c r="H13" s="109"/>
      <c r="I13" s="109"/>
      <c r="J13" s="109"/>
      <c r="K13" s="109"/>
      <c r="L13" s="102"/>
      <c r="N13" s="62"/>
      <c r="O13" s="62"/>
    </row>
    <row r="14" spans="1:12" ht="24" customHeight="1">
      <c r="A14" s="110" t="s">
        <v>46</v>
      </c>
      <c r="B14" s="110"/>
      <c r="C14" s="110"/>
      <c r="D14" s="110"/>
      <c r="E14" s="110"/>
      <c r="F14" s="110"/>
      <c r="G14" s="110"/>
      <c r="H14" s="110"/>
      <c r="I14" s="110"/>
      <c r="J14" s="110"/>
      <c r="K14" s="110"/>
      <c r="L14" s="99" t="s">
        <v>89</v>
      </c>
    </row>
    <row r="15" spans="1:12" ht="19.5" customHeight="1">
      <c r="A15" s="110" t="s">
        <v>44</v>
      </c>
      <c r="B15" s="110"/>
      <c r="C15" s="110"/>
      <c r="D15" s="110"/>
      <c r="E15" s="110"/>
      <c r="F15" s="110"/>
      <c r="G15" s="110"/>
      <c r="H15" s="110"/>
      <c r="I15" s="110"/>
      <c r="J15" s="110"/>
      <c r="K15" s="110"/>
      <c r="L15" s="99"/>
    </row>
    <row r="16" spans="1:12" ht="45.75" customHeight="1">
      <c r="A16" s="64" t="s">
        <v>82</v>
      </c>
      <c r="B16" s="21" t="s">
        <v>5</v>
      </c>
      <c r="C16" s="9">
        <f>C18+C19</f>
        <v>1265519</v>
      </c>
      <c r="D16" s="9">
        <f>D18+D19</f>
        <v>1265519</v>
      </c>
      <c r="E16" s="9"/>
      <c r="F16" s="9">
        <f>F17</f>
        <v>2500000</v>
      </c>
      <c r="G16" s="9">
        <f>G17</f>
        <v>2500000</v>
      </c>
      <c r="H16" s="9"/>
      <c r="I16" s="9">
        <f>I17</f>
        <v>3000000</v>
      </c>
      <c r="J16" s="9">
        <f>J17</f>
        <v>3000000</v>
      </c>
      <c r="K16" s="9"/>
      <c r="L16" s="99"/>
    </row>
    <row r="17" spans="1:12" ht="43.5" customHeight="1">
      <c r="A17" s="64" t="s">
        <v>45</v>
      </c>
      <c r="B17" s="21" t="s">
        <v>5</v>
      </c>
      <c r="C17" s="10">
        <v>1265519</v>
      </c>
      <c r="D17" s="10">
        <v>1265519</v>
      </c>
      <c r="E17" s="10"/>
      <c r="F17" s="10">
        <f>F18+F19</f>
        <v>2500000</v>
      </c>
      <c r="G17" s="10">
        <f>G18+G19</f>
        <v>2500000</v>
      </c>
      <c r="H17" s="10"/>
      <c r="I17" s="10">
        <f>I18+I19</f>
        <v>3000000</v>
      </c>
      <c r="J17" s="10">
        <f>J18+J19</f>
        <v>3000000</v>
      </c>
      <c r="K17" s="11"/>
      <c r="L17" s="99"/>
    </row>
    <row r="18" spans="1:12" ht="18" customHeight="1">
      <c r="A18" s="40" t="s">
        <v>48</v>
      </c>
      <c r="B18" s="19"/>
      <c r="C18" s="10">
        <v>600000</v>
      </c>
      <c r="D18" s="10">
        <v>600000</v>
      </c>
      <c r="E18" s="10"/>
      <c r="F18" s="10">
        <v>1500000</v>
      </c>
      <c r="G18" s="10">
        <v>1500000</v>
      </c>
      <c r="H18" s="10"/>
      <c r="I18" s="10">
        <v>1800000</v>
      </c>
      <c r="J18" s="10">
        <v>1800000</v>
      </c>
      <c r="K18" s="9"/>
      <c r="L18" s="99"/>
    </row>
    <row r="19" spans="1:12" s="27" customFormat="1" ht="18.75" customHeight="1">
      <c r="A19" s="65" t="s">
        <v>47</v>
      </c>
      <c r="B19" s="19"/>
      <c r="C19" s="10">
        <v>665519</v>
      </c>
      <c r="D19" s="10">
        <v>665519</v>
      </c>
      <c r="E19" s="10"/>
      <c r="F19" s="10">
        <v>1000000</v>
      </c>
      <c r="G19" s="10">
        <v>1000000</v>
      </c>
      <c r="H19" s="10"/>
      <c r="I19" s="10">
        <v>1200000</v>
      </c>
      <c r="J19" s="10">
        <v>1200000</v>
      </c>
      <c r="K19" s="9"/>
      <c r="L19" s="99"/>
    </row>
    <row r="20" spans="1:12" s="27" customFormat="1" ht="27" customHeight="1">
      <c r="A20" s="110" t="s">
        <v>94</v>
      </c>
      <c r="B20" s="110"/>
      <c r="C20" s="110"/>
      <c r="D20" s="110"/>
      <c r="E20" s="110"/>
      <c r="F20" s="110"/>
      <c r="G20" s="110"/>
      <c r="H20" s="110"/>
      <c r="I20" s="110"/>
      <c r="J20" s="110"/>
      <c r="K20" s="110"/>
      <c r="L20" s="106" t="s">
        <v>89</v>
      </c>
    </row>
    <row r="21" spans="1:12" s="27" customFormat="1" ht="22.5" customHeight="1">
      <c r="A21" s="97" t="s">
        <v>30</v>
      </c>
      <c r="B21" s="97"/>
      <c r="C21" s="97"/>
      <c r="D21" s="97"/>
      <c r="E21" s="97"/>
      <c r="F21" s="97"/>
      <c r="G21" s="97"/>
      <c r="H21" s="97"/>
      <c r="I21" s="97"/>
      <c r="J21" s="97"/>
      <c r="K21" s="97"/>
      <c r="L21" s="99"/>
    </row>
    <row r="22" spans="1:15" s="27" customFormat="1" ht="56.25" customHeight="1">
      <c r="A22" s="64" t="s">
        <v>83</v>
      </c>
      <c r="B22" s="21" t="s">
        <v>5</v>
      </c>
      <c r="C22" s="9">
        <f>C23+C24</f>
        <v>11585800</v>
      </c>
      <c r="D22" s="9">
        <f aca="true" t="shared" si="1" ref="D22:K22">D23+D24</f>
        <v>10954400</v>
      </c>
      <c r="E22" s="9">
        <f t="shared" si="1"/>
        <v>631400</v>
      </c>
      <c r="F22" s="9">
        <f t="shared" si="1"/>
        <v>12061389</v>
      </c>
      <c r="G22" s="9">
        <f t="shared" si="1"/>
        <v>11565189</v>
      </c>
      <c r="H22" s="9">
        <f t="shared" si="1"/>
        <v>496200</v>
      </c>
      <c r="I22" s="9">
        <f t="shared" si="1"/>
        <v>12904438</v>
      </c>
      <c r="J22" s="9">
        <f t="shared" si="1"/>
        <v>12380738</v>
      </c>
      <c r="K22" s="9">
        <f t="shared" si="1"/>
        <v>523700</v>
      </c>
      <c r="L22" s="99"/>
      <c r="N22" s="60"/>
      <c r="O22" s="60"/>
    </row>
    <row r="23" spans="1:15" s="27" customFormat="1" ht="51.75" customHeight="1">
      <c r="A23" s="14" t="s">
        <v>54</v>
      </c>
      <c r="B23" s="21" t="s">
        <v>5</v>
      </c>
      <c r="C23" s="9">
        <f>D23+E23</f>
        <v>1781500</v>
      </c>
      <c r="D23" s="9">
        <v>1737500</v>
      </c>
      <c r="E23" s="9">
        <v>44000</v>
      </c>
      <c r="F23" s="9">
        <f>G23+H23</f>
        <v>1923750</v>
      </c>
      <c r="G23" s="9">
        <v>1855750</v>
      </c>
      <c r="H23" s="9">
        <v>68000</v>
      </c>
      <c r="I23" s="9">
        <v>2119069</v>
      </c>
      <c r="J23" s="9">
        <f>I23-K23</f>
        <v>2047769</v>
      </c>
      <c r="K23" s="9">
        <v>71300</v>
      </c>
      <c r="L23" s="99"/>
      <c r="O23" s="91"/>
    </row>
    <row r="24" spans="1:14" s="27" customFormat="1" ht="61.5" customHeight="1">
      <c r="A24" s="14" t="s">
        <v>93</v>
      </c>
      <c r="B24" s="21" t="s">
        <v>5</v>
      </c>
      <c r="C24" s="9">
        <f>C25+C32</f>
        <v>9804300</v>
      </c>
      <c r="D24" s="9">
        <f>D25+D32</f>
        <v>9216900</v>
      </c>
      <c r="E24" s="9">
        <f>E25+E32</f>
        <v>587400</v>
      </c>
      <c r="F24" s="9">
        <f>F25+F32</f>
        <v>10137639</v>
      </c>
      <c r="G24" s="9">
        <f>G25+G32</f>
        <v>9709439</v>
      </c>
      <c r="H24" s="9">
        <f>H29+H30+H31</f>
        <v>428200</v>
      </c>
      <c r="I24" s="9">
        <f>I25+I32</f>
        <v>10785369</v>
      </c>
      <c r="J24" s="9">
        <f>J25+J32</f>
        <v>10332969</v>
      </c>
      <c r="K24" s="9">
        <f>K29+K30+K31</f>
        <v>452400</v>
      </c>
      <c r="L24" s="99"/>
      <c r="N24" s="60"/>
    </row>
    <row r="25" spans="1:15" s="27" customFormat="1" ht="39" customHeight="1">
      <c r="A25" s="40" t="s">
        <v>75</v>
      </c>
      <c r="B25" s="19"/>
      <c r="C25" s="9">
        <f>C29+C30+C31</f>
        <v>6218900</v>
      </c>
      <c r="D25" s="9">
        <f aca="true" t="shared" si="2" ref="D25:K25">D29+D30+D31</f>
        <v>5816900</v>
      </c>
      <c r="E25" s="9">
        <f>E29+E30+E31</f>
        <v>402000</v>
      </c>
      <c r="F25" s="9">
        <f t="shared" si="2"/>
        <v>6003200</v>
      </c>
      <c r="G25" s="9">
        <f t="shared" si="2"/>
        <v>5575000</v>
      </c>
      <c r="H25" s="9">
        <f t="shared" si="2"/>
        <v>428200</v>
      </c>
      <c r="I25" s="9">
        <f t="shared" si="2"/>
        <v>6473069</v>
      </c>
      <c r="J25" s="9">
        <f t="shared" si="2"/>
        <v>6020669</v>
      </c>
      <c r="K25" s="9">
        <f t="shared" si="2"/>
        <v>452400</v>
      </c>
      <c r="L25" s="107"/>
      <c r="N25" s="60"/>
      <c r="O25" s="60"/>
    </row>
    <row r="26" spans="1:18" s="27" customFormat="1" ht="27" customHeight="1" hidden="1">
      <c r="A26" s="40" t="s">
        <v>6</v>
      </c>
      <c r="B26" s="19"/>
      <c r="C26" s="10"/>
      <c r="D26" s="10"/>
      <c r="E26" s="10"/>
      <c r="F26" s="10"/>
      <c r="G26" s="10"/>
      <c r="H26" s="10"/>
      <c r="I26" s="10"/>
      <c r="J26" s="10"/>
      <c r="K26" s="10"/>
      <c r="L26" s="107"/>
      <c r="R26" s="118"/>
    </row>
    <row r="27" spans="1:18" s="27" customFormat="1" ht="27" customHeight="1" hidden="1">
      <c r="A27" s="40" t="s">
        <v>7</v>
      </c>
      <c r="B27" s="19"/>
      <c r="C27" s="10"/>
      <c r="D27" s="10"/>
      <c r="E27" s="10"/>
      <c r="F27" s="10"/>
      <c r="G27" s="10"/>
      <c r="H27" s="10"/>
      <c r="I27" s="10"/>
      <c r="J27" s="10"/>
      <c r="K27" s="10"/>
      <c r="L27" s="107"/>
      <c r="R27" s="118"/>
    </row>
    <row r="28" spans="1:18" s="27" customFormat="1" ht="27" customHeight="1" hidden="1">
      <c r="A28" s="40" t="s">
        <v>8</v>
      </c>
      <c r="B28" s="19"/>
      <c r="C28" s="10"/>
      <c r="D28" s="10"/>
      <c r="E28" s="10"/>
      <c r="F28" s="10"/>
      <c r="G28" s="10"/>
      <c r="H28" s="10"/>
      <c r="I28" s="10"/>
      <c r="J28" s="10"/>
      <c r="K28" s="10"/>
      <c r="L28" s="107"/>
      <c r="R28" s="118"/>
    </row>
    <row r="29" spans="1:18" s="87" customFormat="1" ht="21" customHeight="1">
      <c r="A29" s="40" t="s">
        <v>38</v>
      </c>
      <c r="B29" s="19"/>
      <c r="C29" s="10">
        <f>D29+E29</f>
        <v>1655000</v>
      </c>
      <c r="D29" s="10">
        <v>1638000</v>
      </c>
      <c r="E29" s="10">
        <v>17000</v>
      </c>
      <c r="F29" s="10">
        <f>G29+H29</f>
        <v>1396900</v>
      </c>
      <c r="G29" s="10">
        <v>1275000</v>
      </c>
      <c r="H29" s="10">
        <v>121900</v>
      </c>
      <c r="I29" s="10">
        <f>J29+K29</f>
        <v>1453930</v>
      </c>
      <c r="J29" s="10">
        <v>1324930</v>
      </c>
      <c r="K29" s="10">
        <v>129000</v>
      </c>
      <c r="L29" s="107"/>
      <c r="R29" s="118"/>
    </row>
    <row r="30" spans="1:18" s="87" customFormat="1" ht="21" customHeight="1">
      <c r="A30" s="40" t="s">
        <v>90</v>
      </c>
      <c r="B30" s="19"/>
      <c r="C30" s="10">
        <f>D30+E30</f>
        <v>2693900</v>
      </c>
      <c r="D30" s="10">
        <v>2438900</v>
      </c>
      <c r="E30" s="10">
        <f>100000+155000</f>
        <v>255000</v>
      </c>
      <c r="F30" s="10">
        <f>G30+H30</f>
        <v>2746300</v>
      </c>
      <c r="G30" s="10">
        <v>2600000</v>
      </c>
      <c r="H30" s="10">
        <v>146300</v>
      </c>
      <c r="I30" s="10">
        <f>J30+K30</f>
        <v>2954404</v>
      </c>
      <c r="J30" s="10">
        <v>2800004</v>
      </c>
      <c r="K30" s="10">
        <v>154400</v>
      </c>
      <c r="L30" s="107"/>
      <c r="N30" s="94"/>
      <c r="R30" s="118"/>
    </row>
    <row r="31" spans="1:18" s="87" customFormat="1" ht="20.25" customHeight="1">
      <c r="A31" s="40" t="s">
        <v>40</v>
      </c>
      <c r="B31" s="19"/>
      <c r="C31" s="10">
        <f>D31+E31</f>
        <v>1870000</v>
      </c>
      <c r="D31" s="10">
        <v>1740000</v>
      </c>
      <c r="E31" s="10">
        <v>130000</v>
      </c>
      <c r="F31" s="10">
        <f>G31+H31</f>
        <v>1860000</v>
      </c>
      <c r="G31" s="10">
        <v>1700000</v>
      </c>
      <c r="H31" s="10">
        <v>160000</v>
      </c>
      <c r="I31" s="10">
        <f>J31+K31</f>
        <v>2064735</v>
      </c>
      <c r="J31" s="10">
        <v>1895735</v>
      </c>
      <c r="K31" s="10">
        <v>169000</v>
      </c>
      <c r="L31" s="107"/>
      <c r="O31" s="94"/>
      <c r="R31" s="118"/>
    </row>
    <row r="32" spans="1:18" s="27" customFormat="1" ht="48" customHeight="1">
      <c r="A32" s="40" t="s">
        <v>76</v>
      </c>
      <c r="B32" s="21"/>
      <c r="C32" s="9">
        <f>C33+C34</f>
        <v>3585400</v>
      </c>
      <c r="D32" s="9">
        <f aca="true" t="shared" si="3" ref="D32:J32">D33+D34</f>
        <v>3400000</v>
      </c>
      <c r="E32" s="9">
        <f>E33</f>
        <v>185400</v>
      </c>
      <c r="F32" s="9">
        <f t="shared" si="3"/>
        <v>4134439</v>
      </c>
      <c r="G32" s="9">
        <f t="shared" si="3"/>
        <v>4134439</v>
      </c>
      <c r="H32" s="9"/>
      <c r="I32" s="9">
        <f t="shared" si="3"/>
        <v>4312300</v>
      </c>
      <c r="J32" s="9">
        <f t="shared" si="3"/>
        <v>4312300</v>
      </c>
      <c r="K32" s="9"/>
      <c r="L32" s="107"/>
      <c r="N32" s="60"/>
      <c r="O32" s="60"/>
      <c r="R32" s="118"/>
    </row>
    <row r="33" spans="1:18" s="87" customFormat="1" ht="22.5" customHeight="1">
      <c r="A33" s="40" t="s">
        <v>41</v>
      </c>
      <c r="B33" s="21"/>
      <c r="C33" s="10">
        <f>1100000+185400</f>
        <v>1285400</v>
      </c>
      <c r="D33" s="10">
        <v>1100000</v>
      </c>
      <c r="E33" s="95">
        <v>185400</v>
      </c>
      <c r="F33" s="10">
        <v>1322832</v>
      </c>
      <c r="G33" s="10">
        <v>1322832</v>
      </c>
      <c r="H33" s="89"/>
      <c r="I33" s="10">
        <v>1383064</v>
      </c>
      <c r="J33" s="10">
        <v>1383064</v>
      </c>
      <c r="K33" s="10"/>
      <c r="L33" s="107"/>
      <c r="N33" s="94"/>
      <c r="R33" s="118"/>
    </row>
    <row r="34" spans="1:18" s="87" customFormat="1" ht="22.5" customHeight="1">
      <c r="A34" s="40" t="s">
        <v>42</v>
      </c>
      <c r="B34" s="21"/>
      <c r="C34" s="10">
        <v>2300000</v>
      </c>
      <c r="D34" s="10">
        <v>2300000</v>
      </c>
      <c r="E34" s="10"/>
      <c r="F34" s="10">
        <v>2811607</v>
      </c>
      <c r="G34" s="10">
        <v>2811607</v>
      </c>
      <c r="H34" s="10"/>
      <c r="I34" s="10">
        <v>2929236</v>
      </c>
      <c r="J34" s="10">
        <v>2929236</v>
      </c>
      <c r="K34" s="10"/>
      <c r="L34" s="107"/>
      <c r="R34" s="118"/>
    </row>
    <row r="35" spans="1:18" s="27" customFormat="1" ht="27" customHeight="1">
      <c r="A35" s="122" t="s">
        <v>31</v>
      </c>
      <c r="B35" s="122"/>
      <c r="C35" s="122"/>
      <c r="D35" s="122"/>
      <c r="E35" s="122"/>
      <c r="F35" s="122"/>
      <c r="G35" s="122"/>
      <c r="H35" s="122"/>
      <c r="I35" s="122"/>
      <c r="J35" s="122"/>
      <c r="K35" s="122"/>
      <c r="L35" s="106" t="s">
        <v>89</v>
      </c>
      <c r="R35" s="118"/>
    </row>
    <row r="36" spans="1:18" s="27" customFormat="1" ht="26.25" customHeight="1">
      <c r="A36" s="97" t="s">
        <v>69</v>
      </c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9"/>
      <c r="R36" s="118"/>
    </row>
    <row r="37" spans="1:18" s="27" customFormat="1" ht="22.5" customHeight="1">
      <c r="A37" s="111" t="s">
        <v>78</v>
      </c>
      <c r="B37" s="22" t="s">
        <v>67</v>
      </c>
      <c r="C37" s="9">
        <f>D37+E37</f>
        <v>3711124</v>
      </c>
      <c r="D37" s="9">
        <f aca="true" t="shared" si="4" ref="D37:K37">D38+D39</f>
        <v>3626124</v>
      </c>
      <c r="E37" s="9">
        <f t="shared" si="4"/>
        <v>85000</v>
      </c>
      <c r="F37" s="9">
        <f>F38+F39</f>
        <v>5300605</v>
      </c>
      <c r="G37" s="9">
        <f t="shared" si="4"/>
        <v>5213605</v>
      </c>
      <c r="H37" s="9">
        <f t="shared" si="4"/>
        <v>87000</v>
      </c>
      <c r="I37" s="9">
        <f t="shared" si="4"/>
        <v>5859846</v>
      </c>
      <c r="J37" s="9">
        <f t="shared" si="4"/>
        <v>5758646</v>
      </c>
      <c r="K37" s="9">
        <f t="shared" si="4"/>
        <v>101200</v>
      </c>
      <c r="L37" s="99"/>
      <c r="N37" s="60"/>
      <c r="R37" s="118"/>
    </row>
    <row r="38" spans="1:18" s="27" customFormat="1" ht="44.25" customHeight="1">
      <c r="A38" s="111"/>
      <c r="B38" s="21" t="s">
        <v>5</v>
      </c>
      <c r="C38" s="9">
        <f>D41+C44+D40</f>
        <v>3626124</v>
      </c>
      <c r="D38" s="9">
        <f>D40+D41+D44</f>
        <v>3626124</v>
      </c>
      <c r="E38" s="9"/>
      <c r="F38" s="9">
        <f>G40+G41+G44</f>
        <v>5213605</v>
      </c>
      <c r="G38" s="9">
        <f>G40+G42+G44</f>
        <v>5213605</v>
      </c>
      <c r="H38" s="9"/>
      <c r="I38" s="9">
        <f>I40+J41+J44</f>
        <v>5758646</v>
      </c>
      <c r="J38" s="9">
        <f>J40+J42+J44</f>
        <v>5758646</v>
      </c>
      <c r="K38" s="9"/>
      <c r="L38" s="99"/>
      <c r="R38" s="118"/>
    </row>
    <row r="39" spans="1:18" s="27" customFormat="1" ht="33" customHeight="1">
      <c r="A39" s="111"/>
      <c r="B39" s="21" t="s">
        <v>50</v>
      </c>
      <c r="C39" s="9">
        <f aca="true" t="shared" si="5" ref="C39:K39">C43</f>
        <v>85000</v>
      </c>
      <c r="D39" s="9"/>
      <c r="E39" s="9">
        <f t="shared" si="5"/>
        <v>85000</v>
      </c>
      <c r="F39" s="9">
        <f t="shared" si="5"/>
        <v>87000</v>
      </c>
      <c r="G39" s="9"/>
      <c r="H39" s="9">
        <f t="shared" si="5"/>
        <v>87000</v>
      </c>
      <c r="I39" s="9">
        <f t="shared" si="5"/>
        <v>101200</v>
      </c>
      <c r="J39" s="9"/>
      <c r="K39" s="9">
        <f t="shared" si="5"/>
        <v>101200</v>
      </c>
      <c r="L39" s="99"/>
      <c r="O39" s="60"/>
      <c r="R39" s="66"/>
    </row>
    <row r="40" spans="1:15" s="27" customFormat="1" ht="65.25" customHeight="1">
      <c r="A40" s="14" t="s">
        <v>60</v>
      </c>
      <c r="B40" s="21" t="s">
        <v>5</v>
      </c>
      <c r="C40" s="10">
        <v>2700000</v>
      </c>
      <c r="D40" s="10">
        <v>2700000</v>
      </c>
      <c r="E40" s="10"/>
      <c r="F40" s="10">
        <v>3496697</v>
      </c>
      <c r="G40" s="10">
        <v>3496697</v>
      </c>
      <c r="H40" s="10"/>
      <c r="I40" s="10">
        <v>3787640</v>
      </c>
      <c r="J40" s="10">
        <v>3787640</v>
      </c>
      <c r="K40" s="9"/>
      <c r="L40" s="107"/>
      <c r="O40" s="60"/>
    </row>
    <row r="41" spans="1:12" s="27" customFormat="1" ht="28.5" customHeight="1">
      <c r="A41" s="97" t="s">
        <v>56</v>
      </c>
      <c r="B41" s="22" t="s">
        <v>67</v>
      </c>
      <c r="C41" s="10">
        <f aca="true" t="shared" si="6" ref="C41:K41">C42+C43</f>
        <v>862300</v>
      </c>
      <c r="D41" s="10">
        <f t="shared" si="6"/>
        <v>777300</v>
      </c>
      <c r="E41" s="10">
        <f t="shared" si="6"/>
        <v>85000</v>
      </c>
      <c r="F41" s="10">
        <f>G41+H41</f>
        <v>1458308</v>
      </c>
      <c r="G41" s="10">
        <v>1371308</v>
      </c>
      <c r="H41" s="10">
        <v>87000</v>
      </c>
      <c r="I41" s="10">
        <f t="shared" si="6"/>
        <v>1564606</v>
      </c>
      <c r="J41" s="10">
        <f t="shared" si="6"/>
        <v>1463406</v>
      </c>
      <c r="K41" s="10">
        <f t="shared" si="6"/>
        <v>101200</v>
      </c>
      <c r="L41" s="107"/>
    </row>
    <row r="42" spans="1:15" s="27" customFormat="1" ht="48" customHeight="1">
      <c r="A42" s="130"/>
      <c r="B42" s="21" t="s">
        <v>5</v>
      </c>
      <c r="C42" s="10">
        <f>D42+E42</f>
        <v>777300</v>
      </c>
      <c r="D42" s="10">
        <v>777300</v>
      </c>
      <c r="E42" s="75"/>
      <c r="F42" s="10">
        <v>1371308</v>
      </c>
      <c r="G42" s="10">
        <v>1371308</v>
      </c>
      <c r="H42" s="75"/>
      <c r="I42" s="10">
        <v>1463406</v>
      </c>
      <c r="J42" s="10">
        <v>1463406</v>
      </c>
      <c r="K42" s="75"/>
      <c r="L42" s="107"/>
      <c r="O42" s="91"/>
    </row>
    <row r="43" spans="1:12" s="27" customFormat="1" ht="31.5" customHeight="1">
      <c r="A43" s="130"/>
      <c r="B43" s="21" t="s">
        <v>50</v>
      </c>
      <c r="C43" s="56">
        <f>D43+E43</f>
        <v>85000</v>
      </c>
      <c r="D43" s="10"/>
      <c r="E43" s="10">
        <v>85000</v>
      </c>
      <c r="F43" s="56">
        <v>87000</v>
      </c>
      <c r="G43" s="10"/>
      <c r="H43" s="10">
        <v>87000</v>
      </c>
      <c r="I43" s="56">
        <f>J43+K43</f>
        <v>101200</v>
      </c>
      <c r="J43" s="10"/>
      <c r="K43" s="10">
        <v>101200</v>
      </c>
      <c r="L43" s="107"/>
    </row>
    <row r="44" spans="1:15" s="27" customFormat="1" ht="48" customHeight="1">
      <c r="A44" s="14" t="s">
        <v>61</v>
      </c>
      <c r="B44" s="21" t="s">
        <v>5</v>
      </c>
      <c r="C44" s="10">
        <v>148824</v>
      </c>
      <c r="D44" s="10">
        <v>148824</v>
      </c>
      <c r="E44" s="10"/>
      <c r="F44" s="10">
        <v>345600</v>
      </c>
      <c r="G44" s="10">
        <v>345600</v>
      </c>
      <c r="H44" s="10"/>
      <c r="I44" s="10">
        <v>507600</v>
      </c>
      <c r="J44" s="10">
        <v>507600</v>
      </c>
      <c r="K44" s="10"/>
      <c r="L44" s="107"/>
      <c r="O44" s="60"/>
    </row>
    <row r="45" spans="1:12" s="27" customFormat="1" ht="20.25" customHeight="1">
      <c r="A45" s="114" t="s">
        <v>62</v>
      </c>
      <c r="B45" s="115"/>
      <c r="C45" s="115"/>
      <c r="D45" s="115"/>
      <c r="E45" s="115"/>
      <c r="F45" s="115"/>
      <c r="G45" s="115"/>
      <c r="H45" s="115"/>
      <c r="I45" s="115"/>
      <c r="J45" s="115"/>
      <c r="K45" s="115"/>
      <c r="L45" s="127" t="s">
        <v>89</v>
      </c>
    </row>
    <row r="46" spans="1:12" s="27" customFormat="1" ht="24.75" customHeight="1">
      <c r="A46" s="112" t="s">
        <v>49</v>
      </c>
      <c r="B46" s="113"/>
      <c r="C46" s="113"/>
      <c r="D46" s="113"/>
      <c r="E46" s="113"/>
      <c r="F46" s="113"/>
      <c r="G46" s="113"/>
      <c r="H46" s="113"/>
      <c r="I46" s="113"/>
      <c r="J46" s="113"/>
      <c r="K46" s="113"/>
      <c r="L46" s="101"/>
    </row>
    <row r="47" spans="1:15" ht="56.25" customHeight="1">
      <c r="A47" s="76" t="s">
        <v>79</v>
      </c>
      <c r="B47" s="79" t="s">
        <v>5</v>
      </c>
      <c r="C47" s="80">
        <f>D47+E47</f>
        <v>3578000</v>
      </c>
      <c r="D47" s="80">
        <v>2663000</v>
      </c>
      <c r="E47" s="80">
        <v>915000</v>
      </c>
      <c r="F47" s="80">
        <f>G47+H47</f>
        <v>3343973</v>
      </c>
      <c r="G47" s="80">
        <v>2839171</v>
      </c>
      <c r="H47" s="80">
        <f>334802+100000+70000</f>
        <v>504802</v>
      </c>
      <c r="I47" s="80">
        <v>2624450</v>
      </c>
      <c r="J47" s="80">
        <v>2240860</v>
      </c>
      <c r="K47" s="85">
        <v>383590</v>
      </c>
      <c r="L47" s="101"/>
      <c r="N47" s="62"/>
      <c r="O47" s="62"/>
    </row>
    <row r="48" spans="1:12" ht="65.25" customHeight="1">
      <c r="A48" s="63" t="s">
        <v>63</v>
      </c>
      <c r="B48" s="21" t="s">
        <v>5</v>
      </c>
      <c r="C48" s="10">
        <f>D48+E48</f>
        <v>3578000</v>
      </c>
      <c r="D48" s="73">
        <v>2663000</v>
      </c>
      <c r="E48" s="10">
        <v>915000</v>
      </c>
      <c r="F48" s="10">
        <f>G48+H48</f>
        <v>3343973</v>
      </c>
      <c r="G48" s="73">
        <v>2839171</v>
      </c>
      <c r="H48" s="73">
        <f>334802+100000+70000</f>
        <v>504802</v>
      </c>
      <c r="I48" s="10">
        <f>J48+K48</f>
        <v>2624450</v>
      </c>
      <c r="J48" s="10">
        <v>2240860</v>
      </c>
      <c r="K48" s="53">
        <v>383590</v>
      </c>
      <c r="L48" s="102"/>
    </row>
    <row r="49" spans="1:12" ht="24.75" customHeight="1">
      <c r="A49" s="114" t="s">
        <v>51</v>
      </c>
      <c r="B49" s="115"/>
      <c r="C49" s="115"/>
      <c r="D49" s="115"/>
      <c r="E49" s="115"/>
      <c r="F49" s="115"/>
      <c r="G49" s="115"/>
      <c r="H49" s="115"/>
      <c r="I49" s="115"/>
      <c r="J49" s="115"/>
      <c r="K49" s="115"/>
      <c r="L49" s="127" t="s">
        <v>89</v>
      </c>
    </row>
    <row r="50" spans="1:12" ht="24" customHeight="1">
      <c r="A50" s="112" t="s">
        <v>30</v>
      </c>
      <c r="B50" s="113"/>
      <c r="C50" s="113"/>
      <c r="D50" s="113"/>
      <c r="E50" s="113"/>
      <c r="F50" s="113"/>
      <c r="G50" s="113"/>
      <c r="H50" s="113"/>
      <c r="I50" s="113"/>
      <c r="J50" s="113"/>
      <c r="K50" s="113"/>
      <c r="L50" s="101"/>
    </row>
    <row r="51" spans="1:15" ht="56.25" customHeight="1">
      <c r="A51" s="14" t="s">
        <v>80</v>
      </c>
      <c r="B51" s="21" t="s">
        <v>16</v>
      </c>
      <c r="C51" s="9">
        <f>D51+E51</f>
        <v>4258000</v>
      </c>
      <c r="D51" s="9">
        <v>4235000</v>
      </c>
      <c r="E51" s="9">
        <v>23000</v>
      </c>
      <c r="F51" s="9">
        <f>G51+H51</f>
        <v>6805000</v>
      </c>
      <c r="G51" s="9">
        <v>6500000</v>
      </c>
      <c r="H51" s="9">
        <f>275400+29600</f>
        <v>305000</v>
      </c>
      <c r="I51" s="9">
        <f>J51+K51</f>
        <v>6980000</v>
      </c>
      <c r="J51" s="9">
        <v>6950000</v>
      </c>
      <c r="K51" s="9">
        <v>30000</v>
      </c>
      <c r="L51" s="101"/>
      <c r="N51" s="62"/>
      <c r="O51" s="62"/>
    </row>
    <row r="52" spans="1:12" ht="51" customHeight="1">
      <c r="A52" s="14" t="s">
        <v>74</v>
      </c>
      <c r="B52" s="21" t="s">
        <v>5</v>
      </c>
      <c r="C52" s="10">
        <f>D52+E52</f>
        <v>4258000</v>
      </c>
      <c r="D52" s="10">
        <f>892000+685000+1000000+818000+840000</f>
        <v>4235000</v>
      </c>
      <c r="E52" s="10">
        <v>23000</v>
      </c>
      <c r="F52" s="10">
        <f>G52+H52</f>
        <v>6805000</v>
      </c>
      <c r="G52" s="10">
        <v>6500000</v>
      </c>
      <c r="H52" s="10">
        <f>275400+29600</f>
        <v>305000</v>
      </c>
      <c r="I52" s="10">
        <f>J52+K52</f>
        <v>6980000</v>
      </c>
      <c r="J52" s="10">
        <v>6950000</v>
      </c>
      <c r="K52" s="10">
        <v>30000</v>
      </c>
      <c r="L52" s="102"/>
    </row>
    <row r="53" spans="1:12" ht="24" customHeight="1">
      <c r="A53" s="114" t="s">
        <v>52</v>
      </c>
      <c r="B53" s="115"/>
      <c r="C53" s="115"/>
      <c r="D53" s="115"/>
      <c r="E53" s="115"/>
      <c r="F53" s="115"/>
      <c r="G53" s="115"/>
      <c r="H53" s="115"/>
      <c r="I53" s="115"/>
      <c r="J53" s="115"/>
      <c r="K53" s="115"/>
      <c r="L53" s="127" t="s">
        <v>36</v>
      </c>
    </row>
    <row r="54" spans="1:12" ht="24" customHeight="1">
      <c r="A54" s="112" t="s">
        <v>77</v>
      </c>
      <c r="B54" s="113"/>
      <c r="C54" s="113"/>
      <c r="D54" s="113"/>
      <c r="E54" s="113"/>
      <c r="F54" s="113"/>
      <c r="G54" s="113"/>
      <c r="H54" s="113"/>
      <c r="I54" s="113"/>
      <c r="J54" s="113"/>
      <c r="K54" s="113"/>
      <c r="L54" s="101"/>
    </row>
    <row r="55" spans="1:14" ht="47.25" customHeight="1">
      <c r="A55" s="63" t="s">
        <v>81</v>
      </c>
      <c r="B55" s="21" t="s">
        <v>5</v>
      </c>
      <c r="C55" s="9">
        <v>6200000</v>
      </c>
      <c r="D55" s="9"/>
      <c r="E55" s="9">
        <v>6200000</v>
      </c>
      <c r="F55" s="9">
        <f>5000000+2000000</f>
        <v>7000000</v>
      </c>
      <c r="G55" s="9"/>
      <c r="H55" s="9">
        <f>5000000+2000000</f>
        <v>7000000</v>
      </c>
      <c r="I55" s="9">
        <v>5000000</v>
      </c>
      <c r="J55" s="9"/>
      <c r="K55" s="9">
        <v>5000000</v>
      </c>
      <c r="L55" s="101"/>
      <c r="N55" s="62"/>
    </row>
    <row r="56" spans="1:12" ht="50.25" customHeight="1">
      <c r="A56" s="14" t="s">
        <v>84</v>
      </c>
      <c r="B56" s="21" t="s">
        <v>5</v>
      </c>
      <c r="C56" s="73">
        <v>6200000</v>
      </c>
      <c r="D56" s="73"/>
      <c r="E56" s="73">
        <v>6200000</v>
      </c>
      <c r="F56" s="73">
        <f>5000000+2000000</f>
        <v>7000000</v>
      </c>
      <c r="G56" s="73"/>
      <c r="H56" s="73">
        <f>5000000+2000000</f>
        <v>7000000</v>
      </c>
      <c r="I56" s="73">
        <v>5000000</v>
      </c>
      <c r="J56" s="73"/>
      <c r="K56" s="86">
        <v>5000000</v>
      </c>
      <c r="L56" s="101"/>
    </row>
    <row r="57" spans="1:12" ht="32.25" customHeight="1">
      <c r="A57" s="14" t="s">
        <v>85</v>
      </c>
      <c r="B57" s="21"/>
      <c r="C57" s="10">
        <v>5000000</v>
      </c>
      <c r="D57" s="10"/>
      <c r="E57" s="10">
        <v>5000000</v>
      </c>
      <c r="F57" s="10">
        <v>5000000</v>
      </c>
      <c r="G57" s="10"/>
      <c r="H57" s="10">
        <v>5000000</v>
      </c>
      <c r="I57" s="10">
        <v>5000000</v>
      </c>
      <c r="J57" s="10"/>
      <c r="K57" s="10">
        <v>5000000</v>
      </c>
      <c r="L57" s="128"/>
    </row>
    <row r="58" spans="1:12" ht="31.5">
      <c r="A58" s="14" t="s">
        <v>86</v>
      </c>
      <c r="B58" s="90"/>
      <c r="C58" s="73">
        <v>1200000</v>
      </c>
      <c r="D58" s="73"/>
      <c r="E58" s="73">
        <v>1200000</v>
      </c>
      <c r="F58" s="73">
        <v>2000000</v>
      </c>
      <c r="G58" s="73"/>
      <c r="H58" s="73">
        <v>2000000</v>
      </c>
      <c r="I58" s="73"/>
      <c r="J58" s="73"/>
      <c r="K58" s="73"/>
      <c r="L58" s="129"/>
    </row>
    <row r="59" spans="1:12" ht="15.75">
      <c r="A59" s="51"/>
      <c r="B59" s="28"/>
      <c r="C59" s="5"/>
      <c r="D59" s="5"/>
      <c r="E59" s="5"/>
      <c r="F59" s="5"/>
      <c r="G59" s="5"/>
      <c r="H59" s="5"/>
      <c r="I59" s="5"/>
      <c r="J59" s="5"/>
      <c r="K59" s="5"/>
      <c r="L59" s="52"/>
    </row>
    <row r="60" spans="1:11" ht="45.75" customHeight="1">
      <c r="A60" s="43" t="s">
        <v>96</v>
      </c>
      <c r="B60" s="28"/>
      <c r="C60" s="5"/>
      <c r="D60" s="5"/>
      <c r="E60" s="5"/>
      <c r="F60" s="5"/>
      <c r="G60" s="5"/>
      <c r="H60" s="1" t="s">
        <v>87</v>
      </c>
      <c r="I60" s="5"/>
      <c r="J60" s="5"/>
      <c r="K60" s="12"/>
    </row>
    <row r="61" spans="1:11" ht="24" customHeight="1">
      <c r="A61" s="43" t="s">
        <v>88</v>
      </c>
      <c r="B61" s="28"/>
      <c r="C61" s="5"/>
      <c r="D61" s="5"/>
      <c r="E61" s="5"/>
      <c r="F61" s="5"/>
      <c r="G61" s="5"/>
      <c r="H61" s="1"/>
      <c r="I61" s="5"/>
      <c r="J61" s="5"/>
      <c r="K61" s="12"/>
    </row>
    <row r="62" spans="1:11" ht="18.75" customHeight="1">
      <c r="A62" s="125"/>
      <c r="B62" s="125"/>
      <c r="C62" s="125"/>
      <c r="D62" s="125"/>
      <c r="E62" s="125"/>
      <c r="F62" s="1"/>
      <c r="G62" s="2"/>
      <c r="H62" s="1"/>
      <c r="I62" s="1"/>
      <c r="J62" s="1"/>
      <c r="K62" s="12"/>
    </row>
    <row r="63" spans="1:11" ht="18.75" customHeight="1">
      <c r="A63" s="48"/>
      <c r="B63" s="48"/>
      <c r="C63" s="48"/>
      <c r="D63" s="48"/>
      <c r="E63" s="48"/>
      <c r="F63" s="1"/>
      <c r="G63" s="2"/>
      <c r="H63" s="1"/>
      <c r="I63" s="1"/>
      <c r="J63" s="1"/>
      <c r="K63" s="12"/>
    </row>
    <row r="64" spans="1:11" ht="18.75">
      <c r="A64" s="16"/>
      <c r="B64" s="23"/>
      <c r="C64" s="4"/>
      <c r="D64" s="3"/>
      <c r="E64" s="1"/>
      <c r="F64" s="3"/>
      <c r="G64" s="2"/>
      <c r="H64" s="1"/>
      <c r="I64" s="3"/>
      <c r="J64" s="1"/>
      <c r="K64" s="12"/>
    </row>
    <row r="65" spans="1:11" ht="18.75">
      <c r="A65" s="16"/>
      <c r="B65" s="23"/>
      <c r="C65" s="4"/>
      <c r="D65" s="3"/>
      <c r="E65" s="1"/>
      <c r="F65" s="3"/>
      <c r="G65" s="2"/>
      <c r="H65" s="1"/>
      <c r="I65" s="3"/>
      <c r="J65" s="1"/>
      <c r="K65" s="12"/>
    </row>
    <row r="66" spans="1:11" ht="18.75">
      <c r="A66" s="125"/>
      <c r="B66" s="125"/>
      <c r="C66" s="1"/>
      <c r="D66" s="1"/>
      <c r="E66" s="3"/>
      <c r="F66" s="2"/>
      <c r="G66" s="1"/>
      <c r="H66" s="1"/>
      <c r="I66" s="1"/>
      <c r="J66" s="1"/>
      <c r="K66" s="12"/>
    </row>
    <row r="67" spans="3:11" ht="18.75">
      <c r="C67" s="13"/>
      <c r="D67" s="13"/>
      <c r="E67" s="1"/>
      <c r="F67" s="13"/>
      <c r="G67" s="13"/>
      <c r="H67" s="13"/>
      <c r="I67" s="13"/>
      <c r="J67" s="13"/>
      <c r="K67" s="6"/>
    </row>
    <row r="68" spans="1:11" ht="18.75">
      <c r="A68" s="124"/>
      <c r="B68" s="124"/>
      <c r="C68" s="13"/>
      <c r="D68" s="13"/>
      <c r="E68" s="13"/>
      <c r="F68" s="13"/>
      <c r="G68" s="13"/>
      <c r="H68" s="13"/>
      <c r="I68" s="13"/>
      <c r="J68" s="13"/>
      <c r="K68" s="6"/>
    </row>
    <row r="69" spans="1:5" ht="18">
      <c r="A69" s="17"/>
      <c r="B69" s="24"/>
      <c r="E69" s="13"/>
    </row>
    <row r="70" spans="1:2" ht="18.75">
      <c r="A70" s="18"/>
      <c r="B70" s="25"/>
    </row>
  </sheetData>
  <sheetProtection/>
  <mergeCells count="42">
    <mergeCell ref="L53:L58"/>
    <mergeCell ref="A41:A43"/>
    <mergeCell ref="A46:K46"/>
    <mergeCell ref="A49:K49"/>
    <mergeCell ref="A50:K50"/>
    <mergeCell ref="L45:L48"/>
    <mergeCell ref="I2:L2"/>
    <mergeCell ref="A68:B68"/>
    <mergeCell ref="A66:B66"/>
    <mergeCell ref="A62:E62"/>
    <mergeCell ref="A6:A8"/>
    <mergeCell ref="B6:B8"/>
    <mergeCell ref="C7:C8"/>
    <mergeCell ref="A45:K45"/>
    <mergeCell ref="I7:I8"/>
    <mergeCell ref="L49:L52"/>
    <mergeCell ref="I1:L1"/>
    <mergeCell ref="R26:R38"/>
    <mergeCell ref="I6:K6"/>
    <mergeCell ref="A4:L4"/>
    <mergeCell ref="L6:L8"/>
    <mergeCell ref="J7:K7"/>
    <mergeCell ref="L35:L44"/>
    <mergeCell ref="A35:K35"/>
    <mergeCell ref="G7:H7"/>
    <mergeCell ref="F7:F8"/>
    <mergeCell ref="A37:A39"/>
    <mergeCell ref="A54:K54"/>
    <mergeCell ref="A15:K15"/>
    <mergeCell ref="A21:K21"/>
    <mergeCell ref="A53:K53"/>
    <mergeCell ref="A20:K20"/>
    <mergeCell ref="C6:E6"/>
    <mergeCell ref="A36:K36"/>
    <mergeCell ref="L14:L19"/>
    <mergeCell ref="L10:L13"/>
    <mergeCell ref="A10:A12"/>
    <mergeCell ref="L20:L34"/>
    <mergeCell ref="F6:H6"/>
    <mergeCell ref="D7:E7"/>
    <mergeCell ref="A13:K13"/>
    <mergeCell ref="A14:K14"/>
  </mergeCells>
  <printOptions/>
  <pageMargins left="0.5118110236220472" right="0.5118110236220472" top="1.141732283464567" bottom="0.3937007874015748" header="0.31496062992125984" footer="0.31496062992125984"/>
  <pageSetup fitToHeight="18" horizontalDpi="600" verticalDpi="600" orientation="landscape" paperSize="9" scale="70" r:id="rId1"/>
  <rowBreaks count="3" manualBreakCount="3">
    <brk id="22" max="11" man="1"/>
    <brk id="43" max="11" man="1"/>
    <brk id="61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76"/>
  <sheetViews>
    <sheetView view="pageBreakPreview" zoomScale="75" zoomScaleNormal="70" zoomScaleSheetLayoutView="75" zoomScalePageLayoutView="0" workbookViewId="0" topLeftCell="A47">
      <selection activeCell="A53" sqref="A53:IV53"/>
    </sheetView>
  </sheetViews>
  <sheetFormatPr defaultColWidth="9.140625" defaultRowHeight="12.75"/>
  <cols>
    <col min="1" max="1" width="40.8515625" style="27" customWidth="1"/>
    <col min="2" max="2" width="15.140625" style="29" customWidth="1"/>
    <col min="3" max="3" width="14.7109375" style="26" customWidth="1"/>
    <col min="4" max="4" width="14.421875" style="26" customWidth="1"/>
    <col min="5" max="5" width="12.140625" style="26" customWidth="1"/>
    <col min="6" max="6" width="13.421875" style="26" customWidth="1"/>
    <col min="7" max="7" width="12.7109375" style="26" customWidth="1"/>
    <col min="8" max="8" width="15.421875" style="26" customWidth="1"/>
    <col min="9" max="9" width="12.57421875" style="26" customWidth="1"/>
    <col min="10" max="10" width="12.00390625" style="26" customWidth="1"/>
    <col min="11" max="11" width="10.140625" style="26" customWidth="1"/>
    <col min="12" max="12" width="19.421875" style="36" customWidth="1"/>
    <col min="13" max="16384" width="9.140625" style="26" customWidth="1"/>
  </cols>
  <sheetData>
    <row r="1" spans="1:13" ht="18.75">
      <c r="A1" s="15"/>
      <c r="B1" s="20"/>
      <c r="C1" s="7"/>
      <c r="D1" s="7"/>
      <c r="E1" s="7"/>
      <c r="F1" s="7"/>
      <c r="G1" s="39" t="s">
        <v>10</v>
      </c>
      <c r="I1" s="116" t="s">
        <v>22</v>
      </c>
      <c r="J1" s="117"/>
      <c r="K1" s="117"/>
      <c r="L1" s="117"/>
      <c r="M1" s="45"/>
    </row>
    <row r="2" spans="1:13" ht="45" customHeight="1">
      <c r="A2" s="60"/>
      <c r="C2" s="55"/>
      <c r="D2" s="62"/>
      <c r="F2" s="7"/>
      <c r="G2" s="7"/>
      <c r="I2" s="123" t="s">
        <v>26</v>
      </c>
      <c r="J2" s="123"/>
      <c r="K2" s="123"/>
      <c r="L2" s="123"/>
      <c r="M2" s="42"/>
    </row>
    <row r="3" spans="1:11" ht="15.75" hidden="1">
      <c r="A3" s="15"/>
      <c r="B3" s="20"/>
      <c r="C3" s="7"/>
      <c r="D3" s="7"/>
      <c r="E3" s="7"/>
      <c r="F3" s="7"/>
      <c r="G3" s="7"/>
      <c r="H3" s="7"/>
      <c r="I3" s="7"/>
      <c r="J3" s="7"/>
      <c r="K3" s="8"/>
    </row>
    <row r="4" spans="1:12" ht="31.5" customHeight="1">
      <c r="A4" s="120" t="s">
        <v>23</v>
      </c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</row>
    <row r="5" spans="1:12" ht="16.5" customHeight="1">
      <c r="A5" s="30"/>
      <c r="B5" s="30"/>
      <c r="C5" s="30"/>
      <c r="D5" s="30"/>
      <c r="E5" s="30"/>
      <c r="F5" s="30"/>
      <c r="G5" s="30"/>
      <c r="H5" s="30"/>
      <c r="I5" s="30"/>
      <c r="J5" s="30"/>
      <c r="L5" s="44" t="s">
        <v>1</v>
      </c>
    </row>
    <row r="6" spans="1:12" ht="22.5" customHeight="1">
      <c r="A6" s="119" t="s">
        <v>3</v>
      </c>
      <c r="B6" s="126" t="s">
        <v>2</v>
      </c>
      <c r="C6" s="96" t="s">
        <v>27</v>
      </c>
      <c r="D6" s="96"/>
      <c r="E6" s="96"/>
      <c r="F6" s="96" t="s">
        <v>20</v>
      </c>
      <c r="G6" s="96"/>
      <c r="H6" s="96"/>
      <c r="I6" s="119" t="s">
        <v>21</v>
      </c>
      <c r="J6" s="119"/>
      <c r="K6" s="119"/>
      <c r="L6" s="121" t="s">
        <v>11</v>
      </c>
    </row>
    <row r="7" spans="1:12" ht="30.75" customHeight="1">
      <c r="A7" s="119"/>
      <c r="B7" s="126"/>
      <c r="C7" s="96" t="s">
        <v>4</v>
      </c>
      <c r="D7" s="96" t="s">
        <v>12</v>
      </c>
      <c r="E7" s="96"/>
      <c r="F7" s="96" t="s">
        <v>4</v>
      </c>
      <c r="G7" s="96" t="s">
        <v>12</v>
      </c>
      <c r="H7" s="96"/>
      <c r="I7" s="96" t="s">
        <v>4</v>
      </c>
      <c r="J7" s="96" t="s">
        <v>12</v>
      </c>
      <c r="K7" s="96"/>
      <c r="L7" s="121"/>
    </row>
    <row r="8" spans="1:12" ht="45.75" customHeight="1">
      <c r="A8" s="119"/>
      <c r="B8" s="126"/>
      <c r="C8" s="96"/>
      <c r="D8" s="32" t="s">
        <v>0</v>
      </c>
      <c r="E8" s="32" t="s">
        <v>14</v>
      </c>
      <c r="F8" s="96"/>
      <c r="G8" s="32" t="s">
        <v>0</v>
      </c>
      <c r="H8" s="32" t="s">
        <v>19</v>
      </c>
      <c r="I8" s="96"/>
      <c r="J8" s="32" t="s">
        <v>0</v>
      </c>
      <c r="K8" s="31" t="s">
        <v>14</v>
      </c>
      <c r="L8" s="121"/>
    </row>
    <row r="9" spans="1:12" ht="15.75">
      <c r="A9" s="33">
        <v>1</v>
      </c>
      <c r="B9" s="22">
        <v>2</v>
      </c>
      <c r="C9" s="34">
        <v>3</v>
      </c>
      <c r="D9" s="34">
        <v>4</v>
      </c>
      <c r="E9" s="34">
        <v>5</v>
      </c>
      <c r="F9" s="34">
        <v>6</v>
      </c>
      <c r="G9" s="34">
        <v>7</v>
      </c>
      <c r="H9" s="34">
        <v>8</v>
      </c>
      <c r="I9" s="34">
        <v>9</v>
      </c>
      <c r="J9" s="34">
        <v>10</v>
      </c>
      <c r="K9" s="47">
        <v>11</v>
      </c>
      <c r="L9" s="35"/>
    </row>
    <row r="10" spans="1:12" ht="25.5" customHeight="1">
      <c r="A10" s="103" t="s">
        <v>9</v>
      </c>
      <c r="B10" s="22" t="s">
        <v>67</v>
      </c>
      <c r="C10" s="34">
        <f>C11+C12</f>
        <v>19203700</v>
      </c>
      <c r="D10" s="34">
        <f aca="true" t="shared" si="0" ref="D10:K10">D11+D12</f>
        <v>12098700</v>
      </c>
      <c r="E10" s="34">
        <f t="shared" si="0"/>
        <v>7105000</v>
      </c>
      <c r="F10" s="34">
        <f t="shared" si="0"/>
        <v>19190900</v>
      </c>
      <c r="G10" s="34">
        <f t="shared" si="0"/>
        <v>13191500</v>
      </c>
      <c r="H10" s="34">
        <f t="shared" si="0"/>
        <v>5999400</v>
      </c>
      <c r="I10" s="34">
        <f t="shared" si="0"/>
        <v>20135400</v>
      </c>
      <c r="J10" s="34">
        <f t="shared" si="0"/>
        <v>14061000</v>
      </c>
      <c r="K10" s="34">
        <f t="shared" si="0"/>
        <v>6074400</v>
      </c>
      <c r="L10" s="72"/>
    </row>
    <row r="11" spans="1:12" ht="53.25" customHeight="1">
      <c r="A11" s="104"/>
      <c r="B11" s="21" t="s">
        <v>15</v>
      </c>
      <c r="C11" s="71">
        <f>D11+E11</f>
        <v>19118700</v>
      </c>
      <c r="D11" s="9">
        <f>D14+D20+D38+D47+D51</f>
        <v>12098700</v>
      </c>
      <c r="E11" s="9">
        <f>E20+E47+E60</f>
        <v>7020000</v>
      </c>
      <c r="F11" s="71">
        <f>G11+H11</f>
        <v>19096800</v>
      </c>
      <c r="G11" s="9">
        <f>G14+G20+G38+G47+G51</f>
        <v>13191500</v>
      </c>
      <c r="H11" s="9">
        <f>H20+H47+H60</f>
        <v>5905300</v>
      </c>
      <c r="I11" s="71">
        <f>J11+K11</f>
        <v>20034200</v>
      </c>
      <c r="J11" s="9">
        <f>J14+J20+J38+J47+J51</f>
        <v>14061000</v>
      </c>
      <c r="K11" s="9">
        <f>K20+K47+K60</f>
        <v>5973200</v>
      </c>
      <c r="L11" s="46"/>
    </row>
    <row r="12" spans="1:12" ht="45" customHeight="1">
      <c r="A12" s="105"/>
      <c r="B12" s="21" t="s">
        <v>50</v>
      </c>
      <c r="C12" s="9">
        <v>85000</v>
      </c>
      <c r="D12" s="67"/>
      <c r="E12" s="9">
        <v>85000</v>
      </c>
      <c r="F12" s="9">
        <v>94100</v>
      </c>
      <c r="G12" s="67"/>
      <c r="H12" s="9">
        <v>94100</v>
      </c>
      <c r="I12" s="9">
        <v>101200</v>
      </c>
      <c r="J12" s="67"/>
      <c r="K12" s="9">
        <v>101200</v>
      </c>
      <c r="L12" s="46"/>
    </row>
    <row r="13" spans="1:12" ht="40.5" customHeight="1">
      <c r="A13" s="108" t="s">
        <v>37</v>
      </c>
      <c r="B13" s="109"/>
      <c r="C13" s="109"/>
      <c r="D13" s="109"/>
      <c r="E13" s="109"/>
      <c r="F13" s="109"/>
      <c r="G13" s="109"/>
      <c r="H13" s="109"/>
      <c r="I13" s="109"/>
      <c r="J13" s="109"/>
      <c r="K13" s="134"/>
      <c r="L13" s="46"/>
    </row>
    <row r="14" spans="1:12" ht="24" customHeight="1">
      <c r="A14" s="135" t="s">
        <v>46</v>
      </c>
      <c r="B14" s="136"/>
      <c r="C14" s="136"/>
      <c r="D14" s="136"/>
      <c r="E14" s="136"/>
      <c r="F14" s="136"/>
      <c r="G14" s="136"/>
      <c r="H14" s="136"/>
      <c r="I14" s="136"/>
      <c r="J14" s="136"/>
      <c r="K14" s="137"/>
      <c r="L14" s="37" t="s">
        <v>57</v>
      </c>
    </row>
    <row r="15" spans="1:12" ht="19.5" customHeight="1">
      <c r="A15" s="138" t="s">
        <v>44</v>
      </c>
      <c r="B15" s="138"/>
      <c r="C15" s="138"/>
      <c r="D15" s="138"/>
      <c r="E15" s="138"/>
      <c r="F15" s="138"/>
      <c r="G15" s="138"/>
      <c r="H15" s="138"/>
      <c r="I15" s="138"/>
      <c r="J15" s="138"/>
      <c r="K15" s="138"/>
      <c r="L15" s="84"/>
    </row>
    <row r="16" spans="1:12" ht="45.75" customHeight="1">
      <c r="A16" s="83" t="s">
        <v>64</v>
      </c>
      <c r="B16" s="79" t="s">
        <v>5</v>
      </c>
      <c r="C16" s="80">
        <v>1200000</v>
      </c>
      <c r="D16" s="80">
        <v>1200000</v>
      </c>
      <c r="E16" s="80"/>
      <c r="F16" s="80">
        <v>1324800</v>
      </c>
      <c r="G16" s="80">
        <v>1324800</v>
      </c>
      <c r="H16" s="80"/>
      <c r="I16" s="80">
        <v>1424000</v>
      </c>
      <c r="J16" s="80">
        <v>1424000</v>
      </c>
      <c r="K16" s="80"/>
      <c r="L16" s="58"/>
    </row>
    <row r="17" spans="1:12" ht="43.5" customHeight="1">
      <c r="A17" s="64" t="s">
        <v>45</v>
      </c>
      <c r="B17" s="21" t="s">
        <v>5</v>
      </c>
      <c r="C17" s="10">
        <v>1200000</v>
      </c>
      <c r="D17" s="10">
        <v>1200000</v>
      </c>
      <c r="E17" s="10"/>
      <c r="F17" s="10">
        <v>1324800</v>
      </c>
      <c r="G17" s="10">
        <v>1324800</v>
      </c>
      <c r="H17" s="10"/>
      <c r="I17" s="10">
        <v>1424000</v>
      </c>
      <c r="J17" s="10">
        <v>1424000</v>
      </c>
      <c r="K17" s="11"/>
      <c r="L17" s="58"/>
    </row>
    <row r="18" spans="1:12" ht="18" customHeight="1">
      <c r="A18" s="40" t="s">
        <v>48</v>
      </c>
      <c r="B18" s="19"/>
      <c r="C18" s="10">
        <v>600000</v>
      </c>
      <c r="D18" s="10">
        <v>600000</v>
      </c>
      <c r="E18" s="10"/>
      <c r="F18" s="10">
        <v>662400</v>
      </c>
      <c r="G18" s="10">
        <v>662400</v>
      </c>
      <c r="H18" s="10"/>
      <c r="I18" s="10">
        <v>712000</v>
      </c>
      <c r="J18" s="10">
        <v>712000</v>
      </c>
      <c r="K18" s="9"/>
      <c r="L18" s="38"/>
    </row>
    <row r="19" spans="1:12" s="27" customFormat="1" ht="18.75" customHeight="1">
      <c r="A19" s="65" t="s">
        <v>47</v>
      </c>
      <c r="B19" s="19"/>
      <c r="C19" s="10">
        <v>600000</v>
      </c>
      <c r="D19" s="10">
        <v>600000</v>
      </c>
      <c r="E19" s="10"/>
      <c r="F19" s="10">
        <v>662400</v>
      </c>
      <c r="G19" s="10">
        <v>662400</v>
      </c>
      <c r="H19" s="10"/>
      <c r="I19" s="10">
        <v>712000</v>
      </c>
      <c r="J19" s="10">
        <v>712000</v>
      </c>
      <c r="K19" s="9"/>
      <c r="L19" s="41"/>
    </row>
    <row r="20" spans="1:12" s="27" customFormat="1" ht="27" customHeight="1">
      <c r="A20" s="135" t="s">
        <v>53</v>
      </c>
      <c r="B20" s="136"/>
      <c r="C20" s="136"/>
      <c r="D20" s="136"/>
      <c r="E20" s="136"/>
      <c r="F20" s="136"/>
      <c r="G20" s="136"/>
      <c r="H20" s="136"/>
      <c r="I20" s="136"/>
      <c r="J20" s="136"/>
      <c r="K20" s="137"/>
      <c r="L20" s="37" t="s">
        <v>58</v>
      </c>
    </row>
    <row r="21" spans="1:12" s="27" customFormat="1" ht="22.5" customHeight="1">
      <c r="A21" s="113" t="s">
        <v>30</v>
      </c>
      <c r="B21" s="113"/>
      <c r="C21" s="113"/>
      <c r="D21" s="113"/>
      <c r="E21" s="113"/>
      <c r="F21" s="113"/>
      <c r="G21" s="113"/>
      <c r="H21" s="113"/>
      <c r="I21" s="113"/>
      <c r="J21" s="113"/>
      <c r="K21" s="113"/>
      <c r="L21" s="46"/>
    </row>
    <row r="22" spans="1:12" s="27" customFormat="1" ht="55.5" customHeight="1">
      <c r="A22" s="83" t="s">
        <v>65</v>
      </c>
      <c r="B22" s="79" t="s">
        <v>5</v>
      </c>
      <c r="C22" s="80">
        <v>11031500</v>
      </c>
      <c r="D22" s="80">
        <v>10723000</v>
      </c>
      <c r="E22" s="80">
        <v>308500</v>
      </c>
      <c r="F22" s="80">
        <v>12174400</v>
      </c>
      <c r="G22" s="80">
        <v>11838900</v>
      </c>
      <c r="H22" s="80">
        <v>335500</v>
      </c>
      <c r="I22" s="80">
        <v>13093600</v>
      </c>
      <c r="J22" s="80">
        <v>12727600</v>
      </c>
      <c r="K22" s="80">
        <v>366000</v>
      </c>
      <c r="L22" s="38"/>
    </row>
    <row r="23" spans="1:12" s="27" customFormat="1" ht="51.75" customHeight="1">
      <c r="A23" s="14" t="s">
        <v>54</v>
      </c>
      <c r="B23" s="21" t="s">
        <v>5</v>
      </c>
      <c r="C23" s="9">
        <f>D23+E23</f>
        <v>1781500</v>
      </c>
      <c r="D23" s="9">
        <v>1723000</v>
      </c>
      <c r="E23" s="9">
        <v>58500</v>
      </c>
      <c r="F23" s="9">
        <f>G23+H23</f>
        <v>1966800</v>
      </c>
      <c r="G23" s="9">
        <v>1902300</v>
      </c>
      <c r="H23" s="9">
        <v>64500</v>
      </c>
      <c r="I23" s="9">
        <f>J23+K23</f>
        <v>2114300</v>
      </c>
      <c r="J23" s="9">
        <v>2044900</v>
      </c>
      <c r="K23" s="9">
        <v>69400</v>
      </c>
      <c r="L23" s="35"/>
    </row>
    <row r="24" spans="1:12" s="27" customFormat="1" ht="61.5" customHeight="1">
      <c r="A24" s="14" t="s">
        <v>55</v>
      </c>
      <c r="B24" s="21" t="s">
        <v>5</v>
      </c>
      <c r="C24" s="9">
        <f>C29+C30+C31+C33+C34</f>
        <v>9250000</v>
      </c>
      <c r="D24" s="9">
        <f>D29+D30+D31+D33+D34</f>
        <v>9000000</v>
      </c>
      <c r="E24" s="9">
        <f>E29+E30+E31</f>
        <v>250000</v>
      </c>
      <c r="F24" s="9">
        <f>F29+F30+F31+F33+F34</f>
        <v>10207600</v>
      </c>
      <c r="G24" s="9">
        <f>G29+G30+G31+G33+G34</f>
        <v>9936600</v>
      </c>
      <c r="H24" s="9">
        <f>H29+H30+H31</f>
        <v>271000</v>
      </c>
      <c r="I24" s="9">
        <f>I29+I30+I31+I33+I34</f>
        <v>10979300</v>
      </c>
      <c r="J24" s="9">
        <f>J29+J30+J31+J33+J34</f>
        <v>10682700</v>
      </c>
      <c r="K24" s="9">
        <f>K29+K30+K31</f>
        <v>296600</v>
      </c>
      <c r="L24" s="35"/>
    </row>
    <row r="25" spans="1:12" s="27" customFormat="1" ht="39" customHeight="1">
      <c r="A25" s="40" t="s">
        <v>17</v>
      </c>
      <c r="B25" s="19"/>
      <c r="C25" s="10"/>
      <c r="D25" s="10"/>
      <c r="E25" s="10"/>
      <c r="F25" s="10"/>
      <c r="G25" s="10"/>
      <c r="H25" s="10"/>
      <c r="I25" s="10"/>
      <c r="J25" s="10"/>
      <c r="K25" s="53"/>
      <c r="L25" s="99"/>
    </row>
    <row r="26" spans="1:18" s="27" customFormat="1" ht="27" customHeight="1" hidden="1">
      <c r="A26" s="40" t="s">
        <v>6</v>
      </c>
      <c r="B26" s="19"/>
      <c r="C26" s="10"/>
      <c r="D26" s="10"/>
      <c r="E26" s="10"/>
      <c r="F26" s="10"/>
      <c r="G26" s="10"/>
      <c r="H26" s="10"/>
      <c r="I26" s="10"/>
      <c r="J26" s="10"/>
      <c r="K26" s="53"/>
      <c r="L26" s="99"/>
      <c r="R26" s="118"/>
    </row>
    <row r="27" spans="1:18" s="27" customFormat="1" ht="27" customHeight="1" hidden="1">
      <c r="A27" s="40" t="s">
        <v>7</v>
      </c>
      <c r="B27" s="19"/>
      <c r="C27" s="10"/>
      <c r="D27" s="10"/>
      <c r="E27" s="10"/>
      <c r="F27" s="10"/>
      <c r="G27" s="10"/>
      <c r="H27" s="10"/>
      <c r="I27" s="10"/>
      <c r="J27" s="10"/>
      <c r="K27" s="53"/>
      <c r="L27" s="99"/>
      <c r="R27" s="118"/>
    </row>
    <row r="28" spans="1:18" s="27" customFormat="1" ht="27" customHeight="1" hidden="1">
      <c r="A28" s="40" t="s">
        <v>8</v>
      </c>
      <c r="B28" s="19"/>
      <c r="C28" s="10"/>
      <c r="D28" s="10"/>
      <c r="E28" s="10"/>
      <c r="F28" s="10"/>
      <c r="G28" s="10"/>
      <c r="H28" s="10"/>
      <c r="I28" s="10"/>
      <c r="J28" s="10"/>
      <c r="K28" s="53"/>
      <c r="L28" s="99"/>
      <c r="R28" s="118"/>
    </row>
    <row r="29" spans="1:18" s="27" customFormat="1" ht="21" customHeight="1">
      <c r="A29" s="40" t="s">
        <v>38</v>
      </c>
      <c r="B29" s="19"/>
      <c r="C29" s="10">
        <f>D29+E29</f>
        <v>1655000</v>
      </c>
      <c r="D29" s="10">
        <v>1600000</v>
      </c>
      <c r="E29" s="10">
        <v>55000</v>
      </c>
      <c r="F29" s="10">
        <f>G29+H29</f>
        <v>1827100</v>
      </c>
      <c r="G29" s="10">
        <v>1766400</v>
      </c>
      <c r="H29" s="10">
        <v>60700</v>
      </c>
      <c r="I29" s="10">
        <f>J29+K29</f>
        <v>1964200</v>
      </c>
      <c r="J29" s="10">
        <v>1898900</v>
      </c>
      <c r="K29" s="10">
        <v>65300</v>
      </c>
      <c r="L29" s="37"/>
      <c r="R29" s="118"/>
    </row>
    <row r="30" spans="1:18" s="27" customFormat="1" ht="21" customHeight="1">
      <c r="A30" s="40" t="s">
        <v>39</v>
      </c>
      <c r="B30" s="19"/>
      <c r="C30" s="10">
        <f>D30+E30</f>
        <v>2425000</v>
      </c>
      <c r="D30" s="10">
        <v>2300000</v>
      </c>
      <c r="E30" s="10">
        <v>125000</v>
      </c>
      <c r="F30" s="10">
        <f>G30+H30</f>
        <v>2677200</v>
      </c>
      <c r="G30" s="10">
        <v>2539200</v>
      </c>
      <c r="H30" s="10">
        <v>138000</v>
      </c>
      <c r="I30" s="10">
        <f>J30+K30</f>
        <v>2877900</v>
      </c>
      <c r="J30" s="10">
        <v>2729600</v>
      </c>
      <c r="K30" s="10">
        <v>148300</v>
      </c>
      <c r="L30" s="49"/>
      <c r="R30" s="118"/>
    </row>
    <row r="31" spans="1:18" s="27" customFormat="1" ht="20.25" customHeight="1">
      <c r="A31" s="40" t="s">
        <v>40</v>
      </c>
      <c r="B31" s="19"/>
      <c r="C31" s="10">
        <f>D31+E31</f>
        <v>1770000</v>
      </c>
      <c r="D31" s="10">
        <v>1700000</v>
      </c>
      <c r="E31" s="10">
        <v>70000</v>
      </c>
      <c r="F31" s="10">
        <f>G31+H31</f>
        <v>1949100</v>
      </c>
      <c r="G31" s="10">
        <v>1876800</v>
      </c>
      <c r="H31" s="10">
        <v>72300</v>
      </c>
      <c r="I31" s="10">
        <f>J31+K31</f>
        <v>2100500</v>
      </c>
      <c r="J31" s="10">
        <v>2017500</v>
      </c>
      <c r="K31" s="10">
        <v>83000</v>
      </c>
      <c r="L31" s="49"/>
      <c r="R31" s="118"/>
    </row>
    <row r="32" spans="1:18" s="27" customFormat="1" ht="39" customHeight="1">
      <c r="A32" s="40" t="s">
        <v>18</v>
      </c>
      <c r="B32" s="21"/>
      <c r="C32" s="9"/>
      <c r="D32" s="9"/>
      <c r="E32" s="9"/>
      <c r="F32" s="9"/>
      <c r="G32" s="9"/>
      <c r="H32" s="9"/>
      <c r="I32" s="9"/>
      <c r="J32" s="9"/>
      <c r="K32" s="10"/>
      <c r="L32" s="49"/>
      <c r="R32" s="118"/>
    </row>
    <row r="33" spans="1:18" s="27" customFormat="1" ht="22.5" customHeight="1">
      <c r="A33" s="40" t="s">
        <v>41</v>
      </c>
      <c r="B33" s="21"/>
      <c r="C33" s="56">
        <v>1100000</v>
      </c>
      <c r="D33" s="56">
        <v>1100000</v>
      </c>
      <c r="E33" s="54"/>
      <c r="F33" s="56">
        <v>1215000</v>
      </c>
      <c r="G33" s="56">
        <v>1215000</v>
      </c>
      <c r="H33" s="54"/>
      <c r="I33" s="56">
        <v>1307000</v>
      </c>
      <c r="J33" s="56">
        <v>1307000</v>
      </c>
      <c r="K33" s="10"/>
      <c r="L33" s="49"/>
      <c r="R33" s="118"/>
    </row>
    <row r="34" spans="1:18" s="27" customFormat="1" ht="22.5" customHeight="1">
      <c r="A34" s="40" t="s">
        <v>42</v>
      </c>
      <c r="B34" s="21"/>
      <c r="C34" s="10">
        <v>2300000</v>
      </c>
      <c r="D34" s="10">
        <v>2300000</v>
      </c>
      <c r="E34" s="10"/>
      <c r="F34" s="10">
        <v>2539200</v>
      </c>
      <c r="G34" s="10">
        <v>2539200</v>
      </c>
      <c r="H34" s="10"/>
      <c r="I34" s="10">
        <v>2729700</v>
      </c>
      <c r="J34" s="10">
        <v>2729700</v>
      </c>
      <c r="K34" s="10"/>
      <c r="L34" s="49"/>
      <c r="R34" s="118"/>
    </row>
    <row r="35" spans="1:18" s="27" customFormat="1" ht="27" customHeight="1">
      <c r="A35" s="114" t="s">
        <v>31</v>
      </c>
      <c r="B35" s="115"/>
      <c r="C35" s="115"/>
      <c r="D35" s="115"/>
      <c r="E35" s="115"/>
      <c r="F35" s="115"/>
      <c r="G35" s="115"/>
      <c r="H35" s="115"/>
      <c r="I35" s="115"/>
      <c r="J35" s="115"/>
      <c r="K35" s="141"/>
      <c r="L35" s="68"/>
      <c r="R35" s="118"/>
    </row>
    <row r="36" spans="1:18" s="27" customFormat="1" ht="26.25" customHeight="1">
      <c r="A36" s="113" t="s">
        <v>69</v>
      </c>
      <c r="B36" s="143"/>
      <c r="C36" s="143"/>
      <c r="D36" s="143"/>
      <c r="E36" s="143"/>
      <c r="F36" s="143"/>
      <c r="G36" s="143"/>
      <c r="H36" s="143"/>
      <c r="I36" s="143"/>
      <c r="J36" s="143"/>
      <c r="K36" s="143"/>
      <c r="L36" s="77"/>
      <c r="R36" s="118"/>
    </row>
    <row r="37" spans="1:18" s="27" customFormat="1" ht="22.5" customHeight="1">
      <c r="A37" s="104" t="s">
        <v>66</v>
      </c>
      <c r="B37" s="81" t="s">
        <v>67</v>
      </c>
      <c r="C37" s="82">
        <f>C38+C39</f>
        <v>3562300</v>
      </c>
      <c r="D37" s="82">
        <f aca="true" t="shared" si="1" ref="D37:K37">D38+D39</f>
        <v>3477300</v>
      </c>
      <c r="E37" s="82">
        <f t="shared" si="1"/>
        <v>85000</v>
      </c>
      <c r="F37" s="82">
        <f t="shared" si="1"/>
        <v>3819500</v>
      </c>
      <c r="G37" s="82">
        <f t="shared" si="1"/>
        <v>3725400</v>
      </c>
      <c r="H37" s="82">
        <f t="shared" si="1"/>
        <v>94100</v>
      </c>
      <c r="I37" s="82">
        <f t="shared" si="1"/>
        <v>4024100</v>
      </c>
      <c r="J37" s="82">
        <f t="shared" si="1"/>
        <v>3922900</v>
      </c>
      <c r="K37" s="82">
        <f t="shared" si="1"/>
        <v>101200</v>
      </c>
      <c r="L37" s="68"/>
      <c r="R37" s="118"/>
    </row>
    <row r="38" spans="1:18" s="27" customFormat="1" ht="44.25" customHeight="1">
      <c r="A38" s="104"/>
      <c r="B38" s="21" t="s">
        <v>5</v>
      </c>
      <c r="C38" s="9">
        <f>C40+C42</f>
        <v>3477300</v>
      </c>
      <c r="D38" s="9">
        <f aca="true" t="shared" si="2" ref="D38:K38">D40+D42</f>
        <v>3477300</v>
      </c>
      <c r="E38" s="9">
        <f t="shared" si="2"/>
        <v>0</v>
      </c>
      <c r="F38" s="9">
        <f t="shared" si="2"/>
        <v>3725400</v>
      </c>
      <c r="G38" s="9">
        <f t="shared" si="2"/>
        <v>3725400</v>
      </c>
      <c r="H38" s="9">
        <f t="shared" si="2"/>
        <v>0</v>
      </c>
      <c r="I38" s="9">
        <f t="shared" si="2"/>
        <v>3922900</v>
      </c>
      <c r="J38" s="9">
        <f t="shared" si="2"/>
        <v>3922900</v>
      </c>
      <c r="K38" s="9">
        <f t="shared" si="2"/>
        <v>0</v>
      </c>
      <c r="L38" s="142" t="s">
        <v>59</v>
      </c>
      <c r="R38" s="118"/>
    </row>
    <row r="39" spans="1:18" s="27" customFormat="1" ht="33" customHeight="1">
      <c r="A39" s="105"/>
      <c r="B39" s="21" t="s">
        <v>50</v>
      </c>
      <c r="C39" s="9">
        <f>C43</f>
        <v>85000</v>
      </c>
      <c r="D39" s="9">
        <f aca="true" t="shared" si="3" ref="D39:K39">D43</f>
        <v>0</v>
      </c>
      <c r="E39" s="9">
        <f t="shared" si="3"/>
        <v>85000</v>
      </c>
      <c r="F39" s="9">
        <f t="shared" si="3"/>
        <v>94100</v>
      </c>
      <c r="G39" s="9">
        <f t="shared" si="3"/>
        <v>0</v>
      </c>
      <c r="H39" s="9">
        <f t="shared" si="3"/>
        <v>94100</v>
      </c>
      <c r="I39" s="9">
        <f t="shared" si="3"/>
        <v>101200</v>
      </c>
      <c r="J39" s="9">
        <f t="shared" si="3"/>
        <v>0</v>
      </c>
      <c r="K39" s="9">
        <f t="shared" si="3"/>
        <v>101200</v>
      </c>
      <c r="L39" s="140"/>
      <c r="R39" s="66"/>
    </row>
    <row r="40" spans="1:12" s="27" customFormat="1" ht="65.25" customHeight="1">
      <c r="A40" s="14" t="s">
        <v>60</v>
      </c>
      <c r="B40" s="21" t="s">
        <v>5</v>
      </c>
      <c r="C40" s="10">
        <v>2700000</v>
      </c>
      <c r="D40" s="10">
        <v>2700000</v>
      </c>
      <c r="E40" s="10"/>
      <c r="F40" s="10">
        <v>2866400</v>
      </c>
      <c r="G40" s="10">
        <v>2866400</v>
      </c>
      <c r="H40" s="10"/>
      <c r="I40" s="10">
        <v>2998900</v>
      </c>
      <c r="J40" s="10">
        <v>2998900</v>
      </c>
      <c r="K40" s="9"/>
      <c r="L40" s="37" t="s">
        <v>32</v>
      </c>
    </row>
    <row r="41" spans="1:12" s="27" customFormat="1" ht="28.5" customHeight="1">
      <c r="A41" s="131" t="s">
        <v>56</v>
      </c>
      <c r="B41" s="22" t="s">
        <v>67</v>
      </c>
      <c r="C41" s="70">
        <f>C42+C43</f>
        <v>862300</v>
      </c>
      <c r="D41" s="70">
        <f aca="true" t="shared" si="4" ref="D41:K41">D42+D43</f>
        <v>777300</v>
      </c>
      <c r="E41" s="70">
        <f t="shared" si="4"/>
        <v>85000</v>
      </c>
      <c r="F41" s="70">
        <f t="shared" si="4"/>
        <v>953100</v>
      </c>
      <c r="G41" s="70">
        <f t="shared" si="4"/>
        <v>859000</v>
      </c>
      <c r="H41" s="70">
        <f t="shared" si="4"/>
        <v>94100</v>
      </c>
      <c r="I41" s="70">
        <f t="shared" si="4"/>
        <v>1025200</v>
      </c>
      <c r="J41" s="70">
        <f t="shared" si="4"/>
        <v>924000</v>
      </c>
      <c r="K41" s="70">
        <f t="shared" si="4"/>
        <v>101200</v>
      </c>
      <c r="L41" s="69"/>
    </row>
    <row r="42" spans="1:12" s="27" customFormat="1" ht="42.75" customHeight="1">
      <c r="A42" s="132"/>
      <c r="B42" s="21" t="s">
        <v>5</v>
      </c>
      <c r="C42" s="10">
        <f>D42+E42</f>
        <v>777300</v>
      </c>
      <c r="D42" s="10">
        <v>777300</v>
      </c>
      <c r="E42" s="75"/>
      <c r="F42" s="10">
        <f>G42+H42</f>
        <v>859000</v>
      </c>
      <c r="G42" s="10">
        <v>859000</v>
      </c>
      <c r="H42" s="75"/>
      <c r="I42" s="10">
        <f>J42+K42</f>
        <v>924000</v>
      </c>
      <c r="J42" s="10">
        <v>924000</v>
      </c>
      <c r="K42" s="75"/>
      <c r="L42" s="127" t="s">
        <v>33</v>
      </c>
    </row>
    <row r="43" spans="1:12" s="27" customFormat="1" ht="31.5" customHeight="1">
      <c r="A43" s="133"/>
      <c r="B43" s="21" t="s">
        <v>50</v>
      </c>
      <c r="C43" s="74">
        <f>D43+E43</f>
        <v>85000</v>
      </c>
      <c r="D43" s="73"/>
      <c r="E43" s="73">
        <v>85000</v>
      </c>
      <c r="F43" s="74">
        <f>G43+H43</f>
        <v>94100</v>
      </c>
      <c r="G43" s="73"/>
      <c r="H43" s="73">
        <v>94100</v>
      </c>
      <c r="I43" s="74">
        <f>J43+K43</f>
        <v>101200</v>
      </c>
      <c r="J43" s="73"/>
      <c r="K43" s="73">
        <v>101200</v>
      </c>
      <c r="L43" s="140"/>
    </row>
    <row r="44" spans="1:12" s="27" customFormat="1" ht="48" customHeight="1">
      <c r="A44" s="14" t="s">
        <v>61</v>
      </c>
      <c r="B44" s="21" t="s">
        <v>5</v>
      </c>
      <c r="C44" s="10">
        <v>148824</v>
      </c>
      <c r="D44" s="10">
        <v>148824</v>
      </c>
      <c r="E44" s="10"/>
      <c r="F44" s="10">
        <v>167400</v>
      </c>
      <c r="G44" s="10">
        <v>167400</v>
      </c>
      <c r="H44" s="10"/>
      <c r="I44" s="10">
        <v>181008</v>
      </c>
      <c r="J44" s="10">
        <v>181008</v>
      </c>
      <c r="K44" s="10"/>
      <c r="L44" s="35"/>
    </row>
    <row r="45" spans="1:12" s="27" customFormat="1" ht="34.5" customHeight="1">
      <c r="A45" s="114" t="s">
        <v>62</v>
      </c>
      <c r="B45" s="115"/>
      <c r="C45" s="115"/>
      <c r="D45" s="115"/>
      <c r="E45" s="115"/>
      <c r="F45" s="115"/>
      <c r="G45" s="115"/>
      <c r="H45" s="115"/>
      <c r="I45" s="115"/>
      <c r="J45" s="115"/>
      <c r="K45" s="141"/>
      <c r="L45" s="35"/>
    </row>
    <row r="46" spans="1:12" s="27" customFormat="1" ht="24.75" customHeight="1">
      <c r="A46" s="113" t="s">
        <v>49</v>
      </c>
      <c r="B46" s="113"/>
      <c r="C46" s="113"/>
      <c r="D46" s="113"/>
      <c r="E46" s="113"/>
      <c r="F46" s="113"/>
      <c r="G46" s="113"/>
      <c r="H46" s="113"/>
      <c r="I46" s="113"/>
      <c r="J46" s="113"/>
      <c r="K46" s="113"/>
      <c r="L46" s="72"/>
    </row>
    <row r="47" spans="1:12" ht="71.25" customHeight="1">
      <c r="A47" s="76" t="s">
        <v>68</v>
      </c>
      <c r="B47" s="79" t="s">
        <v>5</v>
      </c>
      <c r="C47" s="80">
        <f>D47+E47</f>
        <v>3448000</v>
      </c>
      <c r="D47" s="80">
        <v>2628000</v>
      </c>
      <c r="E47" s="80">
        <v>820000</v>
      </c>
      <c r="F47" s="80">
        <f>G47+H47</f>
        <v>3752400</v>
      </c>
      <c r="G47" s="80">
        <v>2847100</v>
      </c>
      <c r="H47" s="80">
        <v>905300</v>
      </c>
      <c r="I47" s="80">
        <f>J47+K47</f>
        <v>3994000</v>
      </c>
      <c r="J47" s="80">
        <v>3020800</v>
      </c>
      <c r="K47" s="80">
        <v>973200</v>
      </c>
      <c r="L47" s="59" t="s">
        <v>57</v>
      </c>
    </row>
    <row r="48" spans="1:12" ht="76.5" customHeight="1">
      <c r="A48" s="63" t="s">
        <v>63</v>
      </c>
      <c r="B48" s="21" t="s">
        <v>5</v>
      </c>
      <c r="C48" s="10">
        <f>D48+E48</f>
        <v>3448000</v>
      </c>
      <c r="D48" s="10">
        <v>2628000</v>
      </c>
      <c r="E48" s="10">
        <v>820000</v>
      </c>
      <c r="F48" s="10">
        <f>G48+H48</f>
        <v>3752400</v>
      </c>
      <c r="G48" s="10">
        <v>2847100</v>
      </c>
      <c r="H48" s="10">
        <v>905300</v>
      </c>
      <c r="I48" s="10">
        <f>J48+K48</f>
        <v>3994000</v>
      </c>
      <c r="J48" s="10">
        <v>3020800</v>
      </c>
      <c r="K48" s="10">
        <v>973200</v>
      </c>
      <c r="L48" s="37"/>
    </row>
    <row r="49" spans="1:12" ht="24.75" customHeight="1">
      <c r="A49" s="114" t="s">
        <v>51</v>
      </c>
      <c r="B49" s="115"/>
      <c r="C49" s="115"/>
      <c r="D49" s="115"/>
      <c r="E49" s="115"/>
      <c r="F49" s="115"/>
      <c r="G49" s="115"/>
      <c r="H49" s="115"/>
      <c r="I49" s="115"/>
      <c r="J49" s="115"/>
      <c r="K49" s="115"/>
      <c r="L49" s="37"/>
    </row>
    <row r="50" spans="1:12" ht="24" customHeight="1">
      <c r="A50" s="113" t="s">
        <v>30</v>
      </c>
      <c r="B50" s="113"/>
      <c r="C50" s="113"/>
      <c r="D50" s="113"/>
      <c r="E50" s="113"/>
      <c r="F50" s="113"/>
      <c r="G50" s="113"/>
      <c r="H50" s="113"/>
      <c r="I50" s="113"/>
      <c r="J50" s="113"/>
      <c r="K50" s="113"/>
      <c r="L50" s="37"/>
    </row>
    <row r="51" spans="1:12" ht="56.25" customHeight="1">
      <c r="A51" s="78" t="s">
        <v>70</v>
      </c>
      <c r="B51" s="79" t="s">
        <v>16</v>
      </c>
      <c r="C51" s="80">
        <f>C53+C54+C55+C56+C57</f>
        <v>5993400</v>
      </c>
      <c r="D51" s="80">
        <f>D53+D54+D55+D56+D57</f>
        <v>5993400</v>
      </c>
      <c r="E51" s="80"/>
      <c r="F51" s="80">
        <f>F53+F54+F55+F56+F57</f>
        <v>6619000</v>
      </c>
      <c r="G51" s="80">
        <f>G53+G54+G55+G56+G57</f>
        <v>6619000</v>
      </c>
      <c r="H51" s="80"/>
      <c r="I51" s="80">
        <f>I53+I54+I55+I56+I57</f>
        <v>7117300</v>
      </c>
      <c r="J51" s="80">
        <f>J53+J54+J55+J56+J57</f>
        <v>7117300</v>
      </c>
      <c r="K51" s="80"/>
      <c r="L51" s="59" t="s">
        <v>57</v>
      </c>
    </row>
    <row r="52" spans="1:12" ht="51" customHeight="1">
      <c r="A52" s="50" t="s">
        <v>71</v>
      </c>
      <c r="B52" s="21" t="s">
        <v>5</v>
      </c>
      <c r="C52" s="10">
        <f>C53+C54+C55+C56+C57</f>
        <v>5993400</v>
      </c>
      <c r="D52" s="10">
        <f>D53+D54+D55+D56+D57</f>
        <v>5993400</v>
      </c>
      <c r="E52" s="10"/>
      <c r="F52" s="10">
        <v>6619000</v>
      </c>
      <c r="G52" s="10">
        <v>6619000</v>
      </c>
      <c r="H52" s="10"/>
      <c r="I52" s="10">
        <v>7117300</v>
      </c>
      <c r="J52" s="10">
        <v>7117300</v>
      </c>
      <c r="K52" s="9"/>
      <c r="L52" s="37"/>
    </row>
    <row r="53" spans="1:12" ht="30.75" customHeight="1">
      <c r="A53" s="57" t="s">
        <v>28</v>
      </c>
      <c r="B53" s="61"/>
      <c r="C53" s="10">
        <v>1300400</v>
      </c>
      <c r="D53" s="10">
        <v>1300400</v>
      </c>
      <c r="E53" s="10"/>
      <c r="F53" s="10">
        <v>1436000</v>
      </c>
      <c r="G53" s="10">
        <v>1436000</v>
      </c>
      <c r="H53" s="10"/>
      <c r="I53" s="10">
        <v>1544000</v>
      </c>
      <c r="J53" s="10">
        <v>1544000</v>
      </c>
      <c r="K53" s="9"/>
      <c r="L53" s="37"/>
    </row>
    <row r="54" spans="1:12" ht="33" customHeight="1">
      <c r="A54" s="57" t="s">
        <v>29</v>
      </c>
      <c r="B54" s="61"/>
      <c r="C54" s="10">
        <v>837000</v>
      </c>
      <c r="D54" s="10">
        <v>837000</v>
      </c>
      <c r="E54" s="10"/>
      <c r="F54" s="10">
        <v>924000</v>
      </c>
      <c r="G54" s="10">
        <v>924000</v>
      </c>
      <c r="H54" s="10"/>
      <c r="I54" s="10">
        <v>993300</v>
      </c>
      <c r="J54" s="10">
        <v>993300</v>
      </c>
      <c r="K54" s="9"/>
      <c r="L54" s="37"/>
    </row>
    <row r="55" spans="1:12" ht="30.75" customHeight="1">
      <c r="A55" s="57" t="s">
        <v>35</v>
      </c>
      <c r="B55" s="61"/>
      <c r="C55" s="10">
        <v>1655000</v>
      </c>
      <c r="D55" s="10">
        <v>1655000</v>
      </c>
      <c r="E55" s="10"/>
      <c r="F55" s="10">
        <v>1828000</v>
      </c>
      <c r="G55" s="10">
        <v>1828000</v>
      </c>
      <c r="H55" s="10"/>
      <c r="I55" s="10">
        <v>1966000</v>
      </c>
      <c r="J55" s="10">
        <v>1966000</v>
      </c>
      <c r="K55" s="9"/>
      <c r="L55" s="37"/>
    </row>
    <row r="56" spans="1:12" ht="32.25" customHeight="1">
      <c r="A56" s="57" t="s">
        <v>43</v>
      </c>
      <c r="B56" s="61"/>
      <c r="C56" s="10">
        <v>1063000</v>
      </c>
      <c r="D56" s="10">
        <v>1063000</v>
      </c>
      <c r="E56" s="10"/>
      <c r="F56" s="10">
        <v>1174000</v>
      </c>
      <c r="G56" s="10">
        <v>1174000</v>
      </c>
      <c r="H56" s="10"/>
      <c r="I56" s="10">
        <v>1262000</v>
      </c>
      <c r="J56" s="10">
        <v>1262000</v>
      </c>
      <c r="K56" s="9"/>
      <c r="L56" s="37"/>
    </row>
    <row r="57" spans="1:12" ht="24" customHeight="1">
      <c r="A57" s="57" t="s">
        <v>34</v>
      </c>
      <c r="B57" s="61"/>
      <c r="C57" s="10">
        <v>1138000</v>
      </c>
      <c r="D57" s="10">
        <v>1138000</v>
      </c>
      <c r="E57" s="10"/>
      <c r="F57" s="10">
        <v>1257000</v>
      </c>
      <c r="G57" s="10">
        <v>1257000</v>
      </c>
      <c r="H57" s="10"/>
      <c r="I57" s="10">
        <v>1352000</v>
      </c>
      <c r="J57" s="10">
        <v>1352000</v>
      </c>
      <c r="K57" s="9"/>
      <c r="L57" s="37"/>
    </row>
    <row r="58" spans="1:12" ht="24" customHeight="1">
      <c r="A58" s="114" t="s">
        <v>52</v>
      </c>
      <c r="B58" s="115"/>
      <c r="C58" s="115"/>
      <c r="D58" s="115"/>
      <c r="E58" s="115"/>
      <c r="F58" s="115"/>
      <c r="G58" s="115"/>
      <c r="H58" s="115"/>
      <c r="I58" s="115"/>
      <c r="J58" s="115"/>
      <c r="K58" s="115"/>
      <c r="L58" s="139" t="s">
        <v>36</v>
      </c>
    </row>
    <row r="59" spans="1:12" ht="24" customHeight="1">
      <c r="A59" s="113" t="s">
        <v>13</v>
      </c>
      <c r="B59" s="113"/>
      <c r="C59" s="113"/>
      <c r="D59" s="113"/>
      <c r="E59" s="113"/>
      <c r="F59" s="113"/>
      <c r="G59" s="113"/>
      <c r="H59" s="113"/>
      <c r="I59" s="113"/>
      <c r="J59" s="113"/>
      <c r="K59" s="113"/>
      <c r="L59" s="139"/>
    </row>
    <row r="60" spans="1:12" ht="74.25" customHeight="1">
      <c r="A60" s="76" t="s">
        <v>72</v>
      </c>
      <c r="B60" s="79" t="s">
        <v>5</v>
      </c>
      <c r="C60" s="80">
        <v>6200000</v>
      </c>
      <c r="D60" s="80"/>
      <c r="E60" s="80">
        <v>6200000</v>
      </c>
      <c r="F60" s="80">
        <v>5000000</v>
      </c>
      <c r="G60" s="80"/>
      <c r="H60" s="80">
        <v>5000000</v>
      </c>
      <c r="I60" s="80">
        <v>5000000</v>
      </c>
      <c r="J60" s="80"/>
      <c r="K60" s="85">
        <v>5000000</v>
      </c>
      <c r="L60" s="139"/>
    </row>
    <row r="61" spans="1:12" ht="47.25">
      <c r="A61" s="14" t="s">
        <v>73</v>
      </c>
      <c r="B61" s="21" t="s">
        <v>5</v>
      </c>
      <c r="C61" s="73">
        <v>6200000</v>
      </c>
      <c r="D61" s="73"/>
      <c r="E61" s="73">
        <v>6200000</v>
      </c>
      <c r="F61" s="73">
        <v>5000000</v>
      </c>
      <c r="G61" s="73"/>
      <c r="H61" s="73">
        <v>5000000</v>
      </c>
      <c r="I61" s="73">
        <v>5000000</v>
      </c>
      <c r="J61" s="73"/>
      <c r="K61" s="86">
        <v>5000000</v>
      </c>
      <c r="L61" s="139"/>
    </row>
    <row r="62" spans="1:12" ht="15.75">
      <c r="A62" s="51"/>
      <c r="B62" s="28"/>
      <c r="C62" s="5"/>
      <c r="D62" s="5"/>
      <c r="E62" s="5"/>
      <c r="F62" s="5"/>
      <c r="G62" s="5"/>
      <c r="H62" s="5"/>
      <c r="I62" s="5"/>
      <c r="J62" s="5"/>
      <c r="K62" s="5"/>
      <c r="L62" s="52"/>
    </row>
    <row r="63" spans="1:12" ht="15.75">
      <c r="A63" s="51"/>
      <c r="B63" s="28"/>
      <c r="C63" s="5"/>
      <c r="D63" s="5"/>
      <c r="E63" s="5"/>
      <c r="F63" s="5"/>
      <c r="G63" s="5"/>
      <c r="H63" s="5"/>
      <c r="I63" s="5"/>
      <c r="J63" s="5"/>
      <c r="K63" s="5"/>
      <c r="L63" s="52"/>
    </row>
    <row r="64" spans="1:12" ht="15.75">
      <c r="A64" s="51"/>
      <c r="B64" s="28"/>
      <c r="C64" s="5"/>
      <c r="D64" s="5"/>
      <c r="E64" s="5"/>
      <c r="F64" s="5"/>
      <c r="G64" s="5"/>
      <c r="H64" s="5"/>
      <c r="I64" s="5"/>
      <c r="J64" s="5"/>
      <c r="K64" s="5"/>
      <c r="L64" s="52"/>
    </row>
    <row r="65" spans="1:12" ht="15.75">
      <c r="A65" s="51"/>
      <c r="B65" s="28"/>
      <c r="C65" s="5"/>
      <c r="D65" s="5"/>
      <c r="E65" s="5"/>
      <c r="F65" s="5"/>
      <c r="G65" s="5"/>
      <c r="H65" s="5"/>
      <c r="I65" s="5"/>
      <c r="J65" s="5"/>
      <c r="K65" s="5"/>
      <c r="L65" s="52"/>
    </row>
    <row r="66" spans="1:11" ht="45.75" customHeight="1">
      <c r="A66" s="43" t="s">
        <v>24</v>
      </c>
      <c r="B66" s="28"/>
      <c r="C66" s="5"/>
      <c r="D66" s="5"/>
      <c r="E66" s="5"/>
      <c r="F66" s="5"/>
      <c r="G66" s="5"/>
      <c r="H66" s="1" t="s">
        <v>25</v>
      </c>
      <c r="I66" s="5"/>
      <c r="J66" s="5"/>
      <c r="K66" s="12"/>
    </row>
    <row r="67" spans="1:11" ht="24" customHeight="1">
      <c r="A67" s="43"/>
      <c r="B67" s="28"/>
      <c r="C67" s="5"/>
      <c r="D67" s="5"/>
      <c r="E67" s="5"/>
      <c r="F67" s="5"/>
      <c r="G67" s="5"/>
      <c r="H67" s="1"/>
      <c r="I67" s="5"/>
      <c r="J67" s="5"/>
      <c r="K67" s="12"/>
    </row>
    <row r="68" spans="1:11" ht="18.75" customHeight="1">
      <c r="A68" s="125"/>
      <c r="B68" s="125"/>
      <c r="C68" s="125"/>
      <c r="D68" s="125"/>
      <c r="E68" s="125"/>
      <c r="F68" s="1"/>
      <c r="G68" s="2"/>
      <c r="H68" s="1"/>
      <c r="I68" s="1"/>
      <c r="J68" s="1"/>
      <c r="K68" s="12"/>
    </row>
    <row r="69" spans="1:11" ht="18.75" customHeight="1">
      <c r="A69" s="48"/>
      <c r="B69" s="48"/>
      <c r="C69" s="48"/>
      <c r="D69" s="48"/>
      <c r="E69" s="48"/>
      <c r="F69" s="1"/>
      <c r="G69" s="2"/>
      <c r="H69" s="1"/>
      <c r="I69" s="1"/>
      <c r="J69" s="1"/>
      <c r="K69" s="12"/>
    </row>
    <row r="70" spans="1:11" ht="18.75">
      <c r="A70" s="16"/>
      <c r="B70" s="23"/>
      <c r="C70" s="4"/>
      <c r="D70" s="3"/>
      <c r="E70" s="1"/>
      <c r="F70" s="3"/>
      <c r="G70" s="2"/>
      <c r="H70" s="1"/>
      <c r="I70" s="3"/>
      <c r="J70" s="1"/>
      <c r="K70" s="12"/>
    </row>
    <row r="71" spans="1:11" ht="18.75">
      <c r="A71" s="16"/>
      <c r="B71" s="23"/>
      <c r="C71" s="4"/>
      <c r="D71" s="3"/>
      <c r="E71" s="1"/>
      <c r="F71" s="3"/>
      <c r="G71" s="2"/>
      <c r="H71" s="1"/>
      <c r="I71" s="3"/>
      <c r="J71" s="1"/>
      <c r="K71" s="12"/>
    </row>
    <row r="72" spans="1:11" ht="18.75">
      <c r="A72" s="125"/>
      <c r="B72" s="125"/>
      <c r="C72" s="1"/>
      <c r="D72" s="1"/>
      <c r="E72" s="3"/>
      <c r="F72" s="2"/>
      <c r="G72" s="1"/>
      <c r="H72" s="1"/>
      <c r="I72" s="1"/>
      <c r="J72" s="1"/>
      <c r="K72" s="12"/>
    </row>
    <row r="73" spans="3:11" ht="18.75">
      <c r="C73" s="13"/>
      <c r="D73" s="13"/>
      <c r="E73" s="1"/>
      <c r="F73" s="13"/>
      <c r="G73" s="13"/>
      <c r="H73" s="13"/>
      <c r="I73" s="13"/>
      <c r="J73" s="13"/>
      <c r="K73" s="6"/>
    </row>
    <row r="74" spans="1:11" ht="18.75">
      <c r="A74" s="124"/>
      <c r="B74" s="124"/>
      <c r="C74" s="13"/>
      <c r="D74" s="13"/>
      <c r="E74" s="13"/>
      <c r="F74" s="13"/>
      <c r="G74" s="13"/>
      <c r="H74" s="13"/>
      <c r="I74" s="13"/>
      <c r="J74" s="13"/>
      <c r="K74" s="6"/>
    </row>
    <row r="75" spans="1:5" ht="18">
      <c r="A75" s="17"/>
      <c r="B75" s="24"/>
      <c r="E75" s="13"/>
    </row>
    <row r="76" spans="1:2" ht="18.75">
      <c r="A76" s="18"/>
      <c r="B76" s="25"/>
    </row>
  </sheetData>
  <sheetProtection/>
  <mergeCells count="39">
    <mergeCell ref="R26:R38"/>
    <mergeCell ref="I6:K6"/>
    <mergeCell ref="A4:L4"/>
    <mergeCell ref="L6:L8"/>
    <mergeCell ref="J7:K7"/>
    <mergeCell ref="G7:H7"/>
    <mergeCell ref="A10:A12"/>
    <mergeCell ref="F6:H6"/>
    <mergeCell ref="F7:F8"/>
    <mergeCell ref="L25:L28"/>
    <mergeCell ref="I1:L1"/>
    <mergeCell ref="D7:E7"/>
    <mergeCell ref="L38:L39"/>
    <mergeCell ref="A21:K21"/>
    <mergeCell ref="A35:K35"/>
    <mergeCell ref="A36:K36"/>
    <mergeCell ref="I2:L2"/>
    <mergeCell ref="I7:I8"/>
    <mergeCell ref="A6:A8"/>
    <mergeCell ref="B6:B8"/>
    <mergeCell ref="C7:C8"/>
    <mergeCell ref="L58:L61"/>
    <mergeCell ref="A49:K49"/>
    <mergeCell ref="A50:K50"/>
    <mergeCell ref="A59:K59"/>
    <mergeCell ref="A58:K58"/>
    <mergeCell ref="L42:L43"/>
    <mergeCell ref="A45:K45"/>
    <mergeCell ref="A46:K46"/>
    <mergeCell ref="A74:B74"/>
    <mergeCell ref="A72:B72"/>
    <mergeCell ref="A68:E68"/>
    <mergeCell ref="C6:E6"/>
    <mergeCell ref="A37:A39"/>
    <mergeCell ref="A41:A43"/>
    <mergeCell ref="A13:K13"/>
    <mergeCell ref="A14:K14"/>
    <mergeCell ref="A15:K15"/>
    <mergeCell ref="A20:K20"/>
  </mergeCells>
  <printOptions/>
  <pageMargins left="0.5118110236220472" right="0.5118110236220472" top="1.141732283464567" bottom="0.3937007874015748" header="0.31496062992125984" footer="0.31496062992125984"/>
  <pageSetup fitToHeight="18" horizontalDpi="600" verticalDpi="600" orientation="landscape" paperSize="9" scale="70" r:id="rId1"/>
  <rowBreaks count="4" manualBreakCount="4">
    <brk id="19" max="11" man="1"/>
    <brk id="39" max="11" man="1"/>
    <brk id="54" max="11" man="1"/>
    <brk id="67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Админ</cp:lastModifiedBy>
  <cp:lastPrinted>2017-02-09T06:55:54Z</cp:lastPrinted>
  <dcterms:created xsi:type="dcterms:W3CDTF">1996-10-08T23:32:33Z</dcterms:created>
  <dcterms:modified xsi:type="dcterms:W3CDTF">2017-02-09T06:57:14Z</dcterms:modified>
  <cp:category/>
  <cp:version/>
  <cp:contentType/>
  <cp:contentStatus/>
</cp:coreProperties>
</file>