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Додаток3" sheetId="1" r:id="rId1"/>
    <sheet name="Додаток4" sheetId="2" r:id="rId2"/>
    <sheet name="Додаток 5" sheetId="3" r:id="rId3"/>
    <sheet name="Додаток2" sheetId="4" r:id="rId4"/>
  </sheets>
  <definedNames>
    <definedName name="_xlnm.Print_Titles" localSheetId="1">'Додаток4'!$10:$10</definedName>
    <definedName name="_xlnm.Print_Area" localSheetId="1">'Додаток4'!$A$1:$L$53</definedName>
  </definedNames>
  <calcPr fullCalcOnLoad="1"/>
</workbook>
</file>

<file path=xl/sharedStrings.xml><?xml version="1.0" encoding="utf-8"?>
<sst xmlns="http://schemas.openxmlformats.org/spreadsheetml/2006/main" count="368" uniqueCount="251">
  <si>
    <t>загальний фонд</t>
  </si>
  <si>
    <t>Джерела фінансу-вання</t>
  </si>
  <si>
    <t>Завдання, КТКВК</t>
  </si>
  <si>
    <t>Обсяг витрат</t>
  </si>
  <si>
    <t>Всього на виконання Програми</t>
  </si>
  <si>
    <t xml:space="preserve">                                                     </t>
  </si>
  <si>
    <t>Відповідальний виконавець</t>
  </si>
  <si>
    <t>у тому числі кошти міського бюджету</t>
  </si>
  <si>
    <r>
      <t>Мета:</t>
    </r>
    <r>
      <rPr>
        <sz val="12"/>
        <rFont val="Times New Roman"/>
        <family val="1"/>
      </rPr>
      <t xml:space="preserve"> надання населенню міста Суми доступних і якісних послуг із пасажирських перевезень міським електротранспортом</t>
    </r>
  </si>
  <si>
    <t>тис. грн.</t>
  </si>
  <si>
    <r>
      <t>Мета:</t>
    </r>
    <r>
      <rPr>
        <sz val="12"/>
        <rFont val="Times New Roman"/>
        <family val="1"/>
      </rPr>
      <t xml:space="preserve"> надання населенню міста Суми доступних і якісних послуг із пасажирських перевезень міським комунальним автотранспортом</t>
    </r>
  </si>
  <si>
    <t>Додаток 4</t>
  </si>
  <si>
    <t>державний бюджет</t>
  </si>
  <si>
    <t>міський  бюджет</t>
  </si>
  <si>
    <t>інші джерела (власні кошти КП СМР «Електроав тотранс»)</t>
  </si>
  <si>
    <t xml:space="preserve"> міський бюджет</t>
  </si>
  <si>
    <t>міський бюджет</t>
  </si>
  <si>
    <t xml:space="preserve">Виконавчий комітет  Сумської міської ради, 
КП СМР
«Електроавтотранс» 
</t>
  </si>
  <si>
    <t xml:space="preserve">Перелік завдань міської  цільової (комплексної) Програми  розвитку міського пасажирського транспорту м. Суми на 2016 – 2018 роки  </t>
  </si>
  <si>
    <t>2016 рік (проект)</t>
  </si>
  <si>
    <t>2017рік (прогноз)</t>
  </si>
  <si>
    <t>2018 рік (прогноз)</t>
  </si>
  <si>
    <r>
      <t>Підпрограма 1.</t>
    </r>
    <r>
      <rPr>
        <sz val="12"/>
        <rFont val="Times New Roman"/>
        <family val="1"/>
      </rPr>
      <t xml:space="preserve"> "Розвиток міського електротранспорту",                                    </t>
    </r>
  </si>
  <si>
    <r>
      <t>Завдання 1.</t>
    </r>
    <r>
      <rPr>
        <sz val="12"/>
        <rFont val="Times New Roman"/>
        <family val="1"/>
      </rPr>
      <t xml:space="preserve"> Оновлення парку тролейбусів КТКВК 180409</t>
    </r>
  </si>
  <si>
    <r>
      <t>Підпрограма 2.</t>
    </r>
    <r>
      <rPr>
        <sz val="12"/>
        <rFont val="Times New Roman"/>
        <family val="1"/>
      </rPr>
      <t xml:space="preserve">  "Розвиток міського пасажирського автотранспорту"</t>
    </r>
  </si>
  <si>
    <t xml:space="preserve">                                                                   </t>
  </si>
  <si>
    <t>О.М. Лисенко</t>
  </si>
  <si>
    <r>
      <t xml:space="preserve">Мета: </t>
    </r>
    <r>
      <rPr>
        <sz val="12"/>
        <rFont val="Times New Roman"/>
        <family val="1"/>
      </rPr>
      <t>забезпечення сталого функціонування КП СМР «Електроавтотранс»</t>
    </r>
  </si>
  <si>
    <t>спеціаль-ний фонд</t>
  </si>
  <si>
    <t>КТКВК 170601</t>
  </si>
  <si>
    <t>КТКВК 170101</t>
  </si>
  <si>
    <r>
      <t>Завдання 1.</t>
    </r>
    <r>
      <rPr>
        <sz val="12"/>
        <rFont val="Times New Roman"/>
        <family val="1"/>
      </rPr>
      <t xml:space="preserve">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  </t>
    </r>
  </si>
  <si>
    <t xml:space="preserve">КП СМР
«Електроавтотранс» 
</t>
  </si>
  <si>
    <t xml:space="preserve">Виконавчий комітет  Сумської міської ради, 
КП СМР
«Електроавтотранс» </t>
  </si>
  <si>
    <r>
      <t xml:space="preserve">Завдання 3. </t>
    </r>
    <r>
      <rPr>
        <sz val="12"/>
        <rFont val="Times New Roman"/>
        <family val="1"/>
      </rPr>
      <t>Збереження і розвиток електротранспортної інфраструктури КТКВК 180409</t>
    </r>
  </si>
  <si>
    <t xml:space="preserve">Управління капітального будівництва та дорожнього господарства Сумської міської ради,
</t>
  </si>
  <si>
    <r>
      <t xml:space="preserve">Завдання 4. </t>
    </r>
    <r>
      <rPr>
        <sz val="12"/>
        <rFont val="Times New Roman"/>
        <family val="1"/>
      </rPr>
      <t xml:space="preserve"> Реконструкція електротранспортної інфраструктури КТКВК150101</t>
    </r>
  </si>
  <si>
    <t xml:space="preserve">
Виконавчий комітет  Сумської міської ради, 
КП СМР
«Електроавтотранс» </t>
  </si>
  <si>
    <r>
      <t xml:space="preserve">Завдання 2. </t>
    </r>
    <r>
      <rPr>
        <sz val="12"/>
        <rFont val="Times New Roman"/>
        <family val="1"/>
      </rPr>
      <t xml:space="preserve">Відновлення технічного ресурсу існуючого парку комунального автотранспорту
</t>
    </r>
  </si>
  <si>
    <t>Додаток 2</t>
  </si>
  <si>
    <t>Напрями діяльності (підпрограми), завдання та заходи</t>
  </si>
  <si>
    <t>на 2016-2018 роки</t>
  </si>
  <si>
    <t>№ з/п</t>
  </si>
  <si>
    <t>Пріоритетні завдання</t>
  </si>
  <si>
    <t>Перелік заходів програми</t>
  </si>
  <si>
    <t>Строк викона-ння заходу</t>
  </si>
  <si>
    <t>Виконавці</t>
  </si>
  <si>
    <t>всього</t>
  </si>
  <si>
    <t xml:space="preserve">2016 (проект) </t>
  </si>
  <si>
    <t xml:space="preserve">2017 (прогноз) </t>
  </si>
  <si>
    <t xml:space="preserve">2018 (прогноз) </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</si>
  <si>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</si>
  <si>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</si>
  <si>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</si>
  <si>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</si>
  <si>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2016-2018 роки</t>
  </si>
  <si>
    <t>Виконком Сумської міської ради, КП СМР "Електроав-тотранс"</t>
  </si>
  <si>
    <t>міський бюджет (шляхом поповнення статутного капіталу)</t>
  </si>
  <si>
    <t>1.2. Відновлення технічного  ресурсу існуючого парку рухомого складу міського електротранс-порту</t>
  </si>
  <si>
    <t xml:space="preserve">1.1.1.Придбання тролейбусів на умовах співфінансуван-ня державного бюджету і бюджету міста
</t>
  </si>
  <si>
    <t>1.2.1.Проведен-ня капітальних ремонтів тролейбусів</t>
  </si>
  <si>
    <t>інші джерела (власні кошти КП СМР «Електроавтотранс»)</t>
  </si>
  <si>
    <r>
      <rPr>
        <sz val="10"/>
        <rFont val="Arial"/>
        <family val="2"/>
      </rPr>
      <t>Підвищення якості та комфортабе-льності пасажирських перевезень,</t>
    </r>
    <r>
      <rPr>
        <sz val="10"/>
        <color indexed="8"/>
        <rFont val="Arial"/>
        <family val="2"/>
      </rPr>
      <t xml:space="preserve"> безпеки транспортних послуг, що надаються міським електротранс-портом; поліпшення екологічного стану міста</t>
    </r>
    <r>
      <rPr>
        <sz val="10"/>
        <rFont val="Arial"/>
        <family val="2"/>
      </rPr>
      <t xml:space="preserve"> </t>
    </r>
  </si>
  <si>
    <t>1.3. Збереження і розвиток електротрас-портної інфраструктури</t>
  </si>
  <si>
    <t>1.3.1.Придбання  машин типу АТ-70М для обслуговування контактної мережі</t>
  </si>
  <si>
    <t>Підвищення ефективності роботи міського електротранспорту</t>
  </si>
  <si>
    <t>1.4.Реконструк-ція електротранс-портної інфраструктури</t>
  </si>
  <si>
    <t>1.4.1.Реконструк-ція розворотних кілець 0,34 км в центральній частині міста (вул. Набережна р. Стрілки, Набережна р. Сумки)</t>
  </si>
  <si>
    <t>Упраління капіталь-ного будівни-цтва та дорожнього госпо-дарства СМР</t>
  </si>
  <si>
    <t xml:space="preserve">міський бюджет </t>
  </si>
  <si>
    <t>2.</t>
  </si>
  <si>
    <t>2.1.Оновлення парку комунального автотранспорту</t>
  </si>
  <si>
    <t>Підвищення якості та безпеки транспортних послуг, що надаються міським електротранспо-ртом, поліпшення екологічного стану міста</t>
  </si>
  <si>
    <t xml:space="preserve">2.2. Відновлення технічного ресурсу існуючого парку комунального автотранспорту
</t>
  </si>
  <si>
    <t>КП СМР "Електроав-тотранс"</t>
  </si>
  <si>
    <t>2.2.1.Проведен-ня капітальних ремонтів автобусів</t>
  </si>
  <si>
    <t>3.</t>
  </si>
  <si>
    <t>3.1.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t>
  </si>
  <si>
    <t>Забезпечення беззбиткового функціонування КП СМР «Електроавто-транс</t>
  </si>
  <si>
    <t>3.2. Зменшення витрат електроенергії на підприємстві</t>
  </si>
  <si>
    <t>Скорочення споживання та плати за електроенергію за рахунок заміни застарілого обладнання</t>
  </si>
  <si>
    <t>3.3.Забезпечен-ня динамічного розвитку підприємства</t>
  </si>
  <si>
    <t>3.3.1. Надання фінансової підтримки  підприємству</t>
  </si>
  <si>
    <t>3.4.Модерніза-ція моніторингу виконання пасажирських перевезень</t>
  </si>
  <si>
    <t>3.4. Придбання та встановлення датчиків GPS на авто- та електротранс-порті КП СМР "Електроавто-транс"</t>
  </si>
  <si>
    <t>Підвищення якості транспортних послуг</t>
  </si>
  <si>
    <t>ВСЬОГО</t>
  </si>
  <si>
    <r>
      <rPr>
        <b/>
        <sz val="12"/>
        <rFont val="Times New Roman"/>
        <family val="1"/>
      </rPr>
      <t>Завдання 2.</t>
    </r>
    <r>
      <rPr>
        <sz val="12"/>
        <rFont val="Times New Roman"/>
        <family val="1"/>
      </rPr>
      <t xml:space="preserve">Зменшення витрат електроенергії на підприємстві </t>
    </r>
    <r>
      <rPr>
        <sz val="12"/>
        <color indexed="8"/>
        <rFont val="Times New Roman"/>
        <family val="1"/>
      </rPr>
      <t>КТКВК 180409</t>
    </r>
  </si>
  <si>
    <t>Відповідальні виконавці, КТКВК, завдання програми, результативні показники</t>
  </si>
  <si>
    <t>в тому числі</t>
  </si>
  <si>
    <t>Разом</t>
  </si>
  <si>
    <t>Загальний фонд</t>
  </si>
  <si>
    <t>2017 рік (прогноз)</t>
  </si>
  <si>
    <t>Всього на виконання програми, тис. грн.</t>
  </si>
  <si>
    <t>Мета: створення належних умов для надання населенню міста Суми доступних і якісних послуг із пасажирських перевезень міським пасажирським транспортом, підвищення ефективності та надійності функціонування громадського транспорту відповідно до встановлених нормативів і стандартів</t>
  </si>
  <si>
    <r>
      <rPr>
        <b/>
        <u val="single"/>
        <sz val="10"/>
        <rFont val="Arial"/>
        <family val="2"/>
      </rPr>
      <t>Підпрограма 1.</t>
    </r>
    <r>
      <rPr>
        <b/>
        <sz val="10"/>
        <rFont val="Arial"/>
        <family val="2"/>
      </rPr>
      <t xml:space="preserve"> «Розвиток міського електротранспорту»</t>
    </r>
    <r>
      <rPr>
        <sz val="10"/>
        <rFont val="Arial"/>
        <family val="2"/>
      </rPr>
      <t xml:space="preserve">
Мета: надання населенню міста Суми доступних і якісних послуг із пасажирських перевезень міським електротранспортом
</t>
    </r>
  </si>
  <si>
    <t>Всього на виконання підпрограми 1, тис. грн.</t>
  </si>
  <si>
    <r>
      <t>Відповідальний виконавець</t>
    </r>
    <r>
      <rPr>
        <sz val="10"/>
        <rFont val="Times New Roman"/>
        <family val="1"/>
      </rPr>
      <t>: Виконком Сумської міської ради,  КП СМР «Електроавтотранс»</t>
    </r>
  </si>
  <si>
    <t>Показники виконання:</t>
  </si>
  <si>
    <r>
      <t>Показник затрат (вхідних ресурсів)</t>
    </r>
    <r>
      <rPr>
        <sz val="10"/>
        <rFont val="Times New Roman"/>
        <family val="1"/>
      </rPr>
      <t>:</t>
    </r>
  </si>
  <si>
    <t>загальна кількість комунального електротранспорту, що забезпечує потреби населення, од.</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</si>
  <si>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</si>
  <si>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</si>
  <si>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</si>
  <si>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</si>
  <si>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</si>
  <si>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</si>
  <si>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</si>
  <si>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кількість машин для обслуговування контактної мережі, що забезпечує потреби населення, од.</t>
  </si>
  <si>
    <t>кількість машин для обслуговування контактної мережі, що необхідно списати, од.</t>
  </si>
  <si>
    <r>
      <t xml:space="preserve">кількість </t>
    </r>
    <r>
      <rPr>
        <sz val="10"/>
        <rFont val="Times New Roman"/>
        <family val="1"/>
      </rPr>
      <t>машин для обслуговування контактної мережі</t>
    </r>
    <r>
      <rPr>
        <sz val="9"/>
        <rFont val="Times New Roman"/>
        <family val="1"/>
      </rPr>
      <t>, які планується придбати, од.</t>
    </r>
  </si>
  <si>
    <r>
      <t xml:space="preserve">середня вартість  1 </t>
    </r>
    <r>
      <rPr>
        <sz val="10"/>
        <rFont val="Times New Roman"/>
        <family val="1"/>
      </rPr>
      <t>машини для обслуговування контактної мережі</t>
    </r>
    <r>
      <rPr>
        <sz val="9"/>
        <rFont val="Times New Roman"/>
        <family val="1"/>
      </rPr>
      <t>, тис. грн.</t>
    </r>
  </si>
  <si>
    <r>
      <t xml:space="preserve">відсоток придбаних </t>
    </r>
    <r>
      <rPr>
        <sz val="9"/>
        <rFont val="Times New Roman"/>
        <family val="1"/>
      </rPr>
      <t xml:space="preserve"> </t>
    </r>
    <r>
      <rPr>
        <sz val="10"/>
        <rFont val="Times New Roman"/>
        <family val="1"/>
      </rPr>
      <t>машини для обслуговування контактної мережі до їх загальної кількості, %</t>
    </r>
  </si>
  <si>
    <t>кількість розворотних кілець,  що потребують реконструкції, од.</t>
  </si>
  <si>
    <t>загальна протяжність контактної мережі, км</t>
  </si>
  <si>
    <t>кількість розворот них кілець, які планується реконструювати, од.</t>
  </si>
  <si>
    <t>протяжність контактної мережі, яку планується реконструювати, км</t>
  </si>
  <si>
    <t>середня вартість реконструкції 1 розворотнього кільця, тис. грн.</t>
  </si>
  <si>
    <t>середня вартість реконструкції 1 км контактної мережі, тис. грн.</t>
  </si>
  <si>
    <t>відсоток реконструйованих розворотніх кілець до тих, які потребують реконструкції, %</t>
  </si>
  <si>
    <t>відсоток реконструйованої довжини контактної мережі до її загальної протяжності, %</t>
  </si>
  <si>
    <r>
      <rPr>
        <b/>
        <u val="single"/>
        <sz val="10"/>
        <rFont val="Times New Roman"/>
        <family val="1"/>
      </rPr>
      <t>Підпрограма 2.</t>
    </r>
    <r>
      <rPr>
        <b/>
        <sz val="10"/>
        <rFont val="Times New Roman"/>
        <family val="1"/>
      </rPr>
      <t xml:space="preserve"> «Розвиток міського пасажирського автотранспорту»</t>
    </r>
    <r>
      <rPr>
        <sz val="10"/>
        <rFont val="Times New Roman"/>
        <family val="1"/>
      </rPr>
      <t xml:space="preserve">
Мета: надання населенню міста Суми доступних і якісних послуг із пасажирських перевезень міським комунальним автотранспортом
</t>
    </r>
  </si>
  <si>
    <t>Всього на виконання підпрограми 2, тис. грн.</t>
  </si>
  <si>
    <t>загальна кількість комунального автотранспорту, що забезпечує потреби населення, од.</t>
  </si>
  <si>
    <t>загальна кількість автотранспорту, що працює на міських автобусних маршрутах загального користування, од.</t>
  </si>
  <si>
    <t>Показники продукту:</t>
  </si>
  <si>
    <t>Показники продуктивності (ефективності):</t>
  </si>
  <si>
    <t>Показники  результативності (якості) :</t>
  </si>
  <si>
    <r>
      <rPr>
        <b/>
        <u val="single"/>
        <sz val="10"/>
        <rFont val="Times New Roman"/>
        <family val="1"/>
      </rPr>
      <t>Підпрограма 3.</t>
    </r>
    <r>
      <rPr>
        <b/>
        <sz val="10"/>
        <rFont val="Times New Roman"/>
        <family val="1"/>
      </rPr>
      <t xml:space="preserve"> «Забезпечення сталого функціонування КП СМР «Електроавтотранс»</t>
    </r>
    <r>
      <rPr>
        <sz val="10"/>
        <rFont val="Times New Roman"/>
        <family val="1"/>
      </rPr>
      <t xml:space="preserve">
Мета: збільшення доходів КП СМР «Електроавтотранс» за рахунок відшкодування різниці між встановленими та економічно обґрунтованими тарифами на послуги 
</t>
    </r>
  </si>
  <si>
    <t>Всього на виконання підпрограми 3, тис. грн.</t>
  </si>
  <si>
    <r>
      <t>Завдання 1.</t>
    </r>
    <r>
      <rPr>
        <sz val="9"/>
        <rFont val="Times New Roman"/>
        <family val="1"/>
      </rPr>
      <t xml:space="preserve">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  </t>
    </r>
  </si>
  <si>
    <r>
      <t xml:space="preserve">орієнтовний обсяг видатків </t>
    </r>
    <r>
      <rPr>
        <sz val="10"/>
        <color indexed="8"/>
        <rFont val="Times New Roman"/>
        <family val="1"/>
      </rPr>
      <t>на відшкодування різниці між встановленими та економічно обґрунтованими тарифами , тис. грн.</t>
    </r>
  </si>
  <si>
    <t>кількість комунальних підприємств, яким планується відшкодовувати різницю в тарифах, од.</t>
  </si>
  <si>
    <t>середньомісячний розмір відшкодування різниці між встановленим та економічно обґрунтованим тарифом на послуги міського електричного транспорту, грн.</t>
  </si>
  <si>
    <t>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 грн.</t>
  </si>
  <si>
    <t>темп зростання видатків на відшкодування різниці в тарифах на послуги міського електричного транспорту порівняно з попереднім роком, %</t>
  </si>
  <si>
    <r>
      <t xml:space="preserve">темп зростання видатків на відшкодування різниці в тарифах </t>
    </r>
    <r>
      <rPr>
        <sz val="9"/>
        <color indexed="8"/>
        <rFont val="Times New Roman"/>
        <family val="1"/>
      </rPr>
      <t xml:space="preserve">на </t>
    </r>
    <r>
      <rPr>
        <sz val="9"/>
        <rFont val="Times New Roman"/>
        <family val="1"/>
      </rPr>
      <t>послуги з перевезення пасажирів на автобусних маршрутах загального користування порівняно з попереднім роком, %</t>
    </r>
  </si>
  <si>
    <r>
      <rPr>
        <b/>
        <sz val="10"/>
        <rFont val="Times New Roman"/>
        <family val="1"/>
      </rPr>
      <t>Завдання 2.</t>
    </r>
    <r>
      <rPr>
        <sz val="10"/>
        <rFont val="Times New Roman"/>
        <family val="1"/>
      </rPr>
      <t xml:space="preserve">  Зменшення витрат електроенергії на підприємстві, тис. грн.
КТКВК 180409
</t>
    </r>
  </si>
  <si>
    <t>відсоток оновленого електрообладнання до того, що потребує заміни, %</t>
  </si>
  <si>
    <r>
      <t>Завдання 3</t>
    </r>
    <r>
      <rPr>
        <sz val="10"/>
        <rFont val="Times New Roman"/>
        <family val="1"/>
      </rPr>
      <t>.</t>
    </r>
    <r>
      <rPr>
        <sz val="10"/>
        <color indexed="8"/>
        <rFont val="Times New Roman"/>
        <family val="1"/>
      </rPr>
      <t xml:space="preserve"> </t>
    </r>
    <r>
      <rPr>
        <sz val="12"/>
        <rFont val="Times New Roman"/>
        <family val="1"/>
      </rPr>
      <t xml:space="preserve"> </t>
    </r>
    <r>
      <rPr>
        <sz val="10"/>
        <rFont val="Times New Roman"/>
        <family val="1"/>
      </rPr>
      <t>Забезпечення динамічного розвитку підприємства</t>
    </r>
    <r>
      <rPr>
        <sz val="10"/>
        <color indexed="8"/>
        <rFont val="Times New Roman"/>
        <family val="1"/>
      </rPr>
      <t>, тис. грн. КТКВК 170603</t>
    </r>
  </si>
  <si>
    <t>кількість комунальних підприємств, що потребують фінансової підтримки, од.</t>
  </si>
  <si>
    <t>кількість комунальних підприємств, яким планується надання фінансової підтримки, од.</t>
  </si>
  <si>
    <t xml:space="preserve">середня сума фінансової підтримки, 
тис. грн.
</t>
  </si>
  <si>
    <t>темп зростання видатків на фінансову  підтримку порівняно з попереднім роком, %</t>
  </si>
  <si>
    <t>середня вартість 1 програмного забезпечення, грн.</t>
  </si>
  <si>
    <t>кількість програмного забезпечення, що буде придбано, од.</t>
  </si>
  <si>
    <t>кількість програмного забезпечення, що необхідно придбати, од.</t>
  </si>
  <si>
    <t>відсоток придбаного програмного забезпечення до загальної потреби, %</t>
  </si>
  <si>
    <t>Загаль-ний фонд</t>
  </si>
  <si>
    <t>Спеціаль-ний фонд</t>
  </si>
  <si>
    <t>Обсяг коштів, які пропонується залучити на виконання програми</t>
  </si>
  <si>
    <t>Обсяг ресурсів, усього, у тому числі:</t>
  </si>
  <si>
    <t>обласний бюджет</t>
  </si>
  <si>
    <t>кошти небюджетних джерел</t>
  </si>
  <si>
    <t>І</t>
  </si>
  <si>
    <t>ІІ</t>
  </si>
  <si>
    <t>ІІІ</t>
  </si>
  <si>
    <t>Етапи виконання програми</t>
  </si>
  <si>
    <t xml:space="preserve">Усього витрат на виконання програми </t>
  </si>
  <si>
    <t xml:space="preserve">Ресурсне забезпечення 
міської цільової (комплексної) Програми розвитку міського пасажирського транспорту м. Суми 
на 2016 – 2018 роки  
</t>
  </si>
  <si>
    <t>Додаток 3</t>
  </si>
  <si>
    <t>Додаток 5</t>
  </si>
  <si>
    <t>міської цільової (комплексної) Програми розвитку міського пасажирського транспорту м. Суми</t>
  </si>
  <si>
    <r>
      <rPr>
        <b/>
        <u val="single"/>
        <sz val="10"/>
        <rFont val="Arial"/>
        <family val="2"/>
      </rPr>
      <t xml:space="preserve">Підпрограма 1. </t>
    </r>
    <r>
      <rPr>
        <b/>
        <sz val="10"/>
        <rFont val="Arial"/>
        <family val="2"/>
      </rPr>
      <t>"Розвиток міського електротранспорту"</t>
    </r>
  </si>
  <si>
    <r>
      <rPr>
        <b/>
        <u val="single"/>
        <sz val="10"/>
        <rFont val="Arial"/>
        <family val="2"/>
      </rPr>
      <t>Підпрограма 3.</t>
    </r>
    <r>
      <rPr>
        <b/>
        <sz val="10"/>
        <rFont val="Arial"/>
        <family val="2"/>
      </rPr>
      <t xml:space="preserve"> "Забезпечення сталого функціонування КП СМР "Електроавторанс"</t>
    </r>
  </si>
  <si>
    <r>
      <t xml:space="preserve">    </t>
    </r>
    <r>
      <rPr>
        <b/>
        <sz val="11"/>
        <rFont val="Arial"/>
        <family val="2"/>
      </rPr>
      <t>Результативні показники виконання завдань міської цільової (комплексної) Програми розвитку міського пасажирського транспорту м. Суми на 2016 – 2018 роки</t>
    </r>
    <r>
      <rPr>
        <b/>
        <sz val="10"/>
        <rFont val="Arial"/>
        <family val="2"/>
      </rPr>
      <t xml:space="preserve">
</t>
    </r>
  </si>
  <si>
    <t>кількість датчиків GPS, що необхідно придбати, од.</t>
  </si>
  <si>
    <r>
      <rPr>
        <b/>
        <sz val="10"/>
        <rFont val="Times New Roman"/>
        <family val="1"/>
      </rPr>
      <t>Завдання 4.</t>
    </r>
    <r>
      <rPr>
        <sz val="10"/>
        <rFont val="Times New Roman"/>
        <family val="1"/>
      </rPr>
      <t xml:space="preserve"> Модернізація моніторингу виконання пасажирських перевезень, тис. грн.  </t>
    </r>
  </si>
  <si>
    <t>КТКВК 180409</t>
  </si>
  <si>
    <t>КТКВК 170603</t>
  </si>
  <si>
    <t>монтаж, наладка  датчиків GPS, що необхідно виконати, од.</t>
  </si>
  <si>
    <t>кількість датчиків GPS, що буде придбана, од.</t>
  </si>
  <si>
    <t>монтаж, наладка  датчиків GPS, що буде виконана, од.</t>
  </si>
  <si>
    <t>середня вартість 1 датчика GPS , грн.</t>
  </si>
  <si>
    <t>відсоток придбаних датчиків GPS до загальної потреби, %</t>
  </si>
  <si>
    <t>середня вартість монтажу, наладки 1 датчика GPS, грн.</t>
  </si>
  <si>
    <t xml:space="preserve">3.1.1.Відшкоду-вання різниці між встановленим та економічно обґрунтованим тарифом на послуги міського електрично-го транспорту  КП СМР «Електроавто-транс» </t>
  </si>
  <si>
    <t xml:space="preserve">3.1.2.Відшкоду-вання різниці між встановленим та економічно обґрунтованим тарифом на послуги міського  з перевезення пасажирів на автобусних маршрутах загального користування КП СМР «Електроавто-транс» </t>
  </si>
  <si>
    <t>відсоток виконаного монтажу, наладки датчиків GPS до загальної потреби, %</t>
  </si>
  <si>
    <t>2016 рік</t>
  </si>
  <si>
    <t xml:space="preserve">2016 рік </t>
  </si>
  <si>
    <t>Виконком Сумської міської ради, відділ логістики та зв'язку СМР</t>
  </si>
  <si>
    <r>
      <rPr>
        <b/>
        <u val="single"/>
        <sz val="10"/>
        <rFont val="Arial"/>
        <family val="2"/>
      </rPr>
      <t>Підпрограма 2.</t>
    </r>
    <r>
      <rPr>
        <b/>
        <sz val="10"/>
        <rFont val="Arial"/>
        <family val="2"/>
      </rPr>
      <t xml:space="preserve"> "Розвиток міського пасажирського автотранспорту"</t>
    </r>
  </si>
  <si>
    <r>
      <rPr>
        <b/>
        <u val="single"/>
        <sz val="10"/>
        <rFont val="Arial"/>
        <family val="2"/>
      </rPr>
      <t>Підпрограма 4.</t>
    </r>
    <r>
      <rPr>
        <b/>
        <sz val="10"/>
        <rFont val="Arial"/>
        <family val="2"/>
      </rPr>
      <t xml:space="preserve"> "Організація перевезення пасажирів на постійних міських маршрутах"</t>
    </r>
  </si>
  <si>
    <t>4.</t>
  </si>
  <si>
    <r>
      <rPr>
        <b/>
        <sz val="12"/>
        <rFont val="Times New Roman"/>
        <family val="1"/>
      </rPr>
      <t>Завдання 3</t>
    </r>
    <r>
      <rPr>
        <sz val="12"/>
        <rFont val="Times New Roman"/>
        <family val="1"/>
      </rPr>
      <t xml:space="preserve">. Забезпечення динамічного розвитку підприємства </t>
    </r>
  </si>
  <si>
    <t>КТКВК 170103</t>
  </si>
  <si>
    <r>
      <t>Мета:</t>
    </r>
    <r>
      <rPr>
        <sz val="12"/>
        <rFont val="Times New Roman"/>
        <family val="1"/>
      </rPr>
      <t xml:space="preserve"> підвищення ефективності роботи міського пасажирського транспорту</t>
    </r>
  </si>
  <si>
    <r>
      <t xml:space="preserve">Завдання 1. </t>
    </r>
    <r>
      <rPr>
        <sz val="12"/>
        <rFont val="Times New Roman"/>
        <family val="1"/>
      </rPr>
      <t>Коригування схеми руху громадського транспорту м. Суми КТКВК 150202</t>
    </r>
  </si>
  <si>
    <r>
      <t>Підпрограма 4.</t>
    </r>
    <r>
      <rPr>
        <sz val="12"/>
        <rFont val="Times New Roman"/>
        <family val="1"/>
      </rPr>
      <t xml:space="preserve">  "Оптимізація маршрутів руху міського пасажирського транспорту" </t>
    </r>
  </si>
  <si>
    <r>
      <t>Завдання 1.</t>
    </r>
    <r>
      <rPr>
        <sz val="10"/>
        <rFont val="Times New Roman"/>
        <family val="1"/>
      </rPr>
      <t xml:space="preserve"> </t>
    </r>
    <r>
      <rPr>
        <sz val="10"/>
        <color indexed="8"/>
        <rFont val="Times New Roman"/>
        <family val="1"/>
      </rPr>
      <t>Оновлення парку тролейбусів ,</t>
    </r>
    <r>
      <rPr>
        <sz val="10"/>
        <rFont val="Times New Roman"/>
        <family val="1"/>
      </rPr>
      <t>тис. грн. КТКВК 180409</t>
    </r>
  </si>
  <si>
    <r>
      <rPr>
        <b/>
        <u val="single"/>
        <sz val="10"/>
        <rFont val="Times New Roman"/>
        <family val="1"/>
      </rPr>
      <t>Підпрограма 4.</t>
    </r>
    <r>
      <rPr>
        <b/>
        <sz val="10"/>
        <rFont val="Times New Roman"/>
        <family val="1"/>
      </rPr>
      <t xml:space="preserve"> "Оптимізація маршрутів руху міського пасажирського транспорту" </t>
    </r>
    <r>
      <rPr>
        <sz val="10"/>
        <rFont val="Times New Roman"/>
        <family val="1"/>
      </rPr>
      <t xml:space="preserve">
Мета: підвищення ефективності роботи міського пасажирського транспорту
</t>
    </r>
  </si>
  <si>
    <t>Завдання 1. Коригування схеми руху громадського транспорту м. Суми КТКВК 150202</t>
  </si>
  <si>
    <t>кількість затверджених маршрутів руху міського пасажирського транспорту, од.</t>
  </si>
  <si>
    <t>кількість  маршрутів руху міського пасажирського транспорту,  що будуть охоплені коригуванням, од.</t>
  </si>
  <si>
    <t>середні затрати на виконання робіт із дослідження 1 маршруту руху, грн.</t>
  </si>
  <si>
    <t>Відсток маршрутів руху, охоплених коригуванням, %</t>
  </si>
  <si>
    <t>Всього на виконання підпрограми 4, тис. грн.</t>
  </si>
  <si>
    <r>
      <t>Підпрограма 3.</t>
    </r>
    <r>
      <rPr>
        <sz val="12"/>
        <rFont val="Times New Roman"/>
        <family val="1"/>
      </rPr>
      <t xml:space="preserve">  "Забезпечення сталого функціонування КП СМР "Електроавтотранс"</t>
    </r>
  </si>
  <si>
    <r>
      <t xml:space="preserve">Завдання 1. </t>
    </r>
    <r>
      <rPr>
        <sz val="12"/>
        <rFont val="Times New Roman"/>
        <family val="1"/>
      </rPr>
      <t>Оновлення парку комунального автотранспорту  КТКВК 180409</t>
    </r>
  </si>
  <si>
    <r>
      <t xml:space="preserve">Завдання 1. </t>
    </r>
    <r>
      <rPr>
        <sz val="10"/>
        <rFont val="Times New Roman"/>
        <family val="1"/>
      </rPr>
      <t>Оновлення парку комунального автотранспорту, тис. грн. КТКВК 180409</t>
    </r>
  </si>
  <si>
    <r>
      <rPr>
        <b/>
        <sz val="12"/>
        <rFont val="Times New Roman"/>
        <family val="1"/>
      </rPr>
      <t xml:space="preserve">Завдання 4. </t>
    </r>
    <r>
      <rPr>
        <sz val="12"/>
        <rFont val="Times New Roman"/>
        <family val="1"/>
      </rPr>
      <t xml:space="preserve">Модернізація моніторингу виконання пасажирських перевезень </t>
    </r>
  </si>
  <si>
    <t>Забезпечення беззбиткового функціонування КП СМР "Електроавто-транс"</t>
  </si>
  <si>
    <t xml:space="preserve">2.1.1.Придбання рухомого складу автобусів середньої місткості </t>
  </si>
  <si>
    <t>2.1.2. Придбання рухомого складу автобусів великої місткості (з низьким рівнем підлоги)</t>
  </si>
  <si>
    <t>Підвищення якості та безпеки транспортних послуг, що надаються міським автотранспо-ртом</t>
  </si>
  <si>
    <t>кількість одиниць транспорту середньої місткості, що буде придбана, од.</t>
  </si>
  <si>
    <t>середня вартість 1 автобуса середньої місткості,  тис. грн.</t>
  </si>
  <si>
    <t>кількість одиниць транспорту великої місткості (з низьким рівнем підлоги), що буде придбана, од.</t>
  </si>
  <si>
    <t>середня вартість 1 автобуса великої місткості,  тис. грн.</t>
  </si>
  <si>
    <t>загалтне збільшення кількості одиниць комунального автотранспорту до наявного, %</t>
  </si>
  <si>
    <t>3.2.1.Капітальний ремонт комірок тягових підстанцій</t>
  </si>
  <si>
    <t>кількість комірок тягових підстанцій, які необхідно капітально відремонтувати із заміною масляних вимикачів на вакуумні, од.</t>
  </si>
  <si>
    <t>кількість комірок   тягових підстанцій, які  планується капітально відремонтувати із заміною масляних вимикачів на вакуумні за рахунок коштів міського бюджету, од.</t>
  </si>
  <si>
    <t xml:space="preserve">середня вартість капітального ремонту 1  комірки тягових підстанцій, тис. грн.
</t>
  </si>
  <si>
    <r>
      <t>Завдання 3.</t>
    </r>
    <r>
      <rPr>
        <sz val="10"/>
        <color indexed="8"/>
        <rFont val="Times New Roman"/>
        <family val="1"/>
      </rPr>
      <t xml:space="preserve"> Збереження і розвиток електротранспортної інфраструктури, тис. грн. КТКВК 180409</t>
    </r>
  </si>
  <si>
    <r>
      <t>Завдання 4.</t>
    </r>
    <r>
      <rPr>
        <sz val="10"/>
        <color indexed="8"/>
        <rFont val="Times New Roman"/>
        <family val="1"/>
      </rPr>
      <t xml:space="preserve"> </t>
    </r>
    <r>
      <rPr>
        <sz val="10"/>
        <rFont val="Times New Roman"/>
        <family val="1"/>
      </rPr>
      <t>Реконструкція електротраспортної інфраструктури</t>
    </r>
    <r>
      <rPr>
        <sz val="10"/>
        <color indexed="8"/>
        <rFont val="Times New Roman"/>
        <family val="1"/>
      </rPr>
      <t>, тис. грн. КТКВК 150101</t>
    </r>
  </si>
  <si>
    <t>Кількість тролейбусів, що потребують капітального ремонту, од.</t>
  </si>
  <si>
    <t>Кількість тролейбусів, які планується капітально відремонтувати, од.</t>
  </si>
  <si>
    <t>Середня вартість капітального ремонту одного тролейбуса, тис. грн.</t>
  </si>
  <si>
    <t>Відсоток відремонтованих тролейбусів до тих, які потребують капітального ремонту, %</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</si>
  <si>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</si>
  <si>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до рішення Сумської міської ради "Про внесення змін      до     рішення     Сумської міської ради від 24 грудня 2015 року № 150-МР "Про міську цільову (комплексну) Прграму розвитку міського пасажирського транспорту м. Суми на 2016-2018 роки" (зі змінами)</t>
  </si>
  <si>
    <t>Виконком Сумської міської ради, відділ транспорту, зв'язку та телекомунікаційних послуг  СМР</t>
  </si>
  <si>
    <t xml:space="preserve">Сумський міський голова       </t>
  </si>
  <si>
    <t>Сумський міський голова</t>
  </si>
  <si>
    <t xml:space="preserve">                           </t>
  </si>
  <si>
    <t>Виконавець: Заїка В.І.</t>
  </si>
  <si>
    <t>Виконавець: Заїка В.І..</t>
  </si>
  <si>
    <t>Виконавець:Заїка В.І.</t>
  </si>
  <si>
    <t>Виконавець: Заїка В.І</t>
  </si>
  <si>
    <t>4.1. Оптимізація маршрутів руху міського пасажирського транспорту</t>
  </si>
  <si>
    <t>4.1.1. Коригування схеми руху громадського транспорту м. Суми</t>
  </si>
  <si>
    <t>КТКВК 170103 (придбання запасних частин на ремонт автобусів, погашення заборгованості  із заробітної плати та прирівняним до неї платежам, придбання та встановлення системи моніторінгу  руху міського комунального транспорту )</t>
  </si>
  <si>
    <t>КТКВК 170603 (погашення заборгованості за спожиту електроенергію, погашення заборгованості  із заробітної плати та прирівняним до неї платежам, придбання тролейбусних шин, поточний ремонт покрівлі виробничого приміщення та тягових підстанцій, придбання та встановлення системи моніторінгу руху  міського комунального транспорту)</t>
  </si>
  <si>
    <r>
      <t>Завдання 2.</t>
    </r>
    <r>
      <rPr>
        <sz val="12"/>
        <rFont val="Times New Roman"/>
        <family val="1"/>
      </rPr>
      <t xml:space="preserve"> Відновлення технічного ресурсу існуючого парку рухомого складу міського електротранспорту  КТКВК 170603</t>
    </r>
  </si>
  <si>
    <t>2016 рік -2018 роки</t>
  </si>
  <si>
    <r>
      <rPr>
        <b/>
        <sz val="10"/>
        <rFont val="Times New Roman"/>
        <family val="1"/>
      </rPr>
      <t>Завдання 2.</t>
    </r>
    <r>
      <rPr>
        <sz val="10"/>
        <rFont val="Times New Roman"/>
        <family val="1"/>
      </rPr>
      <t xml:space="preserve"> Відновлення технічного  ресурсу існуючого парку рухомого складу міського електротранспорту, тис. грн.                                   КТКВК 170603</t>
    </r>
  </si>
  <si>
    <t>1.4.2. Реконструкція контактної мережі 51,5 км</t>
  </si>
  <si>
    <t>Придбання рухомого складу нових тролейбусів</t>
  </si>
  <si>
    <t>середня вартість 1 нового тролейбусу, тис. грн.</t>
  </si>
  <si>
    <t>кількість електротранспорту, що буде придбана, од. у тому числі:</t>
  </si>
  <si>
    <t>Придбання нових тролейбусів,од.</t>
  </si>
  <si>
    <t>Придбання тролейбусів, що були у використанні, од.</t>
  </si>
  <si>
    <t>середня вартість тролейбуса, що був у використанні тис.грн.</t>
  </si>
  <si>
    <t>Придбання рухомого складу тролейбусів, що були у використанні</t>
  </si>
  <si>
    <t>від            2017 року   №         -МР</t>
  </si>
  <si>
    <t>від          2017 року  №    -МР</t>
  </si>
  <si>
    <t>від         2017 року   №        -МР</t>
  </si>
  <si>
    <t>від          2017 року   №        -МР</t>
  </si>
  <si>
    <t xml:space="preserve"> Виконком Сумської міської ради, КП СМР "Електроав-тотранс"</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</si>
</sst>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0.0&quot;р.&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FC19]d\ mmmm\ yyyy\ &quot;г.&quot;"/>
    <numFmt numFmtId="197" formatCode="#,##0.00&quot;р.&quot;"/>
  </numFmts>
  <fonts count="46">
    <font>
      <sz val="10"/>
      <name val="Arial"/>
      <family val="0"/>
    </font>
    <font>
      <sz val="14"/>
      <name val="Times New Roman"/>
      <family val="1"/>
    </font>
    <font>
      <b/>
      <sz val="14"/>
      <name val="Times New Roman"/>
      <family val="1"/>
    </font>
    <font>
      <b/>
      <sz val="12"/>
      <name val="Times New Roman"/>
      <family val="1"/>
    </font>
    <font>
      <sz val="12"/>
      <name val="Times New Roman"/>
      <family val="1"/>
    </font>
    <font>
      <b/>
      <u val="single"/>
      <sz val="12"/>
      <name val="Times New Roman"/>
      <family val="1"/>
    </font>
    <font>
      <sz val="12"/>
      <name val="Arial"/>
      <family val="2"/>
    </font>
    <font>
      <sz val="14"/>
      <name val="Arial"/>
      <family val="2"/>
    </font>
    <font>
      <u val="single"/>
      <sz val="7.5"/>
      <color indexed="12"/>
      <name val="Arial"/>
      <family val="2"/>
    </font>
    <font>
      <u val="single"/>
      <sz val="7.5"/>
      <color indexed="36"/>
      <name val="Arial"/>
      <family val="2"/>
    </font>
    <font>
      <sz val="9"/>
      <name val="Times New Roman"/>
      <family val="1"/>
    </font>
    <font>
      <sz val="9"/>
      <name val="Arial"/>
      <family val="2"/>
    </font>
    <font>
      <sz val="12"/>
      <color indexed="8"/>
      <name val="Times New Roman"/>
      <family val="1"/>
    </font>
    <font>
      <sz val="10"/>
      <color indexed="8"/>
      <name val="Arial"/>
      <family val="2"/>
    </font>
    <font>
      <b/>
      <sz val="10"/>
      <name val="Times New Roman"/>
      <family val="1"/>
    </font>
    <font>
      <b/>
      <sz val="10"/>
      <name val="Arial"/>
      <family val="2"/>
    </font>
    <font>
      <b/>
      <sz val="11"/>
      <name val="Times New Roman"/>
      <family val="1"/>
    </font>
    <font>
      <sz val="11"/>
      <name val="Times New Roman"/>
      <family val="1"/>
    </font>
    <font>
      <b/>
      <u val="single"/>
      <sz val="10"/>
      <name val="Arial"/>
      <family val="2"/>
    </font>
    <font>
      <b/>
      <u val="single"/>
      <sz val="10"/>
      <name val="Times New Roman"/>
      <family val="1"/>
    </font>
    <font>
      <b/>
      <sz val="9"/>
      <name val="Times New Roman"/>
      <family val="1"/>
    </font>
    <font>
      <sz val="10"/>
      <name val="Times New Roman"/>
      <family val="1"/>
    </font>
    <font>
      <sz val="10"/>
      <color indexed="8"/>
      <name val="Times New Roman"/>
      <family val="1"/>
    </font>
    <font>
      <sz val="9"/>
      <color indexed="8"/>
      <name val="Times New Roman"/>
      <family val="1"/>
    </font>
    <font>
      <sz val="8.5"/>
      <name val="Times New Roman"/>
      <family val="1"/>
    </font>
    <font>
      <sz val="11"/>
      <name val="Arial"/>
      <family val="2"/>
    </font>
    <font>
      <b/>
      <sz val="11"/>
      <name val="Arial"/>
      <family val="2"/>
    </font>
    <font>
      <b/>
      <sz val="10"/>
      <color indexed="8"/>
      <name val="Times New Roman"/>
      <family val="1"/>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9"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4" borderId="0" applyNumberFormat="0" applyBorder="0" applyAlignment="0" applyProtection="0"/>
  </cellStyleXfs>
  <cellXfs count="315">
    <xf numFmtId="0" fontId="0" fillId="0" borderId="0" xfId="0" applyAlignment="1">
      <alignment/>
    </xf>
    <xf numFmtId="3" fontId="1"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horizontal="left" vertical="distributed" wrapText="1"/>
    </xf>
    <xf numFmtId="3" fontId="4" fillId="0" borderId="0" xfId="0" applyNumberFormat="1" applyFont="1" applyFill="1" applyBorder="1" applyAlignment="1">
      <alignment horizontal="center" vertical="center"/>
    </xf>
    <xf numFmtId="0" fontId="5" fillId="0" borderId="10" xfId="0" applyFont="1" applyFill="1" applyBorder="1" applyAlignment="1">
      <alignment vertical="center" wrapText="1"/>
    </xf>
    <xf numFmtId="0" fontId="4" fillId="0" borderId="0" xfId="0" applyFont="1" applyFill="1" applyBorder="1" applyAlignment="1">
      <alignment/>
    </xf>
    <xf numFmtId="0" fontId="3" fillId="0" borderId="10" xfId="0" applyFont="1" applyFill="1" applyBorder="1" applyAlignment="1">
      <alignment vertical="center" wrapText="1"/>
    </xf>
    <xf numFmtId="0" fontId="1" fillId="0" borderId="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distributed" wrapText="1"/>
    </xf>
    <xf numFmtId="0" fontId="0" fillId="0" borderId="0" xfId="0" applyFont="1" applyAlignment="1">
      <alignment/>
    </xf>
    <xf numFmtId="0" fontId="0" fillId="0" borderId="0" xfId="0" applyFont="1" applyAlignment="1">
      <alignment vertical="center"/>
    </xf>
    <xf numFmtId="49" fontId="0" fillId="0" borderId="0" xfId="0" applyNumberFormat="1"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3" fontId="1" fillId="0" borderId="0" xfId="0" applyNumberFormat="1" applyFont="1" applyAlignment="1">
      <alignment horizontal="justify" vertical="distributed" wrapText="1"/>
    </xf>
    <xf numFmtId="2" fontId="3" fillId="0" borderId="10" xfId="0" applyNumberFormat="1" applyFont="1" applyFill="1" applyBorder="1" applyAlignment="1">
      <alignment horizontal="center" vertical="center"/>
    </xf>
    <xf numFmtId="2" fontId="6" fillId="0" borderId="10" xfId="0" applyNumberFormat="1" applyFont="1" applyFill="1" applyBorder="1" applyAlignment="1">
      <alignment/>
    </xf>
    <xf numFmtId="2"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vertical="justify" wrapText="1"/>
    </xf>
    <xf numFmtId="2" fontId="4" fillId="0" borderId="12" xfId="0" applyNumberFormat="1" applyFont="1" applyFill="1" applyBorder="1" applyAlignment="1">
      <alignment horizontal="center" vertical="center"/>
    </xf>
    <xf numFmtId="2" fontId="6" fillId="0" borderId="13" xfId="0" applyNumberFormat="1" applyFont="1" applyFill="1" applyBorder="1" applyAlignment="1">
      <alignment/>
    </xf>
    <xf numFmtId="0" fontId="4" fillId="0" borderId="0" xfId="0" applyFont="1" applyAlignment="1">
      <alignment horizontal="justify"/>
    </xf>
    <xf numFmtId="2" fontId="4" fillId="0" borderId="10" xfId="0" applyNumberFormat="1" applyFont="1" applyFill="1" applyBorder="1" applyAlignment="1">
      <alignment horizontal="center" vertical="center" wrapText="1"/>
    </xf>
    <xf numFmtId="0" fontId="3" fillId="0" borderId="13" xfId="0" applyFont="1" applyFill="1" applyBorder="1" applyAlignment="1">
      <alignment vertical="center" wrapText="1"/>
    </xf>
    <xf numFmtId="49" fontId="4" fillId="0" borderId="11" xfId="0" applyNumberFormat="1" applyFont="1" applyFill="1" applyBorder="1" applyAlignment="1">
      <alignment horizontal="left" vertical="center" wrapText="1"/>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49" fontId="4" fillId="0" borderId="16" xfId="0" applyNumberFormat="1" applyFont="1" applyFill="1" applyBorder="1" applyAlignment="1">
      <alignment vertical="top" wrapText="1"/>
    </xf>
    <xf numFmtId="49" fontId="4" fillId="0" borderId="10" xfId="0" applyNumberFormat="1" applyFont="1" applyFill="1" applyBorder="1" applyAlignment="1">
      <alignment vertical="top" wrapText="1"/>
    </xf>
    <xf numFmtId="2" fontId="0" fillId="0" borderId="10" xfId="0" applyNumberFormat="1" applyBorder="1" applyAlignment="1">
      <alignment/>
    </xf>
    <xf numFmtId="2" fontId="0" fillId="0" borderId="0" xfId="0" applyNumberFormat="1" applyBorder="1" applyAlignment="1">
      <alignment/>
    </xf>
    <xf numFmtId="0" fontId="0" fillId="0" borderId="0" xfId="0" applyAlignment="1">
      <alignment/>
    </xf>
    <xf numFmtId="2" fontId="21" fillId="0" borderId="10" xfId="0" applyNumberFormat="1" applyFont="1" applyFill="1" applyBorder="1" applyAlignment="1">
      <alignment horizontal="center" vertical="top" wrapText="1"/>
    </xf>
    <xf numFmtId="2" fontId="21" fillId="0" borderId="10" xfId="0" applyNumberFormat="1" applyFont="1" applyFill="1" applyBorder="1" applyAlignment="1">
      <alignment/>
    </xf>
    <xf numFmtId="0" fontId="17" fillId="0" borderId="10" xfId="0" applyFont="1" applyBorder="1" applyAlignment="1">
      <alignment vertical="top" wrapText="1"/>
    </xf>
    <xf numFmtId="6" fontId="0" fillId="0" borderId="10" xfId="0" applyNumberFormat="1" applyBorder="1" applyAlignment="1">
      <alignment/>
    </xf>
    <xf numFmtId="0" fontId="17" fillId="0" borderId="10" xfId="0" applyFont="1" applyBorder="1" applyAlignment="1">
      <alignment/>
    </xf>
    <xf numFmtId="0" fontId="0" fillId="0" borderId="10" xfId="0" applyFont="1" applyBorder="1" applyAlignment="1">
      <alignment horizontal="center"/>
    </xf>
    <xf numFmtId="0" fontId="0" fillId="0" borderId="0" xfId="0" applyFont="1" applyAlignment="1">
      <alignment/>
    </xf>
    <xf numFmtId="0" fontId="0" fillId="0" borderId="0" xfId="0" applyFont="1" applyAlignment="1">
      <alignment horizontal="center" vertical="center" wrapText="1"/>
    </xf>
    <xf numFmtId="2" fontId="4" fillId="0" borderId="11"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0" fontId="3" fillId="0" borderId="0" xfId="0" applyFont="1" applyFill="1" applyBorder="1" applyAlignment="1">
      <alignment vertical="center" wrapText="1"/>
    </xf>
    <xf numFmtId="49" fontId="4" fillId="0" borderId="0" xfId="0" applyNumberFormat="1" applyFont="1" applyFill="1" applyBorder="1" applyAlignment="1">
      <alignment vertical="top" wrapText="1"/>
    </xf>
    <xf numFmtId="0" fontId="17" fillId="0" borderId="0" xfId="0" applyFont="1" applyBorder="1" applyAlignment="1">
      <alignment vertical="top" wrapText="1"/>
    </xf>
    <xf numFmtId="49" fontId="4" fillId="0" borderId="10" xfId="0" applyNumberFormat="1" applyFont="1" applyFill="1" applyBorder="1" applyAlignment="1">
      <alignment horizontal="left" vertical="center" wrapText="1"/>
    </xf>
    <xf numFmtId="2" fontId="3" fillId="0" borderId="11" xfId="0" applyNumberFormat="1" applyFont="1" applyFill="1" applyBorder="1" applyAlignment="1">
      <alignment horizontal="center" vertical="center"/>
    </xf>
    <xf numFmtId="49" fontId="4" fillId="0" borderId="13" xfId="0" applyNumberFormat="1" applyFont="1" applyFill="1" applyBorder="1" applyAlignment="1">
      <alignment horizontal="left" vertical="center"/>
    </xf>
    <xf numFmtId="2" fontId="0" fillId="0" borderId="0" xfId="0" applyNumberFormat="1" applyFill="1" applyBorder="1" applyAlignment="1">
      <alignment/>
    </xf>
    <xf numFmtId="0" fontId="0" fillId="0" borderId="10" xfId="0" applyFont="1" applyFill="1" applyBorder="1" applyAlignment="1">
      <alignment vertical="top" wrapText="1"/>
    </xf>
    <xf numFmtId="0" fontId="13" fillId="0" borderId="10" xfId="0" applyFont="1" applyFill="1" applyBorder="1" applyAlignment="1">
      <alignment vertical="top" wrapText="1"/>
    </xf>
    <xf numFmtId="2" fontId="0" fillId="0" borderId="10" xfId="0" applyNumberFormat="1" applyFill="1" applyBorder="1" applyAlignment="1">
      <alignment/>
    </xf>
    <xf numFmtId="2" fontId="4" fillId="0" borderId="10" xfId="0" applyNumberFormat="1" applyFont="1" applyFill="1" applyBorder="1" applyAlignment="1">
      <alignment/>
    </xf>
    <xf numFmtId="0" fontId="15" fillId="0" borderId="10" xfId="0" applyFont="1" applyFill="1" applyBorder="1" applyAlignment="1">
      <alignment/>
    </xf>
    <xf numFmtId="0" fontId="0" fillId="0" borderId="10" xfId="0" applyFill="1" applyBorder="1" applyAlignment="1">
      <alignment/>
    </xf>
    <xf numFmtId="0" fontId="21" fillId="0" borderId="10" xfId="0" applyFont="1" applyFill="1" applyBorder="1" applyAlignment="1">
      <alignment horizontal="justify" vertical="top" wrapText="1"/>
    </xf>
    <xf numFmtId="0" fontId="21" fillId="0" borderId="10" xfId="0" applyFont="1" applyFill="1" applyBorder="1" applyAlignment="1">
      <alignment horizontal="center" vertical="top" wrapText="1"/>
    </xf>
    <xf numFmtId="4" fontId="21" fillId="0" borderId="10" xfId="0" applyNumberFormat="1" applyFont="1" applyFill="1" applyBorder="1" applyAlignment="1">
      <alignment horizontal="justify" vertical="top" wrapText="1"/>
    </xf>
    <xf numFmtId="4" fontId="21"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justify" vertical="top" wrapText="1"/>
    </xf>
    <xf numFmtId="0" fontId="0" fillId="0" borderId="0" xfId="0" applyAlignment="1">
      <alignment wrapText="1"/>
    </xf>
    <xf numFmtId="0" fontId="0" fillId="24" borderId="0" xfId="0" applyFill="1" applyAlignment="1">
      <alignment/>
    </xf>
    <xf numFmtId="2" fontId="0" fillId="0" borderId="10" xfId="0" applyNumberFormat="1" applyFill="1" applyBorder="1" applyAlignment="1">
      <alignment wrapText="1"/>
    </xf>
    <xf numFmtId="0" fontId="21" fillId="0" borderId="10" xfId="0" applyFont="1" applyFill="1" applyBorder="1" applyAlignment="1">
      <alignment vertical="top" wrapText="1"/>
    </xf>
    <xf numFmtId="190" fontId="21" fillId="0" borderId="10" xfId="0" applyNumberFormat="1" applyFont="1" applyFill="1" applyBorder="1" applyAlignment="1">
      <alignment horizontal="center" vertical="top" wrapText="1"/>
    </xf>
    <xf numFmtId="0" fontId="0" fillId="0" borderId="13" xfId="0" applyFill="1" applyBorder="1" applyAlignment="1">
      <alignment wrapText="1"/>
    </xf>
    <xf numFmtId="0" fontId="0" fillId="0" borderId="10" xfId="0"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wrapText="1"/>
    </xf>
    <xf numFmtId="2" fontId="4" fillId="0" borderId="18" xfId="0" applyNumberFormat="1" applyFont="1" applyFill="1" applyBorder="1" applyAlignment="1">
      <alignment horizontal="center" vertical="center"/>
    </xf>
    <xf numFmtId="49" fontId="4" fillId="0" borderId="13" xfId="0" applyNumberFormat="1" applyFont="1" applyFill="1" applyBorder="1" applyAlignment="1">
      <alignment vertical="justify" wrapText="1"/>
    </xf>
    <xf numFmtId="0" fontId="3" fillId="0" borderId="10" xfId="0" applyFont="1" applyFill="1" applyBorder="1" applyAlignment="1">
      <alignment vertical="center" wrapText="1"/>
    </xf>
    <xf numFmtId="49" fontId="4" fillId="0" borderId="10" xfId="0" applyNumberFormat="1" applyFont="1" applyFill="1" applyBorder="1" applyAlignment="1">
      <alignment horizontal="left" vertical="center" wrapText="1"/>
    </xf>
    <xf numFmtId="0" fontId="1" fillId="0" borderId="0" xfId="0" applyFont="1" applyFill="1" applyBorder="1" applyAlignment="1">
      <alignment horizontal="left" vertical="distributed" wrapText="1"/>
    </xf>
    <xf numFmtId="3"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2" fontId="4" fillId="0" borderId="13" xfId="0" applyNumberFormat="1" applyFont="1" applyFill="1" applyBorder="1" applyAlignment="1">
      <alignment horizontal="center" vertical="top"/>
    </xf>
    <xf numFmtId="0" fontId="3" fillId="0" borderId="13" xfId="0" applyFont="1" applyFill="1" applyBorder="1" applyAlignment="1">
      <alignment vertical="center" wrapText="1"/>
    </xf>
    <xf numFmtId="0" fontId="0" fillId="0" borderId="0" xfId="0" applyFill="1" applyAlignment="1">
      <alignment/>
    </xf>
    <xf numFmtId="0" fontId="4" fillId="0" borderId="0" xfId="0" applyFont="1" applyFill="1" applyBorder="1" applyAlignment="1">
      <alignment vertical="top" wrapText="1"/>
    </xf>
    <xf numFmtId="0" fontId="0" fillId="0" borderId="0" xfId="0" applyFill="1" applyAlignment="1">
      <alignment/>
    </xf>
    <xf numFmtId="0" fontId="14" fillId="0" borderId="10" xfId="0" applyFont="1" applyFill="1" applyBorder="1" applyAlignment="1">
      <alignment vertical="top" wrapText="1"/>
    </xf>
    <xf numFmtId="0" fontId="0" fillId="0" borderId="10" xfId="0" applyFont="1" applyFill="1" applyBorder="1" applyAlignment="1">
      <alignment vertical="top" wrapText="1"/>
    </xf>
    <xf numFmtId="0" fontId="16" fillId="0" borderId="10" xfId="0" applyFont="1" applyFill="1" applyBorder="1" applyAlignment="1">
      <alignment vertical="top" wrapText="1"/>
    </xf>
    <xf numFmtId="2" fontId="14" fillId="0" borderId="10" xfId="0" applyNumberFormat="1" applyFont="1" applyFill="1" applyBorder="1" applyAlignment="1">
      <alignment/>
    </xf>
    <xf numFmtId="0" fontId="14" fillId="0" borderId="10" xfId="0" applyFont="1" applyFill="1" applyBorder="1" applyAlignment="1">
      <alignment/>
    </xf>
    <xf numFmtId="0" fontId="16" fillId="0" borderId="10" xfId="0" applyFont="1" applyFill="1" applyBorder="1" applyAlignment="1">
      <alignment horizontal="center" vertical="top" wrapText="1"/>
    </xf>
    <xf numFmtId="2" fontId="20" fillId="0" borderId="10" xfId="0" applyNumberFormat="1" applyFont="1" applyFill="1" applyBorder="1" applyAlignment="1">
      <alignment horizontal="center" wrapText="1"/>
    </xf>
    <xf numFmtId="0" fontId="20" fillId="0" borderId="10" xfId="0" applyFont="1" applyFill="1" applyBorder="1" applyAlignment="1">
      <alignment horizontal="center" wrapText="1"/>
    </xf>
    <xf numFmtId="0" fontId="11" fillId="0" borderId="10" xfId="0" applyFont="1" applyFill="1" applyBorder="1" applyAlignment="1">
      <alignment wrapText="1"/>
    </xf>
    <xf numFmtId="0" fontId="14" fillId="0" borderId="10" xfId="0" applyFont="1" applyFill="1" applyBorder="1" applyAlignment="1">
      <alignment horizontal="justify" vertical="top" wrapText="1"/>
    </xf>
    <xf numFmtId="0" fontId="21" fillId="0" borderId="10" xfId="0" applyFont="1" applyFill="1" applyBorder="1" applyAlignment="1">
      <alignment horizontal="left" vertical="top" wrapText="1"/>
    </xf>
    <xf numFmtId="0" fontId="21" fillId="0" borderId="10" xfId="0" applyFont="1" applyFill="1" applyBorder="1" applyAlignment="1">
      <alignment horizontal="justify" vertical="center" wrapText="1"/>
    </xf>
    <xf numFmtId="0" fontId="21" fillId="0" borderId="10" xfId="0" applyNumberFormat="1" applyFont="1" applyFill="1" applyBorder="1" applyAlignment="1">
      <alignment horizontal="center" vertical="top" wrapText="1"/>
    </xf>
    <xf numFmtId="0" fontId="27" fillId="0" borderId="10" xfId="0" applyFont="1" applyFill="1" applyBorder="1" applyAlignment="1">
      <alignment horizontal="justify" vertical="top" wrapText="1"/>
    </xf>
    <xf numFmtId="0" fontId="20" fillId="0" borderId="18" xfId="0" applyFont="1" applyFill="1" applyBorder="1" applyAlignment="1">
      <alignment/>
    </xf>
    <xf numFmtId="0" fontId="0" fillId="0" borderId="18" xfId="0" applyFill="1" applyBorder="1" applyAlignment="1">
      <alignment/>
    </xf>
    <xf numFmtId="0" fontId="20" fillId="0" borderId="10" xfId="0" applyFont="1" applyFill="1" applyBorder="1" applyAlignment="1">
      <alignment/>
    </xf>
    <xf numFmtId="0" fontId="10" fillId="0" borderId="10" xfId="0" applyFont="1" applyFill="1" applyBorder="1" applyAlignment="1">
      <alignment horizontal="justify" vertical="top" wrapText="1"/>
    </xf>
    <xf numFmtId="0" fontId="10" fillId="0" borderId="10" xfId="0" applyFont="1" applyFill="1" applyBorder="1" applyAlignment="1">
      <alignment vertical="top" wrapText="1"/>
    </xf>
    <xf numFmtId="2" fontId="21" fillId="0" borderId="10" xfId="0" applyNumberFormat="1" applyFont="1" applyFill="1" applyBorder="1" applyAlignment="1">
      <alignment horizontal="left" vertical="top"/>
    </xf>
    <xf numFmtId="0" fontId="16" fillId="0" borderId="10" xfId="0" applyFont="1" applyFill="1" applyBorder="1" applyAlignment="1">
      <alignment horizontal="justify" vertical="top" wrapText="1"/>
    </xf>
    <xf numFmtId="2" fontId="20" fillId="0" borderId="10" xfId="0" applyNumberFormat="1" applyFont="1" applyFill="1" applyBorder="1" applyAlignment="1">
      <alignment horizontal="center" vertical="top" wrapText="1"/>
    </xf>
    <xf numFmtId="2" fontId="14" fillId="0" borderId="10" xfId="0" applyNumberFormat="1" applyFont="1" applyFill="1" applyBorder="1" applyAlignment="1">
      <alignment horizontal="center" vertical="top" wrapText="1"/>
    </xf>
    <xf numFmtId="2" fontId="14" fillId="0" borderId="10" xfId="0" applyNumberFormat="1" applyFont="1" applyFill="1" applyBorder="1" applyAlignment="1">
      <alignment horizontal="justify" vertical="top" wrapText="1"/>
    </xf>
    <xf numFmtId="0" fontId="21" fillId="0" borderId="10" xfId="0" applyFont="1" applyFill="1" applyBorder="1" applyAlignment="1">
      <alignment horizontal="justify" wrapText="1"/>
    </xf>
    <xf numFmtId="2" fontId="20" fillId="0" borderId="10" xfId="0" applyNumberFormat="1" applyFont="1" applyFill="1" applyBorder="1" applyAlignment="1">
      <alignment horizontal="justify" vertical="top" wrapText="1"/>
    </xf>
    <xf numFmtId="0" fontId="20" fillId="0" borderId="10" xfId="0" applyFont="1" applyFill="1" applyBorder="1" applyAlignment="1">
      <alignment horizontal="justify" vertical="top" wrapText="1"/>
    </xf>
    <xf numFmtId="0" fontId="10" fillId="0" borderId="10" xfId="0" applyFont="1" applyFill="1" applyBorder="1" applyAlignment="1">
      <alignment horizontal="center" vertical="top" wrapText="1"/>
    </xf>
    <xf numFmtId="0" fontId="21" fillId="0" borderId="10" xfId="0" applyFont="1" applyFill="1" applyBorder="1" applyAlignment="1">
      <alignment/>
    </xf>
    <xf numFmtId="2" fontId="10" fillId="0" borderId="10" xfId="0" applyNumberFormat="1" applyFont="1" applyFill="1" applyBorder="1" applyAlignment="1">
      <alignment horizontal="center" vertical="top" wrapText="1"/>
    </xf>
    <xf numFmtId="2" fontId="10" fillId="0" borderId="10" xfId="0" applyNumberFormat="1" applyFont="1" applyFill="1" applyBorder="1" applyAlignment="1">
      <alignment horizontal="justify" vertical="top" wrapText="1"/>
    </xf>
    <xf numFmtId="2" fontId="24" fillId="0" borderId="10" xfId="0" applyNumberFormat="1" applyFont="1" applyFill="1" applyBorder="1" applyAlignment="1">
      <alignment horizontal="center" vertical="top" wrapText="1"/>
    </xf>
    <xf numFmtId="2" fontId="24" fillId="0" borderId="10" xfId="0" applyNumberFormat="1" applyFont="1" applyFill="1" applyBorder="1" applyAlignment="1">
      <alignment horizontal="justify" vertical="top" wrapText="1"/>
    </xf>
    <xf numFmtId="0" fontId="21" fillId="0" borderId="10" xfId="0" applyFont="1" applyFill="1" applyBorder="1" applyAlignment="1">
      <alignment vertical="center" wrapText="1"/>
    </xf>
    <xf numFmtId="2" fontId="21" fillId="0" borderId="10" xfId="0" applyNumberFormat="1" applyFont="1" applyFill="1" applyBorder="1" applyAlignment="1">
      <alignment vertical="top"/>
    </xf>
    <xf numFmtId="0" fontId="21" fillId="0" borderId="10" xfId="0" applyFont="1" applyFill="1" applyBorder="1" applyAlignment="1">
      <alignment wrapText="1"/>
    </xf>
    <xf numFmtId="2" fontId="21" fillId="0" borderId="10" xfId="0" applyNumberFormat="1" applyFont="1" applyFill="1" applyBorder="1" applyAlignment="1">
      <alignment vertical="top" wrapText="1"/>
    </xf>
    <xf numFmtId="0" fontId="16" fillId="0" borderId="10" xfId="0" applyFont="1" applyFill="1" applyBorder="1" applyAlignment="1">
      <alignment horizontal="justify" vertical="center" wrapText="1"/>
    </xf>
    <xf numFmtId="2" fontId="14" fillId="0" borderId="10" xfId="0" applyNumberFormat="1" applyFont="1" applyFill="1" applyBorder="1" applyAlignment="1">
      <alignment vertical="top" wrapText="1"/>
    </xf>
    <xf numFmtId="0" fontId="21" fillId="0" borderId="10" xfId="0" applyNumberFormat="1" applyFont="1" applyFill="1" applyBorder="1" applyAlignment="1">
      <alignment/>
    </xf>
    <xf numFmtId="0" fontId="0" fillId="0" borderId="10" xfId="0" applyNumberFormat="1" applyFill="1" applyBorder="1" applyAlignment="1">
      <alignment/>
    </xf>
    <xf numFmtId="2" fontId="21" fillId="0" borderId="10" xfId="0" applyNumberFormat="1" applyFont="1" applyFill="1" applyBorder="1" applyAlignment="1">
      <alignment vertical="center" wrapText="1"/>
    </xf>
    <xf numFmtId="0" fontId="4" fillId="0" borderId="0" xfId="0" applyFont="1" applyFill="1" applyAlignment="1">
      <alignment horizontal="justify"/>
    </xf>
    <xf numFmtId="0" fontId="4" fillId="0" borderId="0" xfId="0" applyFont="1" applyFill="1" applyAlignment="1">
      <alignment horizontal="center" vertical="center" wrapText="1"/>
    </xf>
    <xf numFmtId="0" fontId="0" fillId="0" borderId="0" xfId="0" applyFont="1" applyFill="1" applyAlignment="1">
      <alignment vertical="center"/>
    </xf>
    <xf numFmtId="49" fontId="0" fillId="0" borderId="0" xfId="0" applyNumberFormat="1" applyFont="1" applyFill="1" applyAlignment="1">
      <alignment/>
    </xf>
    <xf numFmtId="0" fontId="0" fillId="0" borderId="0" xfId="0" applyFont="1" applyFill="1" applyAlignment="1">
      <alignment/>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3" xfId="0" applyFont="1" applyBorder="1" applyAlignment="1">
      <alignment vertical="top"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8" xfId="0" applyFont="1" applyFill="1" applyBorder="1" applyAlignment="1">
      <alignment vertical="center" wrapText="1"/>
    </xf>
    <xf numFmtId="2" fontId="4" fillId="0" borderId="13" xfId="0" applyNumberFormat="1" applyFont="1" applyFill="1" applyBorder="1" applyAlignment="1">
      <alignment horizontal="center" vertical="center"/>
    </xf>
    <xf numFmtId="49" fontId="4" fillId="0" borderId="19"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4" fillId="0" borderId="16"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21" fillId="0" borderId="13" xfId="0" applyFont="1" applyFill="1" applyBorder="1" applyAlignment="1">
      <alignment vertical="top" wrapText="1"/>
    </xf>
    <xf numFmtId="0" fontId="21" fillId="0" borderId="13" xfId="0" applyFont="1" applyFill="1" applyBorder="1" applyAlignment="1">
      <alignment vertical="top"/>
    </xf>
    <xf numFmtId="0" fontId="14" fillId="0" borderId="13" xfId="0" applyFont="1" applyFill="1" applyBorder="1" applyAlignment="1">
      <alignment vertical="top" wrapText="1"/>
    </xf>
    <xf numFmtId="0" fontId="0" fillId="0" borderId="18" xfId="0" applyFill="1" applyBorder="1" applyAlignment="1">
      <alignment vertical="top" wrapText="1"/>
    </xf>
    <xf numFmtId="0" fontId="4" fillId="0" borderId="0" xfId="0" applyFont="1" applyFill="1" applyBorder="1" applyAlignment="1">
      <alignment vertical="top" wrapText="1"/>
    </xf>
    <xf numFmtId="0" fontId="0" fillId="0" borderId="0" xfId="0" applyFill="1" applyAlignment="1">
      <alignment/>
    </xf>
    <xf numFmtId="0" fontId="15" fillId="0" borderId="0" xfId="0" applyFont="1" applyFill="1" applyAlignment="1">
      <alignment horizontal="center" vertical="top" wrapText="1"/>
    </xf>
    <xf numFmtId="2" fontId="10" fillId="0" borderId="10" xfId="0" applyNumberFormat="1" applyFont="1" applyFill="1" applyBorder="1" applyAlignment="1">
      <alignment horizontal="center" wrapText="1"/>
    </xf>
    <xf numFmtId="2" fontId="11" fillId="0" borderId="10" xfId="0" applyNumberFormat="1" applyFont="1" applyFill="1" applyBorder="1" applyAlignment="1">
      <alignment wrapText="1"/>
    </xf>
    <xf numFmtId="0" fontId="0" fillId="0" borderId="10" xfId="0" applyFont="1" applyFill="1" applyBorder="1" applyAlignment="1">
      <alignment/>
    </xf>
    <xf numFmtId="0" fontId="17" fillId="0" borderId="0" xfId="0" applyFont="1" applyFill="1" applyBorder="1" applyAlignment="1">
      <alignment horizontal="center" vertical="center"/>
    </xf>
    <xf numFmtId="0" fontId="25" fillId="0" borderId="0" xfId="0" applyFont="1" applyFill="1" applyAlignment="1">
      <alignment/>
    </xf>
    <xf numFmtId="0" fontId="4" fillId="0" borderId="0" xfId="0" applyFont="1" applyFill="1" applyAlignment="1">
      <alignment horizontal="center" vertical="center" wrapText="1"/>
    </xf>
    <xf numFmtId="2" fontId="10" fillId="0" borderId="10" xfId="0" applyNumberFormat="1" applyFont="1" applyFill="1" applyBorder="1" applyAlignment="1">
      <alignment horizontal="justify"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21" fillId="0" borderId="10" xfId="0" applyFont="1" applyFill="1" applyBorder="1" applyAlignment="1">
      <alignment vertical="top" wrapText="1"/>
    </xf>
    <xf numFmtId="0" fontId="15" fillId="0" borderId="10" xfId="0" applyFont="1" applyFill="1" applyBorder="1" applyAlignment="1">
      <alignment horizontal="center" vertical="top"/>
    </xf>
    <xf numFmtId="0" fontId="14" fillId="0" borderId="10" xfId="0" applyFont="1" applyFill="1" applyBorder="1" applyAlignment="1">
      <alignment vertical="top" wrapText="1"/>
    </xf>
    <xf numFmtId="0" fontId="0" fillId="0" borderId="10" xfId="0" applyFill="1" applyBorder="1" applyAlignment="1">
      <alignment/>
    </xf>
    <xf numFmtId="0" fontId="4" fillId="0" borderId="0" xfId="0" applyFont="1" applyAlignment="1">
      <alignment horizontal="center" vertical="center" wrapText="1"/>
    </xf>
    <xf numFmtId="0" fontId="0" fillId="0" borderId="0" xfId="0" applyAlignment="1">
      <alignment/>
    </xf>
    <xf numFmtId="0" fontId="4" fillId="0" borderId="0" xfId="0" applyFont="1" applyAlignment="1">
      <alignment horizontal="justify"/>
    </xf>
    <xf numFmtId="0" fontId="0" fillId="0" borderId="0" xfId="0" applyFont="1" applyAlignment="1">
      <alignment vertical="top" wrapText="1"/>
    </xf>
    <xf numFmtId="0" fontId="0" fillId="0" borderId="0" xfId="0" applyAlignment="1">
      <alignment vertical="top" wrapText="1"/>
    </xf>
    <xf numFmtId="0" fontId="17" fillId="0" borderId="0" xfId="0" applyFont="1" applyBorder="1" applyAlignment="1">
      <alignment horizontal="center" vertical="center"/>
    </xf>
    <xf numFmtId="0" fontId="25" fillId="0" borderId="0" xfId="0" applyFont="1" applyAlignment="1">
      <alignment/>
    </xf>
    <xf numFmtId="0" fontId="3" fillId="0" borderId="0" xfId="0" applyFont="1" applyAlignment="1">
      <alignment horizontal="center" vertical="top" wrapText="1"/>
    </xf>
    <xf numFmtId="0" fontId="0" fillId="0" borderId="11" xfId="0" applyFont="1"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17" fillId="0" borderId="10" xfId="0" applyFont="1" applyBorder="1" applyAlignment="1">
      <alignment vertical="top" wrapText="1"/>
    </xf>
    <xf numFmtId="0" fontId="0" fillId="0" borderId="10" xfId="0" applyBorder="1" applyAlignment="1">
      <alignment/>
    </xf>
    <xf numFmtId="0" fontId="0" fillId="0" borderId="14" xfId="0" applyBorder="1" applyAlignment="1">
      <alignment vertical="top" wrapText="1"/>
    </xf>
    <xf numFmtId="0" fontId="0" fillId="0" borderId="18" xfId="0" applyBorder="1" applyAlignment="1">
      <alignment vertical="top" wrapText="1"/>
    </xf>
    <xf numFmtId="0" fontId="0" fillId="0" borderId="0" xfId="0" applyFill="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15" fillId="0" borderId="0" xfId="0" applyFont="1" applyFill="1" applyAlignment="1">
      <alignment wrapText="1"/>
    </xf>
    <xf numFmtId="0" fontId="15" fillId="0" borderId="0" xfId="0" applyFont="1" applyFill="1" applyAlignment="1">
      <alignment horizontal="center" wrapText="1"/>
    </xf>
    <xf numFmtId="0" fontId="15" fillId="0" borderId="13" xfId="0" applyFont="1" applyFill="1" applyBorder="1" applyAlignment="1">
      <alignment wrapText="1"/>
    </xf>
    <xf numFmtId="0" fontId="15" fillId="0" borderId="10" xfId="0" applyFont="1" applyFill="1" applyBorder="1" applyAlignment="1">
      <alignment horizontal="left" wrapText="1"/>
    </xf>
    <xf numFmtId="0" fontId="15" fillId="0" borderId="10" xfId="0" applyFont="1" applyFill="1" applyBorder="1" applyAlignment="1">
      <alignment wrapText="1"/>
    </xf>
    <xf numFmtId="0" fontId="15" fillId="0" borderId="13" xfId="0" applyFont="1" applyFill="1" applyBorder="1" applyAlignment="1">
      <alignment vertical="top" wrapText="1"/>
    </xf>
    <xf numFmtId="0" fontId="15" fillId="0" borderId="10" xfId="0" applyFont="1" applyFill="1" applyBorder="1" applyAlignment="1">
      <alignment wrapText="1"/>
    </xf>
    <xf numFmtId="0" fontId="15" fillId="0" borderId="10" xfId="0" applyFont="1" applyFill="1" applyBorder="1" applyAlignment="1">
      <alignment horizontal="center" vertical="top" wrapText="1"/>
    </xf>
    <xf numFmtId="0" fontId="15" fillId="0" borderId="18" xfId="0" applyFont="1" applyFill="1" applyBorder="1" applyAlignment="1">
      <alignment wrapText="1"/>
    </xf>
    <xf numFmtId="0" fontId="15" fillId="0" borderId="18" xfId="0" applyFont="1" applyFill="1" applyBorder="1" applyAlignment="1">
      <alignment vertical="top" wrapText="1"/>
    </xf>
    <xf numFmtId="0" fontId="15" fillId="0" borderId="10" xfId="0" applyFont="1" applyFill="1" applyBorder="1" applyAlignment="1">
      <alignment horizontal="center" wrapText="1"/>
    </xf>
    <xf numFmtId="0" fontId="15" fillId="0" borderId="11" xfId="0" applyFont="1" applyFill="1" applyBorder="1" applyAlignment="1">
      <alignment horizontal="center" wrapText="1"/>
    </xf>
    <xf numFmtId="0" fontId="15" fillId="0" borderId="21" xfId="0" applyFont="1" applyFill="1" applyBorder="1" applyAlignment="1">
      <alignment horizontal="center" wrapText="1"/>
    </xf>
    <xf numFmtId="0" fontId="15" fillId="0" borderId="12" xfId="0" applyFont="1" applyFill="1" applyBorder="1" applyAlignment="1">
      <alignment horizontal="center" wrapText="1"/>
    </xf>
    <xf numFmtId="0" fontId="0" fillId="0" borderId="10" xfId="0" applyFont="1" applyFill="1" applyBorder="1" applyAlignment="1">
      <alignment wrapText="1"/>
    </xf>
    <xf numFmtId="0" fontId="0" fillId="0" borderId="18" xfId="0" applyFill="1" applyBorder="1" applyAlignment="1">
      <alignment wrapText="1"/>
    </xf>
    <xf numFmtId="0" fontId="13" fillId="0" borderId="10" xfId="0" applyFont="1" applyFill="1" applyBorder="1" applyAlignment="1">
      <alignment vertical="top" wrapText="1"/>
    </xf>
    <xf numFmtId="0" fontId="0" fillId="0" borderId="10" xfId="0" applyFont="1" applyFill="1" applyBorder="1" applyAlignment="1">
      <alignment horizontal="justify" wrapText="1"/>
    </xf>
    <xf numFmtId="0" fontId="0" fillId="0" borderId="10" xfId="0" applyFill="1" applyBorder="1" applyAlignment="1">
      <alignment wrapText="1"/>
    </xf>
    <xf numFmtId="0" fontId="0" fillId="0" borderId="13" xfId="0" applyFont="1" applyFill="1" applyBorder="1" applyAlignment="1">
      <alignment vertical="top" wrapText="1"/>
    </xf>
    <xf numFmtId="0" fontId="0" fillId="0" borderId="18" xfId="0" applyFill="1" applyBorder="1" applyAlignment="1">
      <alignment wrapText="1"/>
    </xf>
    <xf numFmtId="0" fontId="0" fillId="0" borderId="10" xfId="0" applyFont="1" applyFill="1" applyBorder="1" applyAlignment="1">
      <alignment horizontal="center" wrapText="1"/>
    </xf>
    <xf numFmtId="0" fontId="15" fillId="0" borderId="16" xfId="0" applyFont="1" applyFill="1" applyBorder="1" applyAlignment="1">
      <alignment horizontal="center" wrapText="1"/>
    </xf>
    <xf numFmtId="0" fontId="15" fillId="0" borderId="19" xfId="0" applyFont="1" applyFill="1" applyBorder="1" applyAlignment="1">
      <alignment horizontal="center" wrapText="1"/>
    </xf>
    <xf numFmtId="0" fontId="0" fillId="0" borderId="15" xfId="0" applyFill="1" applyBorder="1" applyAlignment="1">
      <alignment wrapText="1"/>
    </xf>
    <xf numFmtId="0" fontId="0" fillId="0" borderId="14" xfId="0" applyFont="1" applyFill="1" applyBorder="1" applyAlignment="1">
      <alignment vertical="top" wrapText="1"/>
    </xf>
    <xf numFmtId="2" fontId="0" fillId="0" borderId="14" xfId="0" applyNumberFormat="1" applyFill="1" applyBorder="1" applyAlignment="1">
      <alignment wrapText="1"/>
    </xf>
    <xf numFmtId="0" fontId="0" fillId="0" borderId="17" xfId="0" applyFill="1" applyBorder="1" applyAlignment="1">
      <alignment wrapText="1"/>
    </xf>
    <xf numFmtId="0" fontId="0" fillId="0" borderId="18" xfId="0" applyFont="1" applyFill="1" applyBorder="1" applyAlignment="1">
      <alignment vertical="top" wrapText="1"/>
    </xf>
    <xf numFmtId="0" fontId="15" fillId="0" borderId="11"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0" borderId="22" xfId="0" applyFill="1" applyBorder="1" applyAlignment="1">
      <alignment wrapText="1"/>
    </xf>
    <xf numFmtId="0" fontId="15" fillId="0" borderId="21" xfId="0" applyFont="1" applyFill="1" applyBorder="1" applyAlignment="1">
      <alignment horizontal="center" vertical="top" wrapText="1"/>
    </xf>
    <xf numFmtId="0" fontId="0" fillId="0" borderId="21" xfId="0" applyFill="1" applyBorder="1" applyAlignment="1">
      <alignment horizontal="center" wrapText="1"/>
    </xf>
    <xf numFmtId="0" fontId="0" fillId="0" borderId="12" xfId="0" applyFill="1" applyBorder="1" applyAlignment="1">
      <alignment horizontal="center" wrapText="1"/>
    </xf>
    <xf numFmtId="0" fontId="0" fillId="0" borderId="11" xfId="0" applyFont="1" applyFill="1" applyBorder="1" applyAlignment="1">
      <alignment horizontal="center" wrapText="1"/>
    </xf>
    <xf numFmtId="0" fontId="0" fillId="0" borderId="21" xfId="0" applyFont="1" applyFill="1" applyBorder="1" applyAlignment="1">
      <alignment horizontal="center" wrapText="1"/>
    </xf>
    <xf numFmtId="0" fontId="0" fillId="0" borderId="12" xfId="0" applyFont="1" applyFill="1" applyBorder="1" applyAlignment="1">
      <alignment horizontal="center" wrapText="1"/>
    </xf>
    <xf numFmtId="2" fontId="0" fillId="0" borderId="0" xfId="0" applyNumberFormat="1" applyFill="1" applyBorder="1" applyAlignment="1">
      <alignment wrapText="1"/>
    </xf>
    <xf numFmtId="0" fontId="0" fillId="0" borderId="0" xfId="0" applyFill="1" applyAlignment="1">
      <alignment wrapText="1"/>
    </xf>
    <xf numFmtId="2" fontId="0" fillId="0" borderId="0" xfId="0" applyNumberFormat="1" applyFont="1" applyFill="1" applyBorder="1" applyAlignment="1">
      <alignment horizontal="center" wrapText="1"/>
    </xf>
    <xf numFmtId="0" fontId="4" fillId="0" borderId="0" xfId="0" applyFont="1" applyFill="1" applyAlignment="1">
      <alignment vertical="center" wrapText="1"/>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4"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3" fontId="1" fillId="0" borderId="0" xfId="0" applyNumberFormat="1" applyFont="1" applyFill="1" applyAlignment="1">
      <alignment horizontal="justify" vertical="distributed" wrapText="1"/>
    </xf>
    <xf numFmtId="0" fontId="4" fillId="0" borderId="0" xfId="0" applyFont="1" applyFill="1" applyBorder="1" applyAlignment="1">
      <alignment wrapText="1"/>
    </xf>
    <xf numFmtId="0" fontId="4"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13" xfId="0" applyFont="1" applyFill="1" applyBorder="1" applyAlignment="1">
      <alignment horizontal="left" vertical="center" wrapText="1"/>
    </xf>
    <xf numFmtId="0" fontId="0" fillId="0" borderId="10" xfId="0" applyFont="1" applyFill="1" applyBorder="1" applyAlignment="1">
      <alignment/>
    </xf>
    <xf numFmtId="0" fontId="11" fillId="0" borderId="14" xfId="0" applyFont="1" applyFill="1" applyBorder="1" applyAlignment="1">
      <alignment horizontal="left" vertical="center" wrapText="1"/>
    </xf>
    <xf numFmtId="2" fontId="4" fillId="0" borderId="10" xfId="0" applyNumberFormat="1" applyFont="1" applyFill="1" applyBorder="1" applyAlignment="1">
      <alignment horizontal="right" vertical="top" wrapText="1"/>
    </xf>
    <xf numFmtId="2" fontId="0" fillId="0" borderId="12" xfId="0" applyNumberFormat="1" applyFont="1" applyFill="1" applyBorder="1" applyAlignment="1">
      <alignment/>
    </xf>
    <xf numFmtId="0" fontId="0" fillId="0" borderId="14" xfId="0" applyFill="1" applyBorder="1" applyAlignment="1">
      <alignment/>
    </xf>
    <xf numFmtId="2" fontId="4" fillId="0" borderId="13" xfId="0" applyNumberFormat="1" applyFont="1" applyFill="1" applyBorder="1" applyAlignment="1">
      <alignment horizontal="right" vertical="top" wrapText="1"/>
    </xf>
    <xf numFmtId="2" fontId="0" fillId="0" borderId="13" xfId="0" applyNumberFormat="1" applyFont="1" applyFill="1" applyBorder="1" applyAlignment="1">
      <alignment/>
    </xf>
    <xf numFmtId="0" fontId="0" fillId="0" borderId="18" xfId="0" applyFill="1" applyBorder="1" applyAlignment="1">
      <alignment vertical="justify" wrapText="1"/>
    </xf>
    <xf numFmtId="2" fontId="4" fillId="0" borderId="18" xfId="0" applyNumberFormat="1" applyFont="1" applyFill="1" applyBorder="1" applyAlignment="1">
      <alignment horizontal="right" vertical="top" wrapText="1"/>
    </xf>
    <xf numFmtId="0" fontId="0" fillId="0" borderId="18" xfId="0" applyFill="1" applyBorder="1" applyAlignment="1">
      <alignment/>
    </xf>
    <xf numFmtId="2" fontId="0" fillId="0" borderId="18" xfId="0" applyNumberFormat="1" applyFont="1" applyFill="1" applyBorder="1" applyAlignment="1">
      <alignment/>
    </xf>
    <xf numFmtId="0" fontId="0" fillId="0" borderId="18" xfId="0" applyFill="1" applyBorder="1" applyAlignment="1">
      <alignment vertical="top"/>
    </xf>
    <xf numFmtId="0" fontId="11" fillId="0" borderId="1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4" fillId="0" borderId="18" xfId="0" applyFont="1" applyFill="1" applyBorder="1" applyAlignment="1">
      <alignment vertical="center" wrapText="1"/>
    </xf>
    <xf numFmtId="2" fontId="4" fillId="0" borderId="18" xfId="0" applyNumberFormat="1" applyFont="1" applyFill="1" applyBorder="1" applyAlignment="1">
      <alignment horizontal="center" vertical="center" wrapText="1"/>
    </xf>
    <xf numFmtId="2" fontId="6" fillId="0" borderId="18" xfId="0" applyNumberFormat="1" applyFont="1" applyFill="1" applyBorder="1" applyAlignment="1">
      <alignment vertical="center"/>
    </xf>
    <xf numFmtId="0" fontId="10" fillId="0" borderId="18" xfId="0" applyFont="1" applyFill="1" applyBorder="1" applyAlignment="1">
      <alignment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wrapText="1"/>
    </xf>
    <xf numFmtId="2" fontId="6" fillId="0" borderId="10" xfId="0" applyNumberFormat="1" applyFont="1" applyFill="1" applyBorder="1" applyAlignment="1">
      <alignment vertical="center"/>
    </xf>
    <xf numFmtId="0" fontId="10" fillId="0" borderId="10" xfId="0" applyFont="1" applyFill="1" applyBorder="1" applyAlignment="1">
      <alignment vertical="center"/>
    </xf>
    <xf numFmtId="2"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13" xfId="0" applyFont="1" applyFill="1" applyBorder="1" applyAlignment="1">
      <alignment horizontal="justify" vertical="top" wrapText="1"/>
    </xf>
    <xf numFmtId="2" fontId="4" fillId="0" borderId="10" xfId="0" applyNumberFormat="1" applyFont="1" applyFill="1" applyBorder="1" applyAlignment="1">
      <alignment horizontal="center" vertical="top" wrapText="1"/>
    </xf>
    <xf numFmtId="2" fontId="4" fillId="0" borderId="11" xfId="0" applyNumberFormat="1" applyFont="1" applyFill="1" applyBorder="1" applyAlignment="1">
      <alignment horizontal="justify" vertical="top" wrapText="1"/>
    </xf>
    <xf numFmtId="0" fontId="4" fillId="0" borderId="14" xfId="0" applyFont="1" applyFill="1" applyBorder="1" applyAlignment="1">
      <alignment/>
    </xf>
    <xf numFmtId="2" fontId="4" fillId="0" borderId="18" xfId="0" applyNumberFormat="1" applyFont="1" applyFill="1" applyBorder="1" applyAlignment="1">
      <alignment/>
    </xf>
    <xf numFmtId="0" fontId="4" fillId="0" borderId="13" xfId="0" applyFont="1" applyFill="1" applyBorder="1" applyAlignment="1">
      <alignment horizontal="justify"/>
    </xf>
    <xf numFmtId="0" fontId="0" fillId="0" borderId="14" xfId="0" applyFill="1" applyBorder="1" applyAlignment="1">
      <alignment/>
    </xf>
    <xf numFmtId="0" fontId="4" fillId="0" borderId="13" xfId="0" applyFont="1" applyFill="1" applyBorder="1" applyAlignment="1">
      <alignment wrapText="1"/>
    </xf>
    <xf numFmtId="2" fontId="0" fillId="0" borderId="10" xfId="0" applyNumberFormat="1" applyFont="1" applyFill="1" applyBorder="1" applyAlignment="1">
      <alignment/>
    </xf>
    <xf numFmtId="0" fontId="4" fillId="0" borderId="14" xfId="0" applyFont="1" applyFill="1" applyBorder="1" applyAlignment="1">
      <alignment wrapText="1"/>
    </xf>
    <xf numFmtId="0" fontId="0" fillId="0" borderId="23" xfId="0" applyFill="1" applyBorder="1" applyAlignment="1">
      <alignment vertical="top" wrapText="1"/>
    </xf>
    <xf numFmtId="0" fontId="4" fillId="0" borderId="18" xfId="0" applyFont="1" applyFill="1" applyBorder="1" applyAlignment="1">
      <alignment wrapText="1"/>
    </xf>
    <xf numFmtId="0" fontId="0" fillId="0" borderId="24" xfId="0" applyFill="1" applyBorder="1" applyAlignment="1">
      <alignment vertical="top" wrapText="1"/>
    </xf>
    <xf numFmtId="0" fontId="0" fillId="0" borderId="18" xfId="0" applyFill="1" applyBorder="1" applyAlignment="1">
      <alignment/>
    </xf>
    <xf numFmtId="0" fontId="4" fillId="0" borderId="14" xfId="0" applyFont="1" applyFill="1" applyBorder="1" applyAlignment="1">
      <alignment vertical="top" wrapText="1"/>
    </xf>
    <xf numFmtId="2" fontId="4" fillId="0" borderId="15" xfId="0" applyNumberFormat="1" applyFont="1" applyFill="1" applyBorder="1" applyAlignment="1">
      <alignment/>
    </xf>
    <xf numFmtId="0" fontId="0" fillId="0" borderId="15" xfId="0" applyFont="1" applyFill="1" applyBorder="1" applyAlignment="1">
      <alignment/>
    </xf>
    <xf numFmtId="0" fontId="0" fillId="0" borderId="13" xfId="0" applyFill="1" applyBorder="1" applyAlignment="1">
      <alignment/>
    </xf>
    <xf numFmtId="0" fontId="17" fillId="0" borderId="15" xfId="0" applyFont="1" applyFill="1" applyBorder="1" applyAlignment="1">
      <alignment horizontal="left" vertical="top" wrapText="1"/>
    </xf>
    <xf numFmtId="0" fontId="0" fillId="0" borderId="14" xfId="0" applyFont="1" applyFill="1" applyBorder="1" applyAlignment="1">
      <alignment/>
    </xf>
    <xf numFmtId="2" fontId="4" fillId="0" borderId="10" xfId="0" applyNumberFormat="1" applyFont="1" applyFill="1" applyBorder="1" applyAlignment="1">
      <alignment vertical="top" wrapText="1"/>
    </xf>
    <xf numFmtId="0" fontId="17" fillId="0" borderId="22" xfId="0" applyFont="1" applyFill="1" applyBorder="1" applyAlignment="1">
      <alignment horizontal="left" vertical="top" wrapText="1"/>
    </xf>
    <xf numFmtId="0" fontId="0" fillId="0" borderId="22" xfId="0" applyFont="1" applyFill="1" applyBorder="1" applyAlignment="1">
      <alignment/>
    </xf>
    <xf numFmtId="0" fontId="0" fillId="0" borderId="18" xfId="0" applyFont="1" applyFill="1" applyBorder="1" applyAlignment="1">
      <alignment/>
    </xf>
    <xf numFmtId="2" fontId="3" fillId="0" borderId="10" xfId="0" applyNumberFormat="1" applyFont="1" applyFill="1" applyBorder="1" applyAlignment="1">
      <alignment vertical="top" wrapText="1"/>
    </xf>
    <xf numFmtId="0" fontId="21" fillId="0" borderId="18" xfId="0" applyFont="1" applyFill="1" applyBorder="1" applyAlignment="1">
      <alignment vertical="top" wrapText="1"/>
    </xf>
    <xf numFmtId="2" fontId="4" fillId="0" borderId="0" xfId="0" applyNumberFormat="1" applyFont="1" applyFill="1" applyBorder="1" applyAlignment="1">
      <alignment vertical="top" wrapText="1"/>
    </xf>
    <xf numFmtId="0" fontId="0" fillId="0" borderId="0" xfId="0" applyFont="1" applyFill="1" applyBorder="1" applyAlignment="1">
      <alignment/>
    </xf>
    <xf numFmtId="0" fontId="21" fillId="0" borderId="0" xfId="0" applyFont="1" applyFill="1" applyBorder="1" applyAlignment="1">
      <alignment vertical="top" wrapText="1"/>
    </xf>
    <xf numFmtId="0" fontId="1" fillId="0" borderId="0" xfId="0" applyFont="1" applyFill="1" applyAlignment="1">
      <alignment horizontal="justify"/>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0" fontId="7" fillId="0" borderId="0" xfId="0" applyFont="1" applyFill="1" applyAlignment="1">
      <alignment/>
    </xf>
    <xf numFmtId="0" fontId="6" fillId="0" borderId="0" xfId="0" applyFont="1" applyFill="1" applyAlignment="1">
      <alignment/>
    </xf>
    <xf numFmtId="0" fontId="1" fillId="0" borderId="0" xfId="0" applyFont="1" applyFill="1" applyAlignment="1">
      <alignment vertical="justify" wrapText="1"/>
    </xf>
    <xf numFmtId="0" fontId="7" fillId="0" borderId="0" xfId="0" applyFont="1" applyFill="1" applyAlignment="1">
      <alignment vertical="center"/>
    </xf>
    <xf numFmtId="49" fontId="7" fillId="0" borderId="0" xfId="0" applyNumberFormat="1" applyFont="1" applyFill="1" applyAlignment="1">
      <alignment/>
    </xf>
    <xf numFmtId="0" fontId="1" fillId="0" borderId="0" xfId="0" applyFont="1" applyFill="1" applyAlignment="1">
      <alignment vertical="center"/>
    </xf>
    <xf numFmtId="49" fontId="1" fillId="0" borderId="0" xfId="0" applyNumberFormat="1"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1"/>
  <sheetViews>
    <sheetView zoomScalePageLayoutView="0" workbookViewId="0" topLeftCell="A37">
      <selection activeCell="E38" sqref="E38"/>
    </sheetView>
  </sheetViews>
  <sheetFormatPr defaultColWidth="9.140625" defaultRowHeight="12.75"/>
  <cols>
    <col min="1" max="1" width="4.7109375" style="183" customWidth="1"/>
    <col min="2" max="2" width="15.00390625" style="183" customWidth="1"/>
    <col min="3" max="3" width="15.7109375" style="183" customWidth="1"/>
    <col min="4" max="4" width="9.140625" style="183" customWidth="1"/>
    <col min="5" max="5" width="11.57421875" style="183" customWidth="1"/>
    <col min="6" max="6" width="11.140625" style="183" customWidth="1"/>
    <col min="7" max="9" width="12.28125" style="183" customWidth="1"/>
    <col min="10" max="10" width="10.8515625" style="183" customWidth="1"/>
    <col min="11" max="11" width="14.7109375" style="183" customWidth="1"/>
    <col min="12" max="16384" width="9.140625" style="68" customWidth="1"/>
  </cols>
  <sheetData>
    <row r="1" spans="8:11" ht="12.75">
      <c r="H1" s="184"/>
      <c r="I1" s="185" t="s">
        <v>160</v>
      </c>
      <c r="J1" s="184"/>
      <c r="K1" s="184"/>
    </row>
    <row r="2" spans="8:11" ht="66.75" customHeight="1">
      <c r="H2" s="186" t="s">
        <v>221</v>
      </c>
      <c r="I2" s="187"/>
      <c r="J2" s="187"/>
      <c r="K2" s="187"/>
    </row>
    <row r="3" spans="8:11" ht="13.5" customHeight="1">
      <c r="H3" s="186" t="s">
        <v>249</v>
      </c>
      <c r="I3" s="187"/>
      <c r="J3" s="187"/>
      <c r="K3" s="187"/>
    </row>
    <row r="5" spans="3:10" ht="26.25" customHeight="1">
      <c r="C5" s="188"/>
      <c r="D5" s="189" t="s">
        <v>40</v>
      </c>
      <c r="E5" s="189"/>
      <c r="F5" s="189"/>
      <c r="G5" s="189"/>
      <c r="H5" s="189"/>
      <c r="I5" s="189"/>
      <c r="J5" s="189"/>
    </row>
    <row r="6" spans="3:11" ht="15.75" customHeight="1">
      <c r="C6" s="189" t="s">
        <v>162</v>
      </c>
      <c r="D6" s="189"/>
      <c r="E6" s="189"/>
      <c r="F6" s="189"/>
      <c r="G6" s="189"/>
      <c r="H6" s="189"/>
      <c r="I6" s="189"/>
      <c r="J6" s="189"/>
      <c r="K6" s="189"/>
    </row>
    <row r="7" spans="3:9" ht="14.25" customHeight="1">
      <c r="C7" s="188"/>
      <c r="D7" s="188"/>
      <c r="E7" s="189" t="s">
        <v>41</v>
      </c>
      <c r="F7" s="189"/>
      <c r="G7" s="189"/>
      <c r="H7" s="189"/>
      <c r="I7" s="189"/>
    </row>
    <row r="9" spans="1:11" ht="37.5" customHeight="1">
      <c r="A9" s="190" t="s">
        <v>42</v>
      </c>
      <c r="B9" s="191" t="s">
        <v>43</v>
      </c>
      <c r="C9" s="191" t="s">
        <v>44</v>
      </c>
      <c r="D9" s="192" t="s">
        <v>45</v>
      </c>
      <c r="E9" s="193" t="s">
        <v>46</v>
      </c>
      <c r="F9" s="194" t="s">
        <v>1</v>
      </c>
      <c r="G9" s="195" t="s">
        <v>52</v>
      </c>
      <c r="H9" s="195"/>
      <c r="I9" s="195"/>
      <c r="J9" s="195"/>
      <c r="K9" s="192" t="s">
        <v>51</v>
      </c>
    </row>
    <row r="10" spans="1:11" ht="25.5">
      <c r="A10" s="196"/>
      <c r="B10" s="192"/>
      <c r="C10" s="192"/>
      <c r="D10" s="192"/>
      <c r="E10" s="197"/>
      <c r="F10" s="194"/>
      <c r="G10" s="194" t="s">
        <v>47</v>
      </c>
      <c r="H10" s="198" t="s">
        <v>48</v>
      </c>
      <c r="I10" s="198" t="s">
        <v>49</v>
      </c>
      <c r="J10" s="198" t="s">
        <v>50</v>
      </c>
      <c r="K10" s="192"/>
    </row>
    <row r="11" spans="1:11" ht="21.75" customHeight="1">
      <c r="A11" s="199" t="s">
        <v>163</v>
      </c>
      <c r="B11" s="200"/>
      <c r="C11" s="200"/>
      <c r="D11" s="200"/>
      <c r="E11" s="200"/>
      <c r="F11" s="200"/>
      <c r="G11" s="200"/>
      <c r="H11" s="200"/>
      <c r="I11" s="200"/>
      <c r="J11" s="200"/>
      <c r="K11" s="201"/>
    </row>
    <row r="12" spans="1:11" ht="158.25" customHeight="1">
      <c r="A12" s="90" t="s">
        <v>53</v>
      </c>
      <c r="B12" s="90" t="s">
        <v>54</v>
      </c>
      <c r="C12" s="202" t="s">
        <v>59</v>
      </c>
      <c r="D12" s="90" t="s">
        <v>55</v>
      </c>
      <c r="E12" s="202" t="s">
        <v>56</v>
      </c>
      <c r="F12" s="202" t="s">
        <v>12</v>
      </c>
      <c r="G12" s="70">
        <f>H12+I12+J12</f>
        <v>10800</v>
      </c>
      <c r="H12" s="70">
        <v>5400</v>
      </c>
      <c r="I12" s="70">
        <v>5400</v>
      </c>
      <c r="J12" s="70">
        <v>0</v>
      </c>
      <c r="K12" s="90" t="s">
        <v>72</v>
      </c>
    </row>
    <row r="13" spans="1:11" ht="59.25" customHeight="1">
      <c r="A13" s="73"/>
      <c r="B13" s="74"/>
      <c r="C13" s="74" t="s">
        <v>239</v>
      </c>
      <c r="D13" s="74"/>
      <c r="E13" s="74"/>
      <c r="F13" s="136" t="s">
        <v>57</v>
      </c>
      <c r="G13" s="70">
        <f>H13+I13+J13</f>
        <v>239318</v>
      </c>
      <c r="H13" s="70">
        <f>87498-H14</f>
        <v>77498</v>
      </c>
      <c r="I13" s="70">
        <v>105900</v>
      </c>
      <c r="J13" s="70">
        <v>55920</v>
      </c>
      <c r="K13" s="75"/>
    </row>
    <row r="14" spans="1:11" ht="66.75" customHeight="1">
      <c r="A14" s="76"/>
      <c r="B14" s="74"/>
      <c r="C14" s="74" t="s">
        <v>245</v>
      </c>
      <c r="D14" s="74"/>
      <c r="E14" s="74"/>
      <c r="F14" s="137"/>
      <c r="G14" s="70">
        <f>H14+I14+J14</f>
        <v>10000</v>
      </c>
      <c r="H14" s="70">
        <v>10000</v>
      </c>
      <c r="I14" s="70"/>
      <c r="J14" s="70"/>
      <c r="K14" s="75"/>
    </row>
    <row r="15" spans="1:11" ht="203.25" customHeight="1">
      <c r="A15" s="203"/>
      <c r="B15" s="90" t="s">
        <v>58</v>
      </c>
      <c r="C15" s="204" t="s">
        <v>60</v>
      </c>
      <c r="D15" s="162" t="s">
        <v>55</v>
      </c>
      <c r="E15" s="75" t="s">
        <v>250</v>
      </c>
      <c r="F15" s="90" t="s">
        <v>69</v>
      </c>
      <c r="G15" s="70">
        <f>H15+I15+J15</f>
        <v>3300</v>
      </c>
      <c r="H15" s="70">
        <v>1300</v>
      </c>
      <c r="I15" s="70">
        <v>2000</v>
      </c>
      <c r="J15" s="70">
        <v>0</v>
      </c>
      <c r="K15" s="205" t="s">
        <v>62</v>
      </c>
    </row>
    <row r="16" spans="1:11" ht="12.75" customHeight="1" hidden="1">
      <c r="A16" s="76"/>
      <c r="B16" s="74"/>
      <c r="C16" s="74"/>
      <c r="D16" s="206"/>
      <c r="E16" s="74"/>
      <c r="F16" s="74"/>
      <c r="G16" s="70"/>
      <c r="H16" s="70"/>
      <c r="I16" s="70"/>
      <c r="J16" s="70"/>
      <c r="K16" s="74"/>
    </row>
    <row r="17" spans="1:11" ht="93.75" customHeight="1">
      <c r="A17" s="74"/>
      <c r="B17" s="90" t="s">
        <v>63</v>
      </c>
      <c r="C17" s="204" t="s">
        <v>64</v>
      </c>
      <c r="D17" s="75" t="s">
        <v>179</v>
      </c>
      <c r="E17" s="90" t="s">
        <v>56</v>
      </c>
      <c r="F17" s="202" t="s">
        <v>57</v>
      </c>
      <c r="G17" s="70">
        <f>H17+I17+J17</f>
        <v>1350</v>
      </c>
      <c r="H17" s="70">
        <v>1350</v>
      </c>
      <c r="I17" s="70">
        <v>0</v>
      </c>
      <c r="J17" s="70">
        <v>0</v>
      </c>
      <c r="K17" s="90" t="s">
        <v>65</v>
      </c>
    </row>
    <row r="18" spans="1:11" ht="114.75">
      <c r="A18" s="73"/>
      <c r="B18" s="207" t="s">
        <v>66</v>
      </c>
      <c r="C18" s="204" t="s">
        <v>67</v>
      </c>
      <c r="D18" s="202" t="s">
        <v>180</v>
      </c>
      <c r="E18" s="90" t="s">
        <v>68</v>
      </c>
      <c r="F18" s="90" t="s">
        <v>69</v>
      </c>
      <c r="G18" s="70">
        <f>H18+I18+J18</f>
        <v>1000</v>
      </c>
      <c r="H18" s="70">
        <v>1000</v>
      </c>
      <c r="I18" s="70">
        <v>0</v>
      </c>
      <c r="J18" s="70">
        <v>0</v>
      </c>
      <c r="K18" s="90"/>
    </row>
    <row r="19" spans="1:11" ht="109.5" customHeight="1">
      <c r="A19" s="203"/>
      <c r="B19" s="208"/>
      <c r="C19" s="90" t="s">
        <v>238</v>
      </c>
      <c r="D19" s="209" t="s">
        <v>236</v>
      </c>
      <c r="E19" s="90" t="s">
        <v>68</v>
      </c>
      <c r="F19" s="90" t="s">
        <v>69</v>
      </c>
      <c r="G19" s="70">
        <f>H19+I19+J19</f>
        <v>13850</v>
      </c>
      <c r="H19" s="70">
        <v>3850</v>
      </c>
      <c r="I19" s="70">
        <v>5000</v>
      </c>
      <c r="J19" s="70">
        <v>5000</v>
      </c>
      <c r="K19" s="90"/>
    </row>
    <row r="20" spans="1:11" ht="15.75" customHeight="1">
      <c r="A20" s="199" t="s">
        <v>182</v>
      </c>
      <c r="B20" s="210"/>
      <c r="C20" s="210"/>
      <c r="D20" s="210"/>
      <c r="E20" s="210"/>
      <c r="F20" s="210"/>
      <c r="G20" s="210"/>
      <c r="H20" s="210"/>
      <c r="I20" s="210"/>
      <c r="J20" s="210"/>
      <c r="K20" s="211"/>
    </row>
    <row r="21" spans="1:11" ht="144.75" customHeight="1">
      <c r="A21" s="90" t="s">
        <v>70</v>
      </c>
      <c r="B21" s="162" t="s">
        <v>71</v>
      </c>
      <c r="C21" s="90" t="s">
        <v>203</v>
      </c>
      <c r="D21" s="162" t="s">
        <v>55</v>
      </c>
      <c r="E21" s="162" t="s">
        <v>56</v>
      </c>
      <c r="F21" s="90" t="s">
        <v>57</v>
      </c>
      <c r="G21" s="70">
        <f>H21+I21+J21</f>
        <v>23840</v>
      </c>
      <c r="H21" s="70">
        <v>15400</v>
      </c>
      <c r="I21" s="70">
        <v>0</v>
      </c>
      <c r="J21" s="70">
        <v>8440</v>
      </c>
      <c r="K21" s="162" t="s">
        <v>205</v>
      </c>
    </row>
    <row r="22" spans="1:11" ht="13.5" customHeight="1" hidden="1" thickBot="1">
      <c r="A22" s="74"/>
      <c r="B22" s="162"/>
      <c r="C22" s="74"/>
      <c r="D22" s="206"/>
      <c r="E22" s="163"/>
      <c r="F22" s="74"/>
      <c r="G22" s="70"/>
      <c r="H22" s="70"/>
      <c r="I22" s="70"/>
      <c r="J22" s="70"/>
      <c r="K22" s="163"/>
    </row>
    <row r="23" spans="1:11" ht="12.75" customHeight="1" hidden="1">
      <c r="A23" s="74"/>
      <c r="B23" s="162"/>
      <c r="C23" s="74"/>
      <c r="D23" s="74"/>
      <c r="E23" s="74"/>
      <c r="F23" s="74"/>
      <c r="G23" s="70"/>
      <c r="H23" s="70"/>
      <c r="I23" s="70"/>
      <c r="J23" s="70"/>
      <c r="K23" s="74"/>
    </row>
    <row r="24" spans="1:11" ht="12.75" customHeight="1" hidden="1">
      <c r="A24" s="74"/>
      <c r="B24" s="162"/>
      <c r="C24" s="74"/>
      <c r="D24" s="74"/>
      <c r="E24" s="74"/>
      <c r="F24" s="74"/>
      <c r="G24" s="70"/>
      <c r="H24" s="70"/>
      <c r="I24" s="70"/>
      <c r="J24" s="70"/>
      <c r="K24" s="74"/>
    </row>
    <row r="25" spans="1:11" ht="12.75" customHeight="1" hidden="1">
      <c r="A25" s="74"/>
      <c r="B25" s="162"/>
      <c r="C25" s="74"/>
      <c r="D25" s="74"/>
      <c r="E25" s="74"/>
      <c r="F25" s="74"/>
      <c r="G25" s="70"/>
      <c r="H25" s="70"/>
      <c r="I25" s="70"/>
      <c r="J25" s="70"/>
      <c r="K25" s="74"/>
    </row>
    <row r="26" spans="1:11" ht="12.75" customHeight="1" hidden="1">
      <c r="A26" s="74"/>
      <c r="B26" s="162"/>
      <c r="C26" s="74"/>
      <c r="D26" s="74"/>
      <c r="E26" s="74"/>
      <c r="F26" s="74"/>
      <c r="G26" s="70"/>
      <c r="H26" s="70"/>
      <c r="I26" s="70"/>
      <c r="J26" s="70"/>
      <c r="K26" s="74"/>
    </row>
    <row r="27" spans="1:11" ht="12.75" customHeight="1" hidden="1">
      <c r="A27" s="74"/>
      <c r="B27" s="162"/>
      <c r="C27" s="74"/>
      <c r="D27" s="74"/>
      <c r="E27" s="74"/>
      <c r="F27" s="74"/>
      <c r="G27" s="70"/>
      <c r="H27" s="70"/>
      <c r="I27" s="70"/>
      <c r="J27" s="70"/>
      <c r="K27" s="74"/>
    </row>
    <row r="28" spans="1:11" ht="12.75" customHeight="1" hidden="1">
      <c r="A28" s="74"/>
      <c r="B28" s="162"/>
      <c r="C28" s="74"/>
      <c r="D28" s="74"/>
      <c r="E28" s="74"/>
      <c r="F28" s="74"/>
      <c r="G28" s="70"/>
      <c r="H28" s="70"/>
      <c r="I28" s="70"/>
      <c r="J28" s="70"/>
      <c r="K28" s="74"/>
    </row>
    <row r="29" spans="1:11" ht="12.75" customHeight="1" hidden="1">
      <c r="A29" s="74"/>
      <c r="B29" s="162"/>
      <c r="C29" s="74"/>
      <c r="D29" s="74"/>
      <c r="E29" s="74"/>
      <c r="F29" s="74"/>
      <c r="G29" s="70"/>
      <c r="H29" s="70"/>
      <c r="I29" s="70"/>
      <c r="J29" s="70"/>
      <c r="K29" s="74"/>
    </row>
    <row r="30" spans="1:11" ht="12.75" customHeight="1" hidden="1">
      <c r="A30" s="74"/>
      <c r="B30" s="162"/>
      <c r="C30" s="74"/>
      <c r="D30" s="74"/>
      <c r="E30" s="74"/>
      <c r="F30" s="74"/>
      <c r="G30" s="70"/>
      <c r="H30" s="70"/>
      <c r="I30" s="70"/>
      <c r="J30" s="70"/>
      <c r="K30" s="74"/>
    </row>
    <row r="31" spans="1:11" ht="2.25" customHeight="1" hidden="1">
      <c r="A31" s="212"/>
      <c r="B31" s="213"/>
      <c r="C31" s="76"/>
      <c r="D31" s="76"/>
      <c r="E31" s="76"/>
      <c r="F31" s="76"/>
      <c r="G31" s="214"/>
      <c r="H31" s="214"/>
      <c r="I31" s="214"/>
      <c r="J31" s="214"/>
      <c r="K31" s="76"/>
    </row>
    <row r="32" spans="1:11" ht="114.75" customHeight="1">
      <c r="A32" s="215"/>
      <c r="B32" s="90"/>
      <c r="C32" s="75" t="s">
        <v>204</v>
      </c>
      <c r="D32" s="75" t="s">
        <v>55</v>
      </c>
      <c r="E32" s="90" t="s">
        <v>56</v>
      </c>
      <c r="F32" s="90" t="s">
        <v>57</v>
      </c>
      <c r="G32" s="70">
        <f>H32+I32+J32</f>
        <v>27804</v>
      </c>
      <c r="H32" s="70">
        <v>8000</v>
      </c>
      <c r="I32" s="70">
        <v>19804</v>
      </c>
      <c r="J32" s="70">
        <v>0</v>
      </c>
      <c r="K32" s="202" t="s">
        <v>205</v>
      </c>
    </row>
    <row r="33" spans="1:11" ht="146.25" customHeight="1">
      <c r="A33" s="76"/>
      <c r="B33" s="216" t="s">
        <v>73</v>
      </c>
      <c r="C33" s="204" t="s">
        <v>75</v>
      </c>
      <c r="D33" s="90" t="s">
        <v>55</v>
      </c>
      <c r="E33" s="90" t="s">
        <v>74</v>
      </c>
      <c r="F33" s="90" t="s">
        <v>61</v>
      </c>
      <c r="G33" s="70">
        <f>H33+I33+J33</f>
        <v>5150</v>
      </c>
      <c r="H33" s="70">
        <v>1800</v>
      </c>
      <c r="I33" s="70">
        <v>1950</v>
      </c>
      <c r="J33" s="70">
        <v>1400</v>
      </c>
      <c r="K33" s="90" t="s">
        <v>205</v>
      </c>
    </row>
    <row r="34" spans="1:11" ht="19.5" customHeight="1">
      <c r="A34" s="217" t="s">
        <v>164</v>
      </c>
      <c r="B34" s="218"/>
      <c r="C34" s="218"/>
      <c r="D34" s="218"/>
      <c r="E34" s="218"/>
      <c r="F34" s="218"/>
      <c r="G34" s="218"/>
      <c r="H34" s="218"/>
      <c r="I34" s="218"/>
      <c r="J34" s="218"/>
      <c r="K34" s="219"/>
    </row>
    <row r="35" spans="1:11" ht="274.5" customHeight="1">
      <c r="A35" s="90" t="s">
        <v>76</v>
      </c>
      <c r="B35" s="90" t="s">
        <v>77</v>
      </c>
      <c r="C35" s="90" t="s">
        <v>176</v>
      </c>
      <c r="D35" s="90" t="s">
        <v>55</v>
      </c>
      <c r="E35" s="90" t="s">
        <v>56</v>
      </c>
      <c r="F35" s="90" t="s">
        <v>69</v>
      </c>
      <c r="G35" s="70">
        <f>H35+I35+J35</f>
        <v>23042.699999999997</v>
      </c>
      <c r="H35" s="70">
        <v>3607.6</v>
      </c>
      <c r="I35" s="70">
        <v>8637.8</v>
      </c>
      <c r="J35" s="70">
        <v>10797.3</v>
      </c>
      <c r="K35" s="90" t="s">
        <v>202</v>
      </c>
    </row>
    <row r="36" spans="1:11" ht="216.75">
      <c r="A36" s="76"/>
      <c r="B36" s="203"/>
      <c r="C36" s="90" t="s">
        <v>177</v>
      </c>
      <c r="D36" s="220" t="s">
        <v>55</v>
      </c>
      <c r="E36" s="90" t="s">
        <v>56</v>
      </c>
      <c r="F36" s="90" t="s">
        <v>69</v>
      </c>
      <c r="G36" s="70">
        <f>H36+I36+J36</f>
        <v>5606.2</v>
      </c>
      <c r="H36" s="70">
        <v>1642</v>
      </c>
      <c r="I36" s="70">
        <v>1982.1</v>
      </c>
      <c r="J36" s="70">
        <v>1982.1</v>
      </c>
      <c r="K36" s="203"/>
    </row>
    <row r="37" spans="1:11" ht="102">
      <c r="A37" s="76"/>
      <c r="B37" s="90" t="s">
        <v>79</v>
      </c>
      <c r="C37" s="90" t="s">
        <v>211</v>
      </c>
      <c r="D37" s="220" t="s">
        <v>55</v>
      </c>
      <c r="E37" s="90" t="s">
        <v>56</v>
      </c>
      <c r="F37" s="75" t="s">
        <v>57</v>
      </c>
      <c r="G37" s="70">
        <f>H37+I37+J37</f>
        <v>5880</v>
      </c>
      <c r="H37" s="70">
        <v>840</v>
      </c>
      <c r="I37" s="70">
        <v>3000</v>
      </c>
      <c r="J37" s="70">
        <v>2040</v>
      </c>
      <c r="K37" s="75" t="s">
        <v>80</v>
      </c>
    </row>
    <row r="38" spans="1:11" ht="90.75" customHeight="1">
      <c r="A38" s="76"/>
      <c r="B38" s="90" t="s">
        <v>81</v>
      </c>
      <c r="C38" s="90" t="s">
        <v>82</v>
      </c>
      <c r="D38" s="221" t="s">
        <v>179</v>
      </c>
      <c r="E38" s="75" t="s">
        <v>56</v>
      </c>
      <c r="F38" s="75" t="s">
        <v>69</v>
      </c>
      <c r="G38" s="70">
        <f>H38+I38+J38</f>
        <v>16628.54</v>
      </c>
      <c r="H38" s="70">
        <v>14050.04</v>
      </c>
      <c r="I38" s="70">
        <v>2578.5</v>
      </c>
      <c r="J38" s="70">
        <v>0</v>
      </c>
      <c r="K38" s="90" t="s">
        <v>78</v>
      </c>
    </row>
    <row r="39" spans="1:11" ht="102" hidden="1">
      <c r="A39" s="203"/>
      <c r="B39" s="90" t="s">
        <v>83</v>
      </c>
      <c r="C39" s="90" t="s">
        <v>84</v>
      </c>
      <c r="D39" s="222" t="s">
        <v>179</v>
      </c>
      <c r="E39" s="75" t="s">
        <v>56</v>
      </c>
      <c r="F39" s="75" t="s">
        <v>69</v>
      </c>
      <c r="G39" s="70">
        <v>0</v>
      </c>
      <c r="H39" s="70">
        <v>0</v>
      </c>
      <c r="I39" s="70">
        <v>0</v>
      </c>
      <c r="J39" s="70">
        <v>0</v>
      </c>
      <c r="K39" s="90" t="s">
        <v>85</v>
      </c>
    </row>
    <row r="40" spans="1:11" ht="12.75">
      <c r="A40" s="223"/>
      <c r="B40" s="224" t="s">
        <v>183</v>
      </c>
      <c r="C40" s="225"/>
      <c r="D40" s="225"/>
      <c r="E40" s="225"/>
      <c r="F40" s="225"/>
      <c r="G40" s="225"/>
      <c r="H40" s="225"/>
      <c r="I40" s="225"/>
      <c r="J40" s="225"/>
      <c r="K40" s="226"/>
    </row>
    <row r="41" spans="1:11" ht="127.5">
      <c r="A41" s="90" t="s">
        <v>184</v>
      </c>
      <c r="B41" s="57" t="s">
        <v>231</v>
      </c>
      <c r="C41" s="58" t="s">
        <v>232</v>
      </c>
      <c r="D41" s="90" t="s">
        <v>180</v>
      </c>
      <c r="E41" s="90" t="s">
        <v>223</v>
      </c>
      <c r="F41" s="90" t="s">
        <v>69</v>
      </c>
      <c r="G41" s="70">
        <f>H41</f>
        <v>99</v>
      </c>
      <c r="H41" s="70">
        <v>99</v>
      </c>
      <c r="I41" s="70">
        <v>0</v>
      </c>
      <c r="J41" s="70">
        <v>0</v>
      </c>
      <c r="K41" s="207" t="s">
        <v>85</v>
      </c>
    </row>
    <row r="42" spans="1:11" ht="12.75">
      <c r="A42" s="227" t="s">
        <v>86</v>
      </c>
      <c r="B42" s="228"/>
      <c r="C42" s="228"/>
      <c r="D42" s="228"/>
      <c r="E42" s="228"/>
      <c r="F42" s="229"/>
      <c r="G42" s="70">
        <f>G12+G13+G15+G17+G18+G19+G21+G32+G33+G35+G36+G37+G38+G39+G41+G14</f>
        <v>387668.44</v>
      </c>
      <c r="H42" s="70">
        <f>H12+H13+H15+H17+H18+H19+H21+H32+H33+H35+H36+H37+H38+H39+H41+H14</f>
        <v>145836.64</v>
      </c>
      <c r="I42" s="70">
        <f>I12+I13+I15+I17+I18+I19+I21+I32+I33+I35+I36+I37+I38+I39+I41</f>
        <v>156252.4</v>
      </c>
      <c r="J42" s="70">
        <f>J12+J13+J15+J17+J18+J19+J21+J32+J33+J35+J36+J37+J38+J39+J41</f>
        <v>85579.40000000001</v>
      </c>
      <c r="K42" s="208"/>
    </row>
    <row r="43" spans="1:11" ht="52.5" customHeight="1">
      <c r="A43" s="184"/>
      <c r="B43" s="184"/>
      <c r="C43" s="184"/>
      <c r="D43" s="184"/>
      <c r="E43" s="184"/>
      <c r="F43" s="184"/>
      <c r="G43" s="230"/>
      <c r="H43" s="230"/>
      <c r="I43" s="230"/>
      <c r="J43" s="230"/>
      <c r="K43" s="184"/>
    </row>
    <row r="44" spans="1:11" ht="25.5" customHeight="1">
      <c r="A44" s="186" t="s">
        <v>225</v>
      </c>
      <c r="B44" s="231"/>
      <c r="C44" s="231"/>
      <c r="D44" s="184"/>
      <c r="E44" s="184"/>
      <c r="F44" s="184"/>
      <c r="G44" s="230"/>
      <c r="H44" s="230"/>
      <c r="I44" s="230"/>
      <c r="J44" s="232" t="s">
        <v>26</v>
      </c>
      <c r="K44" s="232"/>
    </row>
    <row r="45" spans="1:11" ht="24.75" customHeight="1">
      <c r="A45" s="184"/>
      <c r="B45" s="184"/>
      <c r="C45" s="184"/>
      <c r="D45" s="184"/>
      <c r="E45" s="184"/>
      <c r="F45" s="184"/>
      <c r="G45" s="184"/>
      <c r="H45" s="184"/>
      <c r="I45" s="184"/>
      <c r="J45" s="184"/>
      <c r="K45" s="184"/>
    </row>
    <row r="46" spans="1:11" ht="12.75">
      <c r="A46" s="186" t="s">
        <v>227</v>
      </c>
      <c r="B46" s="231"/>
      <c r="C46" s="231"/>
      <c r="D46" s="184"/>
      <c r="E46" s="184"/>
      <c r="F46" s="184"/>
      <c r="G46" s="184"/>
      <c r="H46" s="184"/>
      <c r="I46" s="184"/>
      <c r="J46" s="184"/>
      <c r="K46" s="184"/>
    </row>
    <row r="47" spans="1:11" ht="12.75">
      <c r="A47" s="184"/>
      <c r="B47" s="184"/>
      <c r="C47" s="184"/>
      <c r="D47" s="184"/>
      <c r="E47" s="184"/>
      <c r="F47" s="184"/>
      <c r="G47" s="184"/>
      <c r="H47" s="184"/>
      <c r="I47" s="184"/>
      <c r="J47" s="184"/>
      <c r="K47" s="184"/>
    </row>
    <row r="48" spans="1:11" ht="12.75">
      <c r="A48" s="184"/>
      <c r="B48" s="184"/>
      <c r="C48" s="184"/>
      <c r="D48" s="184"/>
      <c r="E48" s="184"/>
      <c r="F48" s="184"/>
      <c r="G48" s="184"/>
      <c r="H48" s="184"/>
      <c r="I48" s="184"/>
      <c r="J48" s="184"/>
      <c r="K48" s="184"/>
    </row>
    <row r="49" spans="1:11" ht="12.75">
      <c r="A49" s="184"/>
      <c r="B49" s="184"/>
      <c r="C49" s="184"/>
      <c r="D49" s="184"/>
      <c r="E49" s="184"/>
      <c r="F49" s="184"/>
      <c r="G49" s="184"/>
      <c r="H49" s="184"/>
      <c r="I49" s="184"/>
      <c r="J49" s="184"/>
      <c r="K49" s="184"/>
    </row>
    <row r="50" spans="1:11" ht="12.75">
      <c r="A50" s="184"/>
      <c r="B50" s="184"/>
      <c r="C50" s="184"/>
      <c r="D50" s="184"/>
      <c r="E50" s="184"/>
      <c r="F50" s="184"/>
      <c r="G50" s="184"/>
      <c r="H50" s="184"/>
      <c r="I50" s="184"/>
      <c r="J50" s="184"/>
      <c r="K50" s="184"/>
    </row>
    <row r="51" spans="1:11" ht="12.75">
      <c r="A51" s="184"/>
      <c r="B51" s="184"/>
      <c r="C51" s="184"/>
      <c r="D51" s="184"/>
      <c r="E51" s="184"/>
      <c r="F51" s="184"/>
      <c r="G51" s="184"/>
      <c r="H51" s="184"/>
      <c r="I51" s="184"/>
      <c r="J51" s="184"/>
      <c r="K51" s="184"/>
    </row>
  </sheetData>
  <sheetProtection/>
  <mergeCells count="28">
    <mergeCell ref="A46:C46"/>
    <mergeCell ref="A9:A10"/>
    <mergeCell ref="B9:B10"/>
    <mergeCell ref="A11:K11"/>
    <mergeCell ref="A42:F42"/>
    <mergeCell ref="A34:K34"/>
    <mergeCell ref="A20:K20"/>
    <mergeCell ref="D15:D16"/>
    <mergeCell ref="B18:B19"/>
    <mergeCell ref="A44:C44"/>
    <mergeCell ref="H2:K2"/>
    <mergeCell ref="H3:K3"/>
    <mergeCell ref="C9:C10"/>
    <mergeCell ref="D9:D10"/>
    <mergeCell ref="E9:E10"/>
    <mergeCell ref="K9:K10"/>
    <mergeCell ref="G9:J9"/>
    <mergeCell ref="D5:J5"/>
    <mergeCell ref="C6:K6"/>
    <mergeCell ref="E7:I7"/>
    <mergeCell ref="J44:K44"/>
    <mergeCell ref="F13:F14"/>
    <mergeCell ref="B40:K40"/>
    <mergeCell ref="K41:K42"/>
    <mergeCell ref="B21:B30"/>
    <mergeCell ref="D21:D22"/>
    <mergeCell ref="E21:E22"/>
    <mergeCell ref="K21:K22"/>
  </mergeCells>
  <printOptions/>
  <pageMargins left="0.7480314960629921" right="0.7480314960629921"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59"/>
  <sheetViews>
    <sheetView zoomScale="70" zoomScaleNormal="70" zoomScaleSheetLayoutView="75" zoomScalePageLayoutView="0" workbookViewId="0" topLeftCell="A5">
      <selection activeCell="A6" sqref="A1:L16384"/>
    </sheetView>
  </sheetViews>
  <sheetFormatPr defaultColWidth="9.140625" defaultRowHeight="12.75"/>
  <cols>
    <col min="1" max="1" width="33.421875" style="133" customWidth="1"/>
    <col min="2" max="2" width="13.28125" style="134" customWidth="1"/>
    <col min="3" max="3" width="11.8515625" style="135" customWidth="1"/>
    <col min="4" max="4" width="10.57421875" style="135" customWidth="1"/>
    <col min="5" max="5" width="12.140625" style="135" customWidth="1"/>
    <col min="6" max="6" width="12.28125" style="135" customWidth="1"/>
    <col min="7" max="7" width="11.140625" style="135" customWidth="1"/>
    <col min="8" max="8" width="12.421875" style="135" customWidth="1"/>
    <col min="9" max="9" width="11.421875" style="135" customWidth="1"/>
    <col min="10" max="10" width="11.00390625" style="135" customWidth="1"/>
    <col min="11" max="11" width="10.140625" style="135" customWidth="1"/>
    <col min="12" max="12" width="19.421875" style="132" customWidth="1"/>
    <col min="13" max="16384" width="9.140625" style="12" customWidth="1"/>
  </cols>
  <sheetData>
    <row r="1" spans="1:12" ht="18.75">
      <c r="A1" s="233"/>
      <c r="B1" s="234"/>
      <c r="C1" s="235"/>
      <c r="D1" s="235"/>
      <c r="E1" s="235"/>
      <c r="F1" s="235"/>
      <c r="G1" s="236" t="s">
        <v>5</v>
      </c>
      <c r="H1" s="237"/>
      <c r="I1" s="238" t="s">
        <v>11</v>
      </c>
      <c r="J1" s="238"/>
      <c r="K1" s="238"/>
      <c r="L1" s="238"/>
    </row>
    <row r="2" spans="6:13" ht="97.5" customHeight="1">
      <c r="F2" s="235"/>
      <c r="G2" s="235"/>
      <c r="H2" s="239"/>
      <c r="I2" s="240" t="s">
        <v>221</v>
      </c>
      <c r="J2" s="240"/>
      <c r="K2" s="240"/>
      <c r="L2" s="240"/>
      <c r="M2" s="20"/>
    </row>
    <row r="3" spans="1:11" ht="15.75" hidden="1">
      <c r="A3" s="233"/>
      <c r="B3" s="234"/>
      <c r="C3" s="235"/>
      <c r="D3" s="235"/>
      <c r="E3" s="235"/>
      <c r="F3" s="235"/>
      <c r="G3" s="235"/>
      <c r="H3" s="235"/>
      <c r="I3" s="235"/>
      <c r="J3" s="235"/>
      <c r="K3" s="241"/>
    </row>
    <row r="4" spans="1:12" ht="15.75">
      <c r="A4" s="233"/>
      <c r="B4" s="234"/>
      <c r="C4" s="235"/>
      <c r="D4" s="235"/>
      <c r="E4" s="235"/>
      <c r="F4" s="235"/>
      <c r="G4" s="235"/>
      <c r="H4" s="235"/>
      <c r="I4" s="240" t="s">
        <v>248</v>
      </c>
      <c r="J4" s="240"/>
      <c r="K4" s="240"/>
      <c r="L4" s="240"/>
    </row>
    <row r="5" spans="1:12" ht="31.5" customHeight="1">
      <c r="A5" s="242" t="s">
        <v>18</v>
      </c>
      <c r="B5" s="242"/>
      <c r="C5" s="242"/>
      <c r="D5" s="242"/>
      <c r="E5" s="242"/>
      <c r="F5" s="242"/>
      <c r="G5" s="242"/>
      <c r="H5" s="242"/>
      <c r="I5" s="242"/>
      <c r="J5" s="242"/>
      <c r="K5" s="242"/>
      <c r="L5" s="242"/>
    </row>
    <row r="6" spans="1:12" ht="16.5" customHeight="1">
      <c r="A6" s="243"/>
      <c r="B6" s="243"/>
      <c r="C6" s="243"/>
      <c r="D6" s="243"/>
      <c r="E6" s="243"/>
      <c r="F6" s="243"/>
      <c r="G6" s="243"/>
      <c r="H6" s="243"/>
      <c r="I6" s="243"/>
      <c r="J6" s="243"/>
      <c r="L6" s="132" t="s">
        <v>9</v>
      </c>
    </row>
    <row r="7" spans="1:12" ht="22.5" customHeight="1">
      <c r="A7" s="139" t="s">
        <v>2</v>
      </c>
      <c r="B7" s="140" t="s">
        <v>1</v>
      </c>
      <c r="C7" s="82" t="s">
        <v>19</v>
      </c>
      <c r="D7" s="82"/>
      <c r="E7" s="82"/>
      <c r="F7" s="82" t="s">
        <v>20</v>
      </c>
      <c r="G7" s="82"/>
      <c r="H7" s="82"/>
      <c r="I7" s="139" t="s">
        <v>21</v>
      </c>
      <c r="J7" s="139"/>
      <c r="K7" s="139"/>
      <c r="L7" s="139" t="s">
        <v>6</v>
      </c>
    </row>
    <row r="8" spans="1:12" ht="30.75" customHeight="1">
      <c r="A8" s="139"/>
      <c r="B8" s="140"/>
      <c r="C8" s="82" t="s">
        <v>3</v>
      </c>
      <c r="D8" s="82" t="s">
        <v>7</v>
      </c>
      <c r="E8" s="82"/>
      <c r="F8" s="82" t="s">
        <v>3</v>
      </c>
      <c r="G8" s="82" t="s">
        <v>7</v>
      </c>
      <c r="H8" s="82"/>
      <c r="I8" s="82" t="s">
        <v>3</v>
      </c>
      <c r="J8" s="82" t="s">
        <v>7</v>
      </c>
      <c r="K8" s="82"/>
      <c r="L8" s="139"/>
    </row>
    <row r="9" spans="1:12" ht="45.75" customHeight="1">
      <c r="A9" s="139"/>
      <c r="B9" s="140"/>
      <c r="C9" s="82"/>
      <c r="D9" s="16" t="s">
        <v>0</v>
      </c>
      <c r="E9" s="16" t="s">
        <v>28</v>
      </c>
      <c r="F9" s="82"/>
      <c r="G9" s="16" t="s">
        <v>0</v>
      </c>
      <c r="H9" s="16" t="s">
        <v>28</v>
      </c>
      <c r="I9" s="82"/>
      <c r="J9" s="16" t="s">
        <v>0</v>
      </c>
      <c r="K9" s="15" t="s">
        <v>28</v>
      </c>
      <c r="L9" s="139"/>
    </row>
    <row r="10" spans="1:12" ht="15.75">
      <c r="A10" s="17">
        <v>1</v>
      </c>
      <c r="B10" s="10">
        <v>2</v>
      </c>
      <c r="C10" s="18">
        <v>3</v>
      </c>
      <c r="D10" s="18">
        <v>4</v>
      </c>
      <c r="E10" s="18">
        <v>5</v>
      </c>
      <c r="F10" s="18">
        <v>6</v>
      </c>
      <c r="G10" s="18">
        <v>7</v>
      </c>
      <c r="H10" s="18">
        <v>8</v>
      </c>
      <c r="I10" s="18">
        <v>9</v>
      </c>
      <c r="J10" s="18">
        <v>10</v>
      </c>
      <c r="K10" s="17">
        <v>11</v>
      </c>
      <c r="L10" s="17">
        <v>12</v>
      </c>
    </row>
    <row r="11" spans="1:12" ht="27.75" customHeight="1">
      <c r="A11" s="7" t="s">
        <v>4</v>
      </c>
      <c r="B11" s="29"/>
      <c r="C11" s="21">
        <f>C12+C21+C31+C43</f>
        <v>145836.64</v>
      </c>
      <c r="D11" s="21">
        <f>D31+O8</f>
        <v>14149.04</v>
      </c>
      <c r="E11" s="21">
        <f>E12+E21+E31</f>
        <v>124487.6</v>
      </c>
      <c r="F11" s="21">
        <f>F12+F21+F31+F43</f>
        <v>156252.4</v>
      </c>
      <c r="G11" s="21">
        <f>G31+R8</f>
        <v>2578.5</v>
      </c>
      <c r="H11" s="21">
        <f>H12+H21+H31</f>
        <v>146323.9</v>
      </c>
      <c r="I11" s="21">
        <f>I12+I21+I31</f>
        <v>85579.4</v>
      </c>
      <c r="J11" s="21"/>
      <c r="K11" s="21">
        <f>K12+K21+K31</f>
        <v>84179.4</v>
      </c>
      <c r="L11" s="244" t="s">
        <v>17</v>
      </c>
    </row>
    <row r="12" spans="1:12" ht="49.5" customHeight="1">
      <c r="A12" s="5" t="s">
        <v>22</v>
      </c>
      <c r="C12" s="21">
        <f>C14+C15+C17+C19+C20</f>
        <v>100398</v>
      </c>
      <c r="D12" s="21"/>
      <c r="E12" s="21">
        <f>E15+E19+E20+E17</f>
        <v>94998</v>
      </c>
      <c r="F12" s="21">
        <f>F14+F15+F19+F20+F17</f>
        <v>118300</v>
      </c>
      <c r="G12" s="245"/>
      <c r="H12" s="21">
        <f>H15+H19+H20+H17</f>
        <v>112900</v>
      </c>
      <c r="I12" s="21">
        <f>I14+I15+I19+I20+I17</f>
        <v>60920</v>
      </c>
      <c r="J12" s="245"/>
      <c r="K12" s="21">
        <f>K15+K19+K20+K17</f>
        <v>60920</v>
      </c>
      <c r="L12" s="246"/>
    </row>
    <row r="13" spans="1:12" ht="72.75" customHeight="1">
      <c r="A13" s="7" t="s">
        <v>8</v>
      </c>
      <c r="B13" s="9"/>
      <c r="C13" s="27"/>
      <c r="D13" s="22"/>
      <c r="E13" s="22"/>
      <c r="F13" s="27"/>
      <c r="G13" s="245"/>
      <c r="H13" s="22"/>
      <c r="I13" s="27"/>
      <c r="J13" s="245"/>
      <c r="K13" s="22"/>
      <c r="L13" s="246"/>
    </row>
    <row r="14" spans="1:12" ht="35.25" customHeight="1">
      <c r="A14" s="85" t="s">
        <v>23</v>
      </c>
      <c r="B14" s="25" t="s">
        <v>12</v>
      </c>
      <c r="C14" s="247">
        <v>5400</v>
      </c>
      <c r="D14" s="26"/>
      <c r="E14" s="247">
        <v>5400</v>
      </c>
      <c r="F14" s="247">
        <v>5400</v>
      </c>
      <c r="G14" s="248"/>
      <c r="H14" s="247">
        <v>5400</v>
      </c>
      <c r="I14" s="247">
        <v>0</v>
      </c>
      <c r="J14" s="248"/>
      <c r="K14" s="247">
        <v>0</v>
      </c>
      <c r="L14" s="246"/>
    </row>
    <row r="15" spans="1:12" ht="38.25" customHeight="1">
      <c r="A15" s="249"/>
      <c r="B15" s="78" t="s">
        <v>13</v>
      </c>
      <c r="C15" s="250">
        <f>92898-C14</f>
        <v>87498</v>
      </c>
      <c r="D15" s="142"/>
      <c r="E15" s="250">
        <f>92898-E14</f>
        <v>87498</v>
      </c>
      <c r="F15" s="250">
        <v>105900</v>
      </c>
      <c r="G15" s="251"/>
      <c r="H15" s="250">
        <v>105900</v>
      </c>
      <c r="I15" s="250">
        <v>55920</v>
      </c>
      <c r="J15" s="251"/>
      <c r="K15" s="84">
        <v>55920</v>
      </c>
      <c r="L15" s="246"/>
    </row>
    <row r="16" spans="1:12" ht="3.75" customHeight="1" hidden="1">
      <c r="A16" s="249"/>
      <c r="B16" s="252"/>
      <c r="C16" s="253"/>
      <c r="D16" s="254"/>
      <c r="E16" s="253"/>
      <c r="F16" s="253"/>
      <c r="G16" s="255"/>
      <c r="H16" s="253"/>
      <c r="I16" s="253"/>
      <c r="J16" s="255"/>
      <c r="K16" s="256"/>
      <c r="L16" s="257"/>
    </row>
    <row r="17" spans="1:12" ht="47.25" customHeight="1">
      <c r="A17" s="79" t="s">
        <v>235</v>
      </c>
      <c r="B17" s="144" t="s">
        <v>13</v>
      </c>
      <c r="C17" s="83">
        <v>1300</v>
      </c>
      <c r="D17" s="83"/>
      <c r="E17" s="83">
        <v>1300</v>
      </c>
      <c r="F17" s="83">
        <v>2000</v>
      </c>
      <c r="G17" s="83"/>
      <c r="H17" s="83">
        <v>2000</v>
      </c>
      <c r="I17" s="83">
        <v>0</v>
      </c>
      <c r="J17" s="83"/>
      <c r="K17" s="83">
        <v>0</v>
      </c>
      <c r="L17" s="258" t="s">
        <v>17</v>
      </c>
    </row>
    <row r="18" spans="1:12" ht="71.25" customHeight="1">
      <c r="A18" s="79"/>
      <c r="B18" s="206"/>
      <c r="C18" s="83"/>
      <c r="D18" s="83"/>
      <c r="E18" s="83"/>
      <c r="F18" s="83"/>
      <c r="G18" s="83"/>
      <c r="H18" s="83"/>
      <c r="I18" s="83"/>
      <c r="J18" s="83"/>
      <c r="K18" s="83"/>
      <c r="L18" s="259"/>
    </row>
    <row r="19" spans="1:12" ht="72.75" customHeight="1">
      <c r="A19" s="7" t="s">
        <v>34</v>
      </c>
      <c r="B19" s="36" t="s">
        <v>13</v>
      </c>
      <c r="C19" s="23">
        <v>1350</v>
      </c>
      <c r="D19" s="23"/>
      <c r="E19" s="23">
        <v>1350</v>
      </c>
      <c r="F19" s="23"/>
      <c r="G19" s="23"/>
      <c r="H19" s="23"/>
      <c r="I19" s="23"/>
      <c r="J19" s="23"/>
      <c r="K19" s="23"/>
      <c r="L19" s="260" t="s">
        <v>33</v>
      </c>
    </row>
    <row r="20" spans="1:12" ht="87.75" customHeight="1">
      <c r="A20" s="7" t="s">
        <v>36</v>
      </c>
      <c r="B20" s="36" t="s">
        <v>13</v>
      </c>
      <c r="C20" s="23">
        <v>4850</v>
      </c>
      <c r="D20" s="23"/>
      <c r="E20" s="23">
        <v>4850</v>
      </c>
      <c r="F20" s="23">
        <v>5000</v>
      </c>
      <c r="G20" s="23"/>
      <c r="H20" s="23">
        <v>5000</v>
      </c>
      <c r="I20" s="23">
        <v>5000</v>
      </c>
      <c r="J20" s="23"/>
      <c r="K20" s="23">
        <v>5000</v>
      </c>
      <c r="L20" s="260" t="s">
        <v>35</v>
      </c>
    </row>
    <row r="21" spans="1:12" ht="159" customHeight="1">
      <c r="A21" s="5" t="s">
        <v>24</v>
      </c>
      <c r="B21" s="53"/>
      <c r="C21" s="21">
        <f>C23+C26</f>
        <v>25200</v>
      </c>
      <c r="D21" s="21"/>
      <c r="E21" s="21">
        <f>E23+E26</f>
        <v>23400</v>
      </c>
      <c r="F21" s="21">
        <f>F23+F26</f>
        <v>21754</v>
      </c>
      <c r="G21" s="21"/>
      <c r="H21" s="21">
        <f>H23+H26</f>
        <v>19804</v>
      </c>
      <c r="I21" s="21">
        <f>I23+I26</f>
        <v>9840</v>
      </c>
      <c r="J21" s="21"/>
      <c r="K21" s="54">
        <f>K23+K26</f>
        <v>8440</v>
      </c>
      <c r="L21" s="261"/>
    </row>
    <row r="22" spans="1:12" ht="160.5" customHeight="1">
      <c r="A22" s="30" t="s">
        <v>10</v>
      </c>
      <c r="B22" s="55"/>
      <c r="C22" s="34"/>
      <c r="D22" s="34"/>
      <c r="E22" s="34"/>
      <c r="F22" s="34"/>
      <c r="G22" s="34"/>
      <c r="H22" s="34"/>
      <c r="I22" s="34"/>
      <c r="J22" s="34"/>
      <c r="K22" s="49"/>
      <c r="L22" s="262"/>
    </row>
    <row r="23" spans="1:12" ht="127.5" customHeight="1">
      <c r="A23" s="79" t="s">
        <v>199</v>
      </c>
      <c r="B23" s="80" t="s">
        <v>16</v>
      </c>
      <c r="C23" s="83">
        <v>23400</v>
      </c>
      <c r="D23" s="83"/>
      <c r="E23" s="83">
        <v>23400</v>
      </c>
      <c r="F23" s="83">
        <v>19804</v>
      </c>
      <c r="G23" s="83"/>
      <c r="H23" s="83">
        <v>19804</v>
      </c>
      <c r="I23" s="83">
        <v>8440</v>
      </c>
      <c r="J23" s="83"/>
      <c r="K23" s="83">
        <v>8440</v>
      </c>
      <c r="L23" s="263" t="s">
        <v>37</v>
      </c>
    </row>
    <row r="24" spans="1:12" ht="16.5" customHeight="1" hidden="1">
      <c r="A24" s="79"/>
      <c r="B24" s="80"/>
      <c r="C24" s="83"/>
      <c r="D24" s="83"/>
      <c r="E24" s="83"/>
      <c r="F24" s="83"/>
      <c r="G24" s="83"/>
      <c r="H24" s="83"/>
      <c r="I24" s="83"/>
      <c r="J24" s="83"/>
      <c r="K24" s="83"/>
      <c r="L24" s="264"/>
    </row>
    <row r="25" spans="1:12" ht="15.75" customHeight="1" hidden="1">
      <c r="A25" s="79"/>
      <c r="B25" s="80"/>
      <c r="C25" s="83"/>
      <c r="D25" s="83"/>
      <c r="E25" s="83"/>
      <c r="F25" s="83"/>
      <c r="G25" s="83"/>
      <c r="H25" s="83"/>
      <c r="I25" s="83"/>
      <c r="J25" s="83"/>
      <c r="K25" s="83"/>
      <c r="L25" s="264"/>
    </row>
    <row r="26" spans="1:12" ht="15.75" customHeight="1">
      <c r="A26" s="141" t="s">
        <v>38</v>
      </c>
      <c r="B26" s="265" t="s">
        <v>14</v>
      </c>
      <c r="C26" s="266">
        <v>1800</v>
      </c>
      <c r="D26" s="266"/>
      <c r="E26" s="267"/>
      <c r="F26" s="77">
        <v>1950</v>
      </c>
      <c r="G26" s="77"/>
      <c r="H26" s="77"/>
      <c r="I26" s="77">
        <v>1400</v>
      </c>
      <c r="J26" s="77"/>
      <c r="K26" s="77"/>
      <c r="L26" s="268" t="s">
        <v>32</v>
      </c>
    </row>
    <row r="27" spans="1:12" ht="15.75" customHeight="1">
      <c r="A27" s="79"/>
      <c r="B27" s="269"/>
      <c r="C27" s="270"/>
      <c r="D27" s="270"/>
      <c r="E27" s="271"/>
      <c r="F27" s="83"/>
      <c r="G27" s="83"/>
      <c r="H27" s="83"/>
      <c r="I27" s="83"/>
      <c r="J27" s="83"/>
      <c r="K27" s="83"/>
      <c r="L27" s="272"/>
    </row>
    <row r="28" spans="1:12" s="13" customFormat="1" ht="27.75" customHeight="1">
      <c r="A28" s="79"/>
      <c r="B28" s="269"/>
      <c r="C28" s="270"/>
      <c r="D28" s="270"/>
      <c r="E28" s="271"/>
      <c r="F28" s="83"/>
      <c r="G28" s="83"/>
      <c r="H28" s="83"/>
      <c r="I28" s="83"/>
      <c r="J28" s="83"/>
      <c r="K28" s="83"/>
      <c r="L28" s="272"/>
    </row>
    <row r="29" spans="1:12" s="13" customFormat="1" ht="55.5" customHeight="1">
      <c r="A29" s="79"/>
      <c r="B29" s="269"/>
      <c r="C29" s="270"/>
      <c r="D29" s="270"/>
      <c r="E29" s="271"/>
      <c r="F29" s="83"/>
      <c r="G29" s="83"/>
      <c r="H29" s="83"/>
      <c r="I29" s="83"/>
      <c r="J29" s="83"/>
      <c r="K29" s="83"/>
      <c r="L29" s="272"/>
    </row>
    <row r="30" spans="1:12" s="13" customFormat="1" ht="5.25" customHeight="1" hidden="1">
      <c r="A30" s="79"/>
      <c r="B30" s="269"/>
      <c r="C30" s="270"/>
      <c r="D30" s="270"/>
      <c r="E30" s="271"/>
      <c r="F30" s="83"/>
      <c r="G30" s="83"/>
      <c r="H30" s="83"/>
      <c r="I30" s="83"/>
      <c r="J30" s="83"/>
      <c r="K30" s="83"/>
      <c r="L30" s="264"/>
    </row>
    <row r="31" spans="1:12" ht="60">
      <c r="A31" s="5" t="s">
        <v>198</v>
      </c>
      <c r="B31" s="31"/>
      <c r="C31" s="273">
        <f>C33+C36+C38+C39+C41+C42</f>
        <v>20139.64</v>
      </c>
      <c r="D31" s="273">
        <f>D38+D39+D42+D43</f>
        <v>14149.04</v>
      </c>
      <c r="E31" s="273">
        <f>E33+E36+E41</f>
        <v>6089.6</v>
      </c>
      <c r="F31" s="273">
        <f>F33+F36+F38</f>
        <v>16198.4</v>
      </c>
      <c r="G31" s="273">
        <f>G38+G39+G42+G43</f>
        <v>2578.5</v>
      </c>
      <c r="H31" s="273">
        <f>H33+H36+H38</f>
        <v>13619.9</v>
      </c>
      <c r="I31" s="273">
        <f>I33+I36</f>
        <v>14819.4</v>
      </c>
      <c r="J31" s="274"/>
      <c r="K31" s="275">
        <f>K33+K36</f>
        <v>14819.4</v>
      </c>
      <c r="L31" s="260" t="s">
        <v>17</v>
      </c>
    </row>
    <row r="32" spans="1:12" ht="47.25">
      <c r="A32" s="30" t="s">
        <v>27</v>
      </c>
      <c r="B32" s="24"/>
      <c r="C32" s="32"/>
      <c r="D32" s="32"/>
      <c r="E32" s="32"/>
      <c r="F32" s="32"/>
      <c r="G32" s="32"/>
      <c r="H32" s="32"/>
      <c r="I32" s="32"/>
      <c r="J32" s="32"/>
      <c r="K32" s="33"/>
      <c r="L32" s="261"/>
    </row>
    <row r="33" spans="1:12" ht="157.5">
      <c r="A33" s="276" t="s">
        <v>31</v>
      </c>
      <c r="B33" s="145" t="s">
        <v>15</v>
      </c>
      <c r="C33" s="277">
        <f>C34+C35</f>
        <v>5249.6</v>
      </c>
      <c r="D33" s="277"/>
      <c r="E33" s="277">
        <f>E34+E35</f>
        <v>5249.6</v>
      </c>
      <c r="F33" s="277">
        <v>10619.9</v>
      </c>
      <c r="G33" s="277"/>
      <c r="H33" s="277">
        <v>10619.9</v>
      </c>
      <c r="I33" s="277">
        <v>12779.4</v>
      </c>
      <c r="J33" s="277"/>
      <c r="K33" s="278">
        <v>12779.4</v>
      </c>
      <c r="L33" s="262"/>
    </row>
    <row r="34" spans="1:12" ht="15.75">
      <c r="A34" s="279" t="s">
        <v>29</v>
      </c>
      <c r="B34" s="146"/>
      <c r="C34" s="23">
        <v>3607.6</v>
      </c>
      <c r="D34" s="23"/>
      <c r="E34" s="23">
        <v>3607.6</v>
      </c>
      <c r="F34" s="23">
        <v>8637.8</v>
      </c>
      <c r="G34" s="23"/>
      <c r="H34" s="23">
        <v>8637.8</v>
      </c>
      <c r="I34" s="23">
        <v>10797.3</v>
      </c>
      <c r="J34" s="23"/>
      <c r="K34" s="48">
        <v>10797.3</v>
      </c>
      <c r="L34" s="262"/>
    </row>
    <row r="35" spans="1:12" ht="15.75">
      <c r="A35" s="280" t="s">
        <v>30</v>
      </c>
      <c r="B35" s="147"/>
      <c r="C35" s="23">
        <v>1642</v>
      </c>
      <c r="D35" s="23"/>
      <c r="E35" s="23">
        <v>1642</v>
      </c>
      <c r="F35" s="23">
        <v>1982.1</v>
      </c>
      <c r="G35" s="23"/>
      <c r="H35" s="23">
        <v>1982.1</v>
      </c>
      <c r="I35" s="23">
        <v>1982.1</v>
      </c>
      <c r="J35" s="23"/>
      <c r="K35" s="48">
        <v>1982.1</v>
      </c>
      <c r="L35" s="262"/>
    </row>
    <row r="36" spans="1:12" ht="47.25">
      <c r="A36" s="281" t="s">
        <v>87</v>
      </c>
      <c r="B36" s="35" t="s">
        <v>13</v>
      </c>
      <c r="C36" s="34">
        <v>840</v>
      </c>
      <c r="D36" s="34"/>
      <c r="E36" s="34">
        <v>840</v>
      </c>
      <c r="F36" s="34">
        <v>3000</v>
      </c>
      <c r="G36" s="34"/>
      <c r="H36" s="34">
        <v>3000</v>
      </c>
      <c r="I36" s="34">
        <v>2040</v>
      </c>
      <c r="J36" s="34"/>
      <c r="K36" s="49">
        <v>2040</v>
      </c>
      <c r="L36" s="282"/>
    </row>
    <row r="37" spans="1:12" ht="47.25">
      <c r="A37" s="283" t="s">
        <v>185</v>
      </c>
      <c r="B37" s="143" t="s">
        <v>13</v>
      </c>
      <c r="C37" s="60"/>
      <c r="D37" s="60"/>
      <c r="E37" s="22"/>
      <c r="F37" s="22"/>
      <c r="G37" s="22"/>
      <c r="H37" s="22"/>
      <c r="I37" s="22"/>
      <c r="J37" s="22"/>
      <c r="K37" s="284"/>
      <c r="L37" s="282"/>
    </row>
    <row r="38" spans="1:12" ht="204.75">
      <c r="A38" s="285" t="s">
        <v>234</v>
      </c>
      <c r="B38" s="286"/>
      <c r="C38" s="60">
        <v>11477.54</v>
      </c>
      <c r="D38" s="60">
        <v>11477.54</v>
      </c>
      <c r="E38" s="22"/>
      <c r="F38" s="22">
        <f>G38+H38</f>
        <v>2578.5</v>
      </c>
      <c r="G38" s="22">
        <v>2578.5</v>
      </c>
      <c r="H38" s="22"/>
      <c r="I38" s="22">
        <v>0</v>
      </c>
      <c r="J38" s="22">
        <v>0</v>
      </c>
      <c r="K38" s="284"/>
      <c r="L38" s="282"/>
    </row>
    <row r="39" spans="1:12" ht="141.75" customHeight="1">
      <c r="A39" s="287" t="s">
        <v>233</v>
      </c>
      <c r="B39" s="288"/>
      <c r="C39" s="60">
        <v>2572.5</v>
      </c>
      <c r="D39" s="60">
        <v>2572.5</v>
      </c>
      <c r="E39" s="22"/>
      <c r="F39" s="22">
        <v>0</v>
      </c>
      <c r="G39" s="22">
        <v>0</v>
      </c>
      <c r="H39" s="22"/>
      <c r="I39" s="22">
        <v>0</v>
      </c>
      <c r="J39" s="22">
        <v>0</v>
      </c>
      <c r="K39" s="284"/>
      <c r="L39" s="289"/>
    </row>
    <row r="40" spans="1:12" ht="0.75" customHeight="1">
      <c r="A40" s="290" t="s">
        <v>201</v>
      </c>
      <c r="B40" s="35" t="s">
        <v>13</v>
      </c>
      <c r="C40" s="291"/>
      <c r="D40" s="292"/>
      <c r="E40" s="291"/>
      <c r="F40" s="291"/>
      <c r="G40" s="291"/>
      <c r="H40" s="291"/>
      <c r="I40" s="291"/>
      <c r="J40" s="291"/>
      <c r="K40" s="291"/>
      <c r="L40" s="293"/>
    </row>
    <row r="41" spans="1:12" ht="15.75" hidden="1">
      <c r="A41" s="294" t="s">
        <v>168</v>
      </c>
      <c r="B41" s="295"/>
      <c r="C41" s="60">
        <v>0</v>
      </c>
      <c r="D41" s="60"/>
      <c r="E41" s="60">
        <v>0</v>
      </c>
      <c r="F41" s="60">
        <v>0</v>
      </c>
      <c r="G41" s="60"/>
      <c r="H41" s="60">
        <v>0</v>
      </c>
      <c r="I41" s="60">
        <v>0</v>
      </c>
      <c r="J41" s="60"/>
      <c r="K41" s="296">
        <v>0</v>
      </c>
      <c r="L41" s="295"/>
    </row>
    <row r="42" spans="1:12" ht="15.75" hidden="1">
      <c r="A42" s="297" t="s">
        <v>169</v>
      </c>
      <c r="B42" s="298"/>
      <c r="C42" s="296">
        <v>0</v>
      </c>
      <c r="D42" s="296">
        <v>0</v>
      </c>
      <c r="E42" s="296"/>
      <c r="F42" s="296">
        <v>0</v>
      </c>
      <c r="G42" s="296">
        <v>0</v>
      </c>
      <c r="H42" s="296"/>
      <c r="I42" s="296">
        <v>0</v>
      </c>
      <c r="J42" s="296">
        <v>0</v>
      </c>
      <c r="K42" s="245"/>
      <c r="L42" s="299"/>
    </row>
    <row r="43" spans="1:12" ht="47.25">
      <c r="A43" s="5" t="s">
        <v>189</v>
      </c>
      <c r="B43" s="36"/>
      <c r="C43" s="300">
        <f>+C45</f>
        <v>99</v>
      </c>
      <c r="D43" s="300">
        <f>+D45</f>
        <v>99</v>
      </c>
      <c r="E43" s="296"/>
      <c r="F43" s="296"/>
      <c r="G43" s="296"/>
      <c r="H43" s="296"/>
      <c r="I43" s="296"/>
      <c r="J43" s="296"/>
      <c r="K43" s="245"/>
      <c r="L43" s="245"/>
    </row>
    <row r="44" spans="1:12" ht="47.25">
      <c r="A44" s="7" t="s">
        <v>187</v>
      </c>
      <c r="B44" s="36"/>
      <c r="C44" s="296"/>
      <c r="D44" s="296"/>
      <c r="E44" s="296"/>
      <c r="F44" s="296"/>
      <c r="G44" s="296"/>
      <c r="H44" s="296"/>
      <c r="I44" s="296"/>
      <c r="J44" s="296"/>
      <c r="K44" s="245"/>
      <c r="L44" s="148" t="s">
        <v>181</v>
      </c>
    </row>
    <row r="45" spans="1:12" ht="47.25">
      <c r="A45" s="7" t="s">
        <v>188</v>
      </c>
      <c r="B45" s="36" t="s">
        <v>13</v>
      </c>
      <c r="C45" s="296">
        <v>99</v>
      </c>
      <c r="D45" s="296">
        <v>99</v>
      </c>
      <c r="E45" s="296"/>
      <c r="F45" s="296">
        <v>0</v>
      </c>
      <c r="G45" s="296">
        <v>0</v>
      </c>
      <c r="H45" s="296"/>
      <c r="I45" s="296">
        <v>0</v>
      </c>
      <c r="J45" s="296">
        <v>0</v>
      </c>
      <c r="K45" s="245"/>
      <c r="L45" s="301"/>
    </row>
    <row r="46" spans="1:12" ht="15.75">
      <c r="A46" s="50"/>
      <c r="B46" s="51"/>
      <c r="C46" s="302"/>
      <c r="D46" s="302"/>
      <c r="E46" s="302"/>
      <c r="F46" s="302"/>
      <c r="G46" s="302"/>
      <c r="H46" s="302"/>
      <c r="I46" s="302"/>
      <c r="J46" s="302"/>
      <c r="K46" s="303"/>
      <c r="L46" s="304"/>
    </row>
    <row r="47" spans="1:12" ht="15.75">
      <c r="A47" s="50"/>
      <c r="B47" s="51"/>
      <c r="C47" s="302"/>
      <c r="D47" s="302"/>
      <c r="E47" s="302"/>
      <c r="F47" s="302"/>
      <c r="G47" s="302"/>
      <c r="H47" s="302"/>
      <c r="I47" s="302"/>
      <c r="J47" s="302"/>
      <c r="K47" s="303"/>
      <c r="L47" s="304"/>
    </row>
    <row r="48" spans="1:12" ht="15.75">
      <c r="A48" s="50"/>
      <c r="B48" s="51"/>
      <c r="C48" s="302"/>
      <c r="D48" s="302"/>
      <c r="E48" s="302"/>
      <c r="F48" s="302"/>
      <c r="G48" s="302"/>
      <c r="H48" s="302"/>
      <c r="I48" s="302"/>
      <c r="J48" s="302"/>
      <c r="K48" s="303"/>
      <c r="L48" s="304"/>
    </row>
    <row r="49" spans="1:12" ht="15.75">
      <c r="A49" s="50"/>
      <c r="B49" s="51"/>
      <c r="C49" s="302"/>
      <c r="D49" s="302"/>
      <c r="E49" s="302"/>
      <c r="F49" s="302"/>
      <c r="G49" s="302"/>
      <c r="H49" s="302"/>
      <c r="I49" s="302"/>
      <c r="J49" s="302"/>
      <c r="K49" s="303"/>
      <c r="L49" s="304"/>
    </row>
    <row r="50" spans="1:12" ht="18.75">
      <c r="A50" s="305" t="s">
        <v>224</v>
      </c>
      <c r="B50" s="86"/>
      <c r="C50" s="86"/>
      <c r="D50" s="86"/>
      <c r="E50" s="86"/>
      <c r="F50" s="86"/>
      <c r="G50" s="86"/>
      <c r="H50" s="305" t="s">
        <v>25</v>
      </c>
      <c r="I50" s="305"/>
      <c r="J50" s="4"/>
      <c r="K50" s="6"/>
      <c r="L50" s="306" t="s">
        <v>26</v>
      </c>
    </row>
    <row r="51" spans="1:12" ht="18.75">
      <c r="A51" s="305"/>
      <c r="B51" s="86"/>
      <c r="C51" s="86"/>
      <c r="D51" s="86"/>
      <c r="E51" s="86"/>
      <c r="F51" s="86"/>
      <c r="G51" s="86"/>
      <c r="H51" s="305"/>
      <c r="I51" s="305"/>
      <c r="J51" s="4"/>
      <c r="K51" s="6"/>
      <c r="L51" s="306"/>
    </row>
    <row r="53" spans="1:11" ht="18.75" customHeight="1">
      <c r="A53" s="131" t="s">
        <v>228</v>
      </c>
      <c r="B53" s="86"/>
      <c r="C53" s="86"/>
      <c r="D53" s="86"/>
      <c r="E53" s="86"/>
      <c r="F53" s="86"/>
      <c r="G53" s="86"/>
      <c r="H53" s="86"/>
      <c r="I53" s="86"/>
      <c r="J53" s="1"/>
      <c r="K53" s="6"/>
    </row>
    <row r="54" spans="1:11" ht="18.75">
      <c r="A54" s="8"/>
      <c r="B54" s="11"/>
      <c r="C54" s="3"/>
      <c r="D54" s="2"/>
      <c r="E54" s="1"/>
      <c r="F54" s="2"/>
      <c r="G54" s="307"/>
      <c r="H54" s="1"/>
      <c r="I54" s="2"/>
      <c r="J54" s="1"/>
      <c r="K54" s="6"/>
    </row>
    <row r="55" spans="1:11" ht="18.75">
      <c r="A55" s="81"/>
      <c r="B55" s="81"/>
      <c r="C55" s="1"/>
      <c r="D55" s="1"/>
      <c r="E55" s="2"/>
      <c r="F55" s="307"/>
      <c r="G55" s="1"/>
      <c r="H55" s="1"/>
      <c r="I55" s="1"/>
      <c r="J55" s="1"/>
      <c r="K55" s="6"/>
    </row>
    <row r="56" spans="3:11" ht="18.75">
      <c r="C56" s="308"/>
      <c r="D56" s="308"/>
      <c r="E56" s="1"/>
      <c r="F56" s="308"/>
      <c r="G56" s="308"/>
      <c r="H56" s="308"/>
      <c r="I56" s="308"/>
      <c r="J56" s="308"/>
      <c r="K56" s="309"/>
    </row>
    <row r="57" spans="1:11" ht="18.75">
      <c r="A57" s="310"/>
      <c r="B57" s="310"/>
      <c r="C57" s="308"/>
      <c r="D57" s="308"/>
      <c r="E57" s="308"/>
      <c r="F57" s="308"/>
      <c r="G57" s="308"/>
      <c r="H57" s="308"/>
      <c r="I57" s="308"/>
      <c r="J57" s="308"/>
      <c r="K57" s="309"/>
    </row>
    <row r="58" spans="1:5" ht="18">
      <c r="A58" s="311"/>
      <c r="B58" s="312"/>
      <c r="E58" s="308"/>
    </row>
    <row r="59" spans="1:2" ht="18.75">
      <c r="A59" s="313"/>
      <c r="B59" s="314"/>
    </row>
  </sheetData>
  <sheetProtection/>
  <mergeCells count="68">
    <mergeCell ref="L17:L18"/>
    <mergeCell ref="H23:H25"/>
    <mergeCell ref="I23:I25"/>
    <mergeCell ref="H17:H18"/>
    <mergeCell ref="B37:B39"/>
    <mergeCell ref="G23:G25"/>
    <mergeCell ref="J17:J18"/>
    <mergeCell ref="K17:K18"/>
    <mergeCell ref="B17:B18"/>
    <mergeCell ref="C17:C18"/>
    <mergeCell ref="D17:D18"/>
    <mergeCell ref="B33:B35"/>
    <mergeCell ref="B26:B30"/>
    <mergeCell ref="C26:C30"/>
    <mergeCell ref="L26:L29"/>
    <mergeCell ref="K26:K30"/>
    <mergeCell ref="J23:J25"/>
    <mergeCell ref="K23:K25"/>
    <mergeCell ref="J26:J30"/>
    <mergeCell ref="D15:D16"/>
    <mergeCell ref="H26:H30"/>
    <mergeCell ref="I26:I30"/>
    <mergeCell ref="I17:I18"/>
    <mergeCell ref="F15:F16"/>
    <mergeCell ref="D26:D30"/>
    <mergeCell ref="E26:E30"/>
    <mergeCell ref="E17:E18"/>
    <mergeCell ref="F17:F18"/>
    <mergeCell ref="G17:G18"/>
    <mergeCell ref="I1:L1"/>
    <mergeCell ref="F7:H7"/>
    <mergeCell ref="I7:K7"/>
    <mergeCell ref="A5:L5"/>
    <mergeCell ref="L7:L9"/>
    <mergeCell ref="J8:K8"/>
    <mergeCell ref="I8:I9"/>
    <mergeCell ref="I2:L2"/>
    <mergeCell ref="I4:L4"/>
    <mergeCell ref="A57:B57"/>
    <mergeCell ref="A55:B55"/>
    <mergeCell ref="F8:F9"/>
    <mergeCell ref="A7:A9"/>
    <mergeCell ref="B7:B9"/>
    <mergeCell ref="C7:E7"/>
    <mergeCell ref="D8:E8"/>
    <mergeCell ref="E23:E25"/>
    <mergeCell ref="C15:C16"/>
    <mergeCell ref="A26:A30"/>
    <mergeCell ref="A14:A16"/>
    <mergeCell ref="F26:F30"/>
    <mergeCell ref="I15:I16"/>
    <mergeCell ref="G8:H8"/>
    <mergeCell ref="F23:F25"/>
    <mergeCell ref="B15:B16"/>
    <mergeCell ref="G26:G30"/>
    <mergeCell ref="A17:A18"/>
    <mergeCell ref="A23:A25"/>
    <mergeCell ref="B23:B25"/>
    <mergeCell ref="L44:L45"/>
    <mergeCell ref="G15:G16"/>
    <mergeCell ref="H15:H16"/>
    <mergeCell ref="C8:C9"/>
    <mergeCell ref="L11:L16"/>
    <mergeCell ref="C23:C25"/>
    <mergeCell ref="D23:D25"/>
    <mergeCell ref="J15:J16"/>
    <mergeCell ref="K15:K16"/>
    <mergeCell ref="E15:E16"/>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rowBreaks count="3" manualBreakCount="3">
    <brk id="18" max="11" man="1"/>
    <brk id="32" max="11" man="1"/>
    <brk id="38" max="11" man="1"/>
  </rowBreaks>
</worksheet>
</file>

<file path=xl/worksheets/sheet3.xml><?xml version="1.0" encoding="utf-8"?>
<worksheet xmlns="http://schemas.openxmlformats.org/spreadsheetml/2006/main" xmlns:r="http://schemas.openxmlformats.org/officeDocument/2006/relationships">
  <dimension ref="A1:L158"/>
  <sheetViews>
    <sheetView tabSelected="1" zoomScalePageLayoutView="0" workbookViewId="0" topLeftCell="A1">
      <selection activeCell="E10" sqref="E10"/>
    </sheetView>
  </sheetViews>
  <sheetFormatPr defaultColWidth="9.140625" defaultRowHeight="12.75"/>
  <cols>
    <col min="1" max="1" width="41.140625" style="86" customWidth="1"/>
    <col min="2" max="2" width="9.8515625" style="86" customWidth="1"/>
    <col min="3" max="3" width="10.28125" style="86" customWidth="1"/>
    <col min="4" max="4" width="10.00390625" style="86" customWidth="1"/>
    <col min="5" max="5" width="9.57421875" style="86" bestFit="1" customWidth="1"/>
    <col min="6" max="6" width="9.140625" style="86" customWidth="1"/>
    <col min="7" max="7" width="9.421875" style="86" bestFit="1" customWidth="1"/>
    <col min="8" max="8" width="9.28125" style="86" bestFit="1" customWidth="1"/>
    <col min="9" max="9" width="9.140625" style="86" customWidth="1"/>
    <col min="10" max="10" width="9.28125" style="86" bestFit="1" customWidth="1"/>
  </cols>
  <sheetData>
    <row r="1" spans="6:10" ht="15">
      <c r="F1" s="158" t="s">
        <v>161</v>
      </c>
      <c r="G1" s="159"/>
      <c r="H1" s="159"/>
      <c r="I1" s="159"/>
      <c r="J1" s="159"/>
    </row>
    <row r="2" spans="6:10" ht="99.75" customHeight="1">
      <c r="F2" s="152" t="s">
        <v>221</v>
      </c>
      <c r="G2" s="152"/>
      <c r="H2" s="152"/>
      <c r="I2" s="152"/>
      <c r="J2" s="153"/>
    </row>
    <row r="3" spans="6:10" ht="15" customHeight="1">
      <c r="F3" s="152" t="s">
        <v>247</v>
      </c>
      <c r="G3" s="153"/>
      <c r="H3" s="153"/>
      <c r="I3" s="153"/>
      <c r="J3" s="153"/>
    </row>
    <row r="4" spans="6:10" ht="8.25" customHeight="1">
      <c r="F4" s="87"/>
      <c r="G4" s="88"/>
      <c r="H4" s="88"/>
      <c r="I4" s="88"/>
      <c r="J4" s="88"/>
    </row>
    <row r="5" spans="1:10" ht="30" customHeight="1">
      <c r="A5" s="154" t="s">
        <v>165</v>
      </c>
      <c r="B5" s="154"/>
      <c r="C5" s="154"/>
      <c r="D5" s="154"/>
      <c r="E5" s="154"/>
      <c r="F5" s="154"/>
      <c r="G5" s="154"/>
      <c r="H5" s="154"/>
      <c r="I5" s="154"/>
      <c r="J5" s="154"/>
    </row>
    <row r="6" ht="2.25" customHeight="1" hidden="1"/>
    <row r="7" spans="1:10" ht="14.25" customHeight="1">
      <c r="A7" s="166" t="s">
        <v>88</v>
      </c>
      <c r="B7" s="165" t="s">
        <v>19</v>
      </c>
      <c r="C7" s="165"/>
      <c r="D7" s="165"/>
      <c r="E7" s="165" t="s">
        <v>92</v>
      </c>
      <c r="F7" s="165"/>
      <c r="G7" s="165"/>
      <c r="H7" s="165" t="s">
        <v>21</v>
      </c>
      <c r="I7" s="165"/>
      <c r="J7" s="165"/>
    </row>
    <row r="8" spans="1:10" ht="9.75" customHeight="1">
      <c r="A8" s="167"/>
      <c r="B8" s="157" t="s">
        <v>90</v>
      </c>
      <c r="C8" s="157" t="s">
        <v>89</v>
      </c>
      <c r="D8" s="157"/>
      <c r="E8" s="157" t="s">
        <v>90</v>
      </c>
      <c r="F8" s="157" t="s">
        <v>89</v>
      </c>
      <c r="G8" s="157"/>
      <c r="H8" s="157" t="s">
        <v>90</v>
      </c>
      <c r="I8" s="157" t="s">
        <v>89</v>
      </c>
      <c r="J8" s="157"/>
    </row>
    <row r="9" spans="1:10" ht="30.75" customHeight="1">
      <c r="A9" s="167"/>
      <c r="B9" s="157"/>
      <c r="C9" s="90" t="s">
        <v>91</v>
      </c>
      <c r="D9" s="90" t="s">
        <v>149</v>
      </c>
      <c r="E9" s="157"/>
      <c r="F9" s="90" t="s">
        <v>148</v>
      </c>
      <c r="G9" s="90" t="s">
        <v>149</v>
      </c>
      <c r="H9" s="157"/>
      <c r="I9" s="90" t="s">
        <v>148</v>
      </c>
      <c r="J9" s="90" t="s">
        <v>149</v>
      </c>
    </row>
    <row r="10" spans="1:10" ht="25.5" customHeight="1">
      <c r="A10" s="91" t="s">
        <v>93</v>
      </c>
      <c r="B10" s="92">
        <f>B13+B67+B82+B140</f>
        <v>144036.64</v>
      </c>
      <c r="C10" s="92">
        <f>C82+C140</f>
        <v>14149.04</v>
      </c>
      <c r="D10" s="92">
        <f>D13+D67+D82</f>
        <v>124487.6</v>
      </c>
      <c r="E10" s="92">
        <f>E13+E67+E82</f>
        <v>154302.4</v>
      </c>
      <c r="F10" s="92">
        <f>F13+F67+F82</f>
        <v>2578.5</v>
      </c>
      <c r="G10" s="92">
        <f>G13+G67+G82</f>
        <v>146323.9</v>
      </c>
      <c r="H10" s="92">
        <f>H13+H67+H82</f>
        <v>84179.4</v>
      </c>
      <c r="I10" s="93"/>
      <c r="J10" s="92">
        <f>J13+J67+J82</f>
        <v>84179.4</v>
      </c>
    </row>
    <row r="11" spans="1:10" ht="39" customHeight="1">
      <c r="A11" s="162" t="s">
        <v>94</v>
      </c>
      <c r="B11" s="163"/>
      <c r="C11" s="163"/>
      <c r="D11" s="163"/>
      <c r="E11" s="163"/>
      <c r="F11" s="163"/>
      <c r="G11" s="163"/>
      <c r="H11" s="163"/>
      <c r="I11" s="163"/>
      <c r="J11" s="163"/>
    </row>
    <row r="12" spans="1:10" ht="25.5" customHeight="1">
      <c r="A12" s="162" t="s">
        <v>95</v>
      </c>
      <c r="B12" s="163"/>
      <c r="C12" s="163"/>
      <c r="D12" s="163"/>
      <c r="E12" s="163"/>
      <c r="F12" s="163"/>
      <c r="G12" s="163"/>
      <c r="H12" s="163"/>
      <c r="I12" s="163"/>
      <c r="J12" s="163"/>
    </row>
    <row r="13" spans="1:10" ht="26.25" customHeight="1">
      <c r="A13" s="94" t="s">
        <v>96</v>
      </c>
      <c r="B13" s="95">
        <f>B15+B41+B52+B31</f>
        <v>100398</v>
      </c>
      <c r="C13" s="96"/>
      <c r="D13" s="95">
        <f>D15+D41+D52+D31</f>
        <v>94998</v>
      </c>
      <c r="E13" s="95">
        <f>E15+E41+E52+E31</f>
        <v>118300</v>
      </c>
      <c r="F13" s="97"/>
      <c r="G13" s="95">
        <f>G15+G41+G52+G31</f>
        <v>112900</v>
      </c>
      <c r="H13" s="95">
        <f>H15+H41+H52+H31</f>
        <v>60920</v>
      </c>
      <c r="I13" s="97"/>
      <c r="J13" s="95">
        <f>J15+J41+J52+J31</f>
        <v>60920</v>
      </c>
    </row>
    <row r="14" spans="1:10" ht="27" customHeight="1">
      <c r="A14" s="89" t="s">
        <v>97</v>
      </c>
      <c r="B14" s="63"/>
      <c r="C14" s="63"/>
      <c r="D14" s="63"/>
      <c r="E14" s="63"/>
      <c r="F14" s="63"/>
      <c r="G14" s="63"/>
      <c r="H14" s="63"/>
      <c r="I14" s="63"/>
      <c r="J14" s="63"/>
    </row>
    <row r="15" spans="1:10" ht="12.75">
      <c r="A15" s="150" t="s">
        <v>190</v>
      </c>
      <c r="B15" s="155">
        <v>92898</v>
      </c>
      <c r="C15" s="155"/>
      <c r="D15" s="155">
        <v>87498</v>
      </c>
      <c r="E15" s="155">
        <v>111300</v>
      </c>
      <c r="F15" s="156"/>
      <c r="G15" s="155">
        <v>105900</v>
      </c>
      <c r="H15" s="155">
        <v>55920</v>
      </c>
      <c r="I15" s="156"/>
      <c r="J15" s="161">
        <v>55920</v>
      </c>
    </row>
    <row r="16" spans="1:10" ht="12.75">
      <c r="A16" s="151"/>
      <c r="B16" s="155"/>
      <c r="C16" s="155"/>
      <c r="D16" s="155"/>
      <c r="E16" s="155"/>
      <c r="F16" s="156"/>
      <c r="G16" s="155"/>
      <c r="H16" s="155"/>
      <c r="I16" s="156"/>
      <c r="J16" s="161"/>
    </row>
    <row r="17" spans="1:10" ht="12.75">
      <c r="A17" s="98" t="s">
        <v>98</v>
      </c>
      <c r="B17" s="63"/>
      <c r="C17" s="63"/>
      <c r="D17" s="63"/>
      <c r="E17" s="63"/>
      <c r="F17" s="63"/>
      <c r="G17" s="63"/>
      <c r="H17" s="63"/>
      <c r="I17" s="63"/>
      <c r="J17" s="63"/>
    </row>
    <row r="18" spans="1:10" ht="12.75">
      <c r="A18" s="98" t="s">
        <v>99</v>
      </c>
      <c r="B18" s="64"/>
      <c r="C18" s="64"/>
      <c r="D18" s="64"/>
      <c r="E18" s="64"/>
      <c r="F18" s="64"/>
      <c r="G18" s="64"/>
      <c r="H18" s="64"/>
      <c r="I18" s="64"/>
      <c r="J18" s="63"/>
    </row>
    <row r="19" spans="1:10" ht="39.75" customHeight="1">
      <c r="A19" s="63" t="s">
        <v>100</v>
      </c>
      <c r="B19" s="64">
        <v>68</v>
      </c>
      <c r="C19" s="64"/>
      <c r="D19" s="64">
        <v>68</v>
      </c>
      <c r="E19" s="64">
        <f>D19-D21+D23</f>
        <v>83</v>
      </c>
      <c r="F19" s="64"/>
      <c r="G19" s="64">
        <v>83</v>
      </c>
      <c r="H19" s="64">
        <f>E19-E21+E23</f>
        <v>101</v>
      </c>
      <c r="I19" s="64"/>
      <c r="J19" s="99">
        <f>G19-G21+G23</f>
        <v>101</v>
      </c>
    </row>
    <row r="20" spans="1:10" ht="38.25">
      <c r="A20" s="100" t="s">
        <v>101</v>
      </c>
      <c r="B20" s="64">
        <v>113</v>
      </c>
      <c r="C20" s="64"/>
      <c r="D20" s="64">
        <v>113</v>
      </c>
      <c r="E20" s="64">
        <v>113</v>
      </c>
      <c r="F20" s="64"/>
      <c r="G20" s="64">
        <v>113</v>
      </c>
      <c r="H20" s="64">
        <v>113</v>
      </c>
      <c r="I20" s="64"/>
      <c r="J20" s="63">
        <v>113</v>
      </c>
    </row>
    <row r="21" spans="1:10" ht="25.5">
      <c r="A21" s="63" t="s">
        <v>102</v>
      </c>
      <c r="B21" s="64">
        <v>3</v>
      </c>
      <c r="C21" s="64"/>
      <c r="D21" s="64">
        <v>3</v>
      </c>
      <c r="E21" s="64">
        <v>3</v>
      </c>
      <c r="F21" s="64"/>
      <c r="G21" s="64">
        <v>3</v>
      </c>
      <c r="H21" s="64">
        <v>3</v>
      </c>
      <c r="I21" s="64"/>
      <c r="J21" s="63">
        <v>3</v>
      </c>
    </row>
    <row r="22" spans="1:10" ht="12.75">
      <c r="A22" s="93" t="s">
        <v>103</v>
      </c>
      <c r="B22" s="62"/>
      <c r="C22" s="62"/>
      <c r="D22" s="62"/>
      <c r="E22" s="62"/>
      <c r="F22" s="62"/>
      <c r="G22" s="62"/>
      <c r="H22" s="62"/>
      <c r="I22" s="62"/>
      <c r="J22" s="62"/>
    </row>
    <row r="23" spans="1:10" ht="24.75" customHeight="1">
      <c r="A23" s="63" t="s">
        <v>241</v>
      </c>
      <c r="B23" s="64">
        <v>18</v>
      </c>
      <c r="C23" s="64"/>
      <c r="D23" s="64">
        <v>18</v>
      </c>
      <c r="E23" s="64">
        <v>21</v>
      </c>
      <c r="F23" s="64"/>
      <c r="G23" s="64">
        <v>21</v>
      </c>
      <c r="H23" s="64">
        <v>10</v>
      </c>
      <c r="I23" s="64"/>
      <c r="J23" s="63">
        <v>10</v>
      </c>
    </row>
    <row r="24" spans="1:10" ht="17.25" customHeight="1">
      <c r="A24" s="63" t="s">
        <v>242</v>
      </c>
      <c r="B24" s="64">
        <v>11</v>
      </c>
      <c r="C24" s="64"/>
      <c r="D24" s="64">
        <v>11</v>
      </c>
      <c r="E24" s="64">
        <v>21</v>
      </c>
      <c r="F24" s="64"/>
      <c r="G24" s="64">
        <v>21</v>
      </c>
      <c r="H24" s="64">
        <v>10</v>
      </c>
      <c r="I24" s="64"/>
      <c r="J24" s="63">
        <v>10</v>
      </c>
    </row>
    <row r="25" spans="1:10" s="69" customFormat="1" ht="24.75" customHeight="1">
      <c r="A25" s="63" t="s">
        <v>243</v>
      </c>
      <c r="B25" s="64">
        <v>7</v>
      </c>
      <c r="C25" s="64"/>
      <c r="D25" s="64">
        <v>7</v>
      </c>
      <c r="E25" s="64"/>
      <c r="F25" s="64"/>
      <c r="G25" s="64"/>
      <c r="H25" s="64"/>
      <c r="I25" s="64"/>
      <c r="J25" s="63"/>
    </row>
    <row r="26" spans="1:10" ht="12.75">
      <c r="A26" s="93" t="s">
        <v>104</v>
      </c>
      <c r="B26" s="62"/>
      <c r="C26" s="62"/>
      <c r="D26" s="62"/>
      <c r="E26" s="62"/>
      <c r="F26" s="62"/>
      <c r="G26" s="62"/>
      <c r="H26" s="62"/>
      <c r="I26" s="62"/>
      <c r="J26" s="62"/>
    </row>
    <row r="27" spans="1:10" ht="16.5" customHeight="1">
      <c r="A27" s="71" t="s">
        <v>240</v>
      </c>
      <c r="B27" s="40">
        <v>5161</v>
      </c>
      <c r="C27" s="64"/>
      <c r="D27" s="40">
        <v>5161</v>
      </c>
      <c r="E27" s="64">
        <v>5300</v>
      </c>
      <c r="F27" s="64"/>
      <c r="G27" s="64">
        <v>5300</v>
      </c>
      <c r="H27" s="64">
        <v>5592</v>
      </c>
      <c r="I27" s="64"/>
      <c r="J27" s="63">
        <v>5592</v>
      </c>
    </row>
    <row r="28" spans="1:10" s="69" customFormat="1" ht="26.25" customHeight="1">
      <c r="A28" s="71" t="s">
        <v>244</v>
      </c>
      <c r="B28" s="72">
        <v>1428.6</v>
      </c>
      <c r="C28" s="64"/>
      <c r="D28" s="72">
        <v>14228.6</v>
      </c>
      <c r="E28" s="64"/>
      <c r="F28" s="64"/>
      <c r="G28" s="64"/>
      <c r="H28" s="64"/>
      <c r="I28" s="64"/>
      <c r="J28" s="63"/>
    </row>
    <row r="29" spans="1:10" ht="12.75">
      <c r="A29" s="93" t="s">
        <v>105</v>
      </c>
      <c r="B29" s="62"/>
      <c r="C29" s="62"/>
      <c r="D29" s="62"/>
      <c r="E29" s="62"/>
      <c r="F29" s="62"/>
      <c r="G29" s="62"/>
      <c r="H29" s="62"/>
      <c r="I29" s="62"/>
      <c r="J29" s="62"/>
    </row>
    <row r="30" spans="1:10" ht="25.5">
      <c r="A30" s="63" t="s">
        <v>106</v>
      </c>
      <c r="B30" s="40">
        <f>B23/B19*100</f>
        <v>26.47058823529412</v>
      </c>
      <c r="C30" s="40"/>
      <c r="D30" s="40">
        <f>D23/D19*100</f>
        <v>26.47058823529412</v>
      </c>
      <c r="E30" s="40">
        <f>E23/E19*100</f>
        <v>25.301204819277107</v>
      </c>
      <c r="F30" s="40"/>
      <c r="G30" s="40">
        <f>G23/G19*100</f>
        <v>25.301204819277107</v>
      </c>
      <c r="H30" s="40">
        <f>H23/H19*100</f>
        <v>9.900990099009901</v>
      </c>
      <c r="I30" s="40"/>
      <c r="J30" s="40">
        <f>J23/J19*100</f>
        <v>9.900990099009901</v>
      </c>
    </row>
    <row r="31" spans="1:10" ht="53.25" customHeight="1">
      <c r="A31" s="63" t="s">
        <v>237</v>
      </c>
      <c r="B31" s="40">
        <f>B36*B38</f>
        <v>1300</v>
      </c>
      <c r="C31" s="40"/>
      <c r="D31" s="40">
        <f>D36*D38</f>
        <v>1300</v>
      </c>
      <c r="E31" s="40">
        <v>2000</v>
      </c>
      <c r="F31" s="40"/>
      <c r="G31" s="40">
        <v>2000</v>
      </c>
      <c r="H31" s="40">
        <v>0</v>
      </c>
      <c r="I31" s="40"/>
      <c r="J31" s="40">
        <v>0</v>
      </c>
    </row>
    <row r="32" spans="1:10" ht="12.75">
      <c r="A32" s="98" t="s">
        <v>98</v>
      </c>
      <c r="B32" s="40"/>
      <c r="C32" s="40"/>
      <c r="D32" s="40"/>
      <c r="E32" s="40"/>
      <c r="F32" s="40"/>
      <c r="G32" s="40"/>
      <c r="H32" s="40"/>
      <c r="I32" s="40"/>
      <c r="J32" s="40"/>
    </row>
    <row r="33" spans="1:10" ht="12.75">
      <c r="A33" s="98" t="s">
        <v>107</v>
      </c>
      <c r="B33" s="40"/>
      <c r="C33" s="40"/>
      <c r="D33" s="40"/>
      <c r="E33" s="40"/>
      <c r="F33" s="40"/>
      <c r="G33" s="40"/>
      <c r="H33" s="40"/>
      <c r="I33" s="40"/>
      <c r="J33" s="40"/>
    </row>
    <row r="34" spans="1:10" ht="25.5">
      <c r="A34" s="63" t="s">
        <v>217</v>
      </c>
      <c r="B34" s="101">
        <v>48</v>
      </c>
      <c r="C34" s="101"/>
      <c r="D34" s="101">
        <v>48</v>
      </c>
      <c r="E34" s="101">
        <v>46</v>
      </c>
      <c r="F34" s="101"/>
      <c r="G34" s="101">
        <v>46</v>
      </c>
      <c r="H34" s="101">
        <v>46</v>
      </c>
      <c r="I34" s="101"/>
      <c r="J34" s="101">
        <v>46</v>
      </c>
    </row>
    <row r="35" spans="1:10" ht="12.75">
      <c r="A35" s="98" t="s">
        <v>103</v>
      </c>
      <c r="B35" s="40"/>
      <c r="C35" s="40"/>
      <c r="D35" s="40"/>
      <c r="E35" s="40"/>
      <c r="F35" s="40"/>
      <c r="G35" s="40"/>
      <c r="H35" s="40"/>
      <c r="I35" s="40"/>
      <c r="J35" s="40"/>
    </row>
    <row r="36" spans="1:10" ht="25.5">
      <c r="A36" s="63" t="s">
        <v>218</v>
      </c>
      <c r="B36" s="101">
        <v>2</v>
      </c>
      <c r="C36" s="101"/>
      <c r="D36" s="101">
        <v>2</v>
      </c>
      <c r="E36" s="101">
        <v>3</v>
      </c>
      <c r="F36" s="101"/>
      <c r="G36" s="101">
        <v>3</v>
      </c>
      <c r="H36" s="101">
        <v>3</v>
      </c>
      <c r="I36" s="101"/>
      <c r="J36" s="101">
        <v>3</v>
      </c>
    </row>
    <row r="37" spans="1:10" ht="12.75">
      <c r="A37" s="98" t="s">
        <v>104</v>
      </c>
      <c r="B37" s="40"/>
      <c r="C37" s="40"/>
      <c r="D37" s="40"/>
      <c r="E37" s="40"/>
      <c r="F37" s="40"/>
      <c r="G37" s="40"/>
      <c r="H37" s="40"/>
      <c r="I37" s="40"/>
      <c r="J37" s="40"/>
    </row>
    <row r="38" spans="1:10" ht="25.5">
      <c r="A38" s="63" t="s">
        <v>219</v>
      </c>
      <c r="B38" s="40">
        <v>650</v>
      </c>
      <c r="C38" s="40"/>
      <c r="D38" s="40">
        <v>650</v>
      </c>
      <c r="E38" s="40">
        <v>666.6</v>
      </c>
      <c r="F38" s="40"/>
      <c r="G38" s="40">
        <v>666.6</v>
      </c>
      <c r="H38" s="40">
        <v>666.6</v>
      </c>
      <c r="I38" s="40"/>
      <c r="J38" s="40">
        <v>666.6</v>
      </c>
    </row>
    <row r="39" spans="1:10" ht="12.75">
      <c r="A39" s="98" t="s">
        <v>105</v>
      </c>
      <c r="B39" s="40"/>
      <c r="C39" s="40"/>
      <c r="D39" s="40"/>
      <c r="E39" s="40"/>
      <c r="F39" s="40"/>
      <c r="G39" s="40"/>
      <c r="H39" s="40"/>
      <c r="I39" s="40"/>
      <c r="J39" s="40"/>
    </row>
    <row r="40" spans="1:10" ht="25.5">
      <c r="A40" s="63" t="s">
        <v>220</v>
      </c>
      <c r="B40" s="40">
        <f>B36/B34*100</f>
        <v>4.166666666666666</v>
      </c>
      <c r="C40" s="40"/>
      <c r="D40" s="40">
        <f>D36/D34*100</f>
        <v>4.166666666666666</v>
      </c>
      <c r="E40" s="40">
        <v>6.52</v>
      </c>
      <c r="F40" s="40"/>
      <c r="G40" s="40">
        <v>6.52</v>
      </c>
      <c r="H40" s="40">
        <v>6.52</v>
      </c>
      <c r="I40" s="40"/>
      <c r="J40" s="40">
        <v>6.52</v>
      </c>
    </row>
    <row r="41" spans="1:10" ht="36" customHeight="1">
      <c r="A41" s="102" t="s">
        <v>215</v>
      </c>
      <c r="B41" s="40">
        <v>1350</v>
      </c>
      <c r="C41" s="40"/>
      <c r="D41" s="67">
        <v>1350</v>
      </c>
      <c r="E41" s="40">
        <v>0</v>
      </c>
      <c r="F41" s="40"/>
      <c r="G41" s="40">
        <v>0</v>
      </c>
      <c r="H41" s="40">
        <v>0</v>
      </c>
      <c r="I41" s="40"/>
      <c r="J41" s="67">
        <v>0</v>
      </c>
    </row>
    <row r="42" spans="1:10" ht="12.75">
      <c r="A42" s="103" t="s">
        <v>98</v>
      </c>
      <c r="B42" s="104"/>
      <c r="C42" s="104"/>
      <c r="D42" s="104"/>
      <c r="E42" s="104"/>
      <c r="F42" s="104"/>
      <c r="G42" s="104"/>
      <c r="H42" s="104"/>
      <c r="I42" s="104"/>
      <c r="J42" s="104"/>
    </row>
    <row r="43" spans="1:10" ht="12.75">
      <c r="A43" s="93" t="s">
        <v>107</v>
      </c>
      <c r="B43" s="62"/>
      <c r="C43" s="62"/>
      <c r="D43" s="62"/>
      <c r="E43" s="62"/>
      <c r="F43" s="62"/>
      <c r="G43" s="62"/>
      <c r="H43" s="62"/>
      <c r="I43" s="62"/>
      <c r="J43" s="62"/>
    </row>
    <row r="44" spans="1:10" ht="37.5" customHeight="1">
      <c r="A44" s="63" t="s">
        <v>108</v>
      </c>
      <c r="B44" s="64">
        <v>3</v>
      </c>
      <c r="C44" s="64"/>
      <c r="D44" s="63">
        <v>3</v>
      </c>
      <c r="E44" s="64"/>
      <c r="F44" s="64"/>
      <c r="G44" s="64"/>
      <c r="H44" s="64"/>
      <c r="I44" s="64"/>
      <c r="J44" s="63"/>
    </row>
    <row r="45" spans="1:10" ht="25.5">
      <c r="A45" s="63" t="s">
        <v>109</v>
      </c>
      <c r="B45" s="64">
        <v>1</v>
      </c>
      <c r="C45" s="64"/>
      <c r="D45" s="63">
        <v>1</v>
      </c>
      <c r="E45" s="64"/>
      <c r="F45" s="64"/>
      <c r="G45" s="64"/>
      <c r="H45" s="64"/>
      <c r="I45" s="64"/>
      <c r="J45" s="63"/>
    </row>
    <row r="46" spans="1:10" ht="12.75">
      <c r="A46" s="105" t="s">
        <v>103</v>
      </c>
      <c r="B46" s="62"/>
      <c r="C46" s="62"/>
      <c r="D46" s="62"/>
      <c r="E46" s="62"/>
      <c r="F46" s="62"/>
      <c r="G46" s="62"/>
      <c r="H46" s="62"/>
      <c r="I46" s="62"/>
      <c r="J46" s="62"/>
    </row>
    <row r="47" spans="1:10" ht="24.75" customHeight="1">
      <c r="A47" s="106" t="s">
        <v>110</v>
      </c>
      <c r="B47" s="64">
        <v>1</v>
      </c>
      <c r="C47" s="64"/>
      <c r="D47" s="63">
        <v>1</v>
      </c>
      <c r="E47" s="64"/>
      <c r="F47" s="64"/>
      <c r="G47" s="64"/>
      <c r="H47" s="64"/>
      <c r="I47" s="64"/>
      <c r="J47" s="63"/>
    </row>
    <row r="48" spans="1:10" ht="12.75">
      <c r="A48" s="105" t="s">
        <v>104</v>
      </c>
      <c r="B48" s="62"/>
      <c r="C48" s="62"/>
      <c r="D48" s="62"/>
      <c r="E48" s="62"/>
      <c r="F48" s="62"/>
      <c r="G48" s="62"/>
      <c r="H48" s="62"/>
      <c r="I48" s="62"/>
      <c r="J48" s="62"/>
    </row>
    <row r="49" spans="1:10" ht="25.5">
      <c r="A49" s="107" t="s">
        <v>111</v>
      </c>
      <c r="B49" s="40">
        <v>1350</v>
      </c>
      <c r="C49" s="40"/>
      <c r="D49" s="67">
        <v>1350</v>
      </c>
      <c r="E49" s="40"/>
      <c r="F49" s="40"/>
      <c r="G49" s="40"/>
      <c r="H49" s="40"/>
      <c r="I49" s="40"/>
      <c r="J49" s="67"/>
    </row>
    <row r="50" spans="1:10" ht="12.75">
      <c r="A50" s="105" t="s">
        <v>105</v>
      </c>
      <c r="B50" s="62"/>
      <c r="C50" s="62"/>
      <c r="D50" s="62"/>
      <c r="E50" s="62"/>
      <c r="F50" s="62"/>
      <c r="G50" s="62"/>
      <c r="H50" s="62"/>
      <c r="I50" s="62"/>
      <c r="J50" s="62"/>
    </row>
    <row r="51" spans="1:10" ht="25.5">
      <c r="A51" s="63" t="s">
        <v>112</v>
      </c>
      <c r="B51" s="40">
        <f>B45/B44*100</f>
        <v>33.33333333333333</v>
      </c>
      <c r="C51" s="40"/>
      <c r="D51" s="67">
        <f>B51</f>
        <v>33.33333333333333</v>
      </c>
      <c r="E51" s="40"/>
      <c r="F51" s="40"/>
      <c r="G51" s="40"/>
      <c r="H51" s="40"/>
      <c r="I51" s="40"/>
      <c r="J51" s="67"/>
    </row>
    <row r="52" spans="1:10" ht="25.5" customHeight="1">
      <c r="A52" s="102" t="s">
        <v>216</v>
      </c>
      <c r="B52" s="40">
        <v>4850</v>
      </c>
      <c r="C52" s="40"/>
      <c r="D52" s="67">
        <v>4850</v>
      </c>
      <c r="E52" s="40">
        <v>5000</v>
      </c>
      <c r="F52" s="40"/>
      <c r="G52" s="40">
        <v>5000</v>
      </c>
      <c r="H52" s="40">
        <v>5000</v>
      </c>
      <c r="I52" s="40"/>
      <c r="J52" s="67">
        <v>5000</v>
      </c>
    </row>
    <row r="53" spans="1:10" ht="12.75">
      <c r="A53" s="105" t="s">
        <v>98</v>
      </c>
      <c r="B53" s="62"/>
      <c r="C53" s="62"/>
      <c r="D53" s="62"/>
      <c r="E53" s="62"/>
      <c r="F53" s="62"/>
      <c r="G53" s="62"/>
      <c r="H53" s="62"/>
      <c r="I53" s="62"/>
      <c r="J53" s="62"/>
    </row>
    <row r="54" spans="1:10" ht="12.75">
      <c r="A54" s="93" t="s">
        <v>107</v>
      </c>
      <c r="B54" s="62"/>
      <c r="C54" s="62"/>
      <c r="D54" s="62"/>
      <c r="E54" s="62"/>
      <c r="F54" s="62"/>
      <c r="G54" s="62"/>
      <c r="H54" s="62"/>
      <c r="I54" s="62"/>
      <c r="J54" s="62"/>
    </row>
    <row r="55" spans="1:10" ht="24">
      <c r="A55" s="106" t="s">
        <v>113</v>
      </c>
      <c r="B55" s="64">
        <v>2</v>
      </c>
      <c r="C55" s="64"/>
      <c r="D55" s="64">
        <v>2</v>
      </c>
      <c r="E55" s="64"/>
      <c r="F55" s="64"/>
      <c r="G55" s="64"/>
      <c r="H55" s="64"/>
      <c r="I55" s="64"/>
      <c r="J55" s="63"/>
    </row>
    <row r="56" spans="1:10" ht="12.75">
      <c r="A56" s="106" t="s">
        <v>114</v>
      </c>
      <c r="B56" s="64">
        <v>92.2</v>
      </c>
      <c r="C56" s="64"/>
      <c r="D56" s="64">
        <v>92.2</v>
      </c>
      <c r="E56" s="64">
        <v>92.2</v>
      </c>
      <c r="F56" s="64"/>
      <c r="G56" s="64">
        <v>92.2</v>
      </c>
      <c r="H56" s="64">
        <v>92.2</v>
      </c>
      <c r="I56" s="64"/>
      <c r="J56" s="63">
        <v>92.2</v>
      </c>
    </row>
    <row r="57" spans="1:10" ht="12.75">
      <c r="A57" s="105" t="s">
        <v>103</v>
      </c>
      <c r="B57" s="62"/>
      <c r="C57" s="62"/>
      <c r="D57" s="62"/>
      <c r="E57" s="62"/>
      <c r="F57" s="62"/>
      <c r="G57" s="62"/>
      <c r="H57" s="62"/>
      <c r="I57" s="62"/>
      <c r="J57" s="62"/>
    </row>
    <row r="58" spans="1:10" ht="21.75" customHeight="1">
      <c r="A58" s="106" t="s">
        <v>115</v>
      </c>
      <c r="B58" s="64">
        <v>2</v>
      </c>
      <c r="C58" s="64"/>
      <c r="D58" s="63">
        <v>2</v>
      </c>
      <c r="E58" s="64"/>
      <c r="F58" s="64"/>
      <c r="G58" s="64"/>
      <c r="H58" s="64"/>
      <c r="I58" s="64"/>
      <c r="J58" s="63"/>
    </row>
    <row r="59" spans="1:10" ht="21.75" customHeight="1">
      <c r="A59" s="106" t="s">
        <v>116</v>
      </c>
      <c r="B59" s="64">
        <v>20</v>
      </c>
      <c r="C59" s="64"/>
      <c r="D59" s="63">
        <v>20</v>
      </c>
      <c r="E59" s="64">
        <v>16.5</v>
      </c>
      <c r="F59" s="64"/>
      <c r="G59" s="64">
        <v>16.5</v>
      </c>
      <c r="H59" s="64">
        <v>15</v>
      </c>
      <c r="I59" s="64"/>
      <c r="J59" s="63">
        <v>15</v>
      </c>
    </row>
    <row r="60" spans="1:10" ht="12.75">
      <c r="A60" s="105" t="s">
        <v>104</v>
      </c>
      <c r="B60" s="62"/>
      <c r="C60" s="62"/>
      <c r="D60" s="62"/>
      <c r="E60" s="62"/>
      <c r="F60" s="62"/>
      <c r="G60" s="62"/>
      <c r="H60" s="62"/>
      <c r="I60" s="62"/>
      <c r="J60" s="62"/>
    </row>
    <row r="61" spans="1:10" ht="24" customHeight="1">
      <c r="A61" s="71" t="s">
        <v>117</v>
      </c>
      <c r="B61" s="40">
        <v>500</v>
      </c>
      <c r="C61" s="59"/>
      <c r="D61" s="108">
        <v>500</v>
      </c>
      <c r="E61" s="59"/>
      <c r="F61" s="59"/>
      <c r="G61" s="59"/>
      <c r="H61" s="59"/>
      <c r="I61" s="59"/>
      <c r="J61" s="59"/>
    </row>
    <row r="62" spans="1:10" ht="21.75" customHeight="1">
      <c r="A62" s="107" t="s">
        <v>118</v>
      </c>
      <c r="B62" s="40">
        <v>192.5</v>
      </c>
      <c r="C62" s="40"/>
      <c r="D62" s="67">
        <v>192.5</v>
      </c>
      <c r="E62" s="40">
        <v>303</v>
      </c>
      <c r="F62" s="40"/>
      <c r="G62" s="40">
        <v>303</v>
      </c>
      <c r="H62" s="40">
        <v>333.3</v>
      </c>
      <c r="I62" s="40"/>
      <c r="J62" s="40">
        <v>333.3</v>
      </c>
    </row>
    <row r="63" spans="1:10" ht="12.75">
      <c r="A63" s="105" t="s">
        <v>105</v>
      </c>
      <c r="B63" s="62"/>
      <c r="C63" s="62"/>
      <c r="D63" s="62"/>
      <c r="E63" s="62"/>
      <c r="F63" s="62"/>
      <c r="G63" s="62"/>
      <c r="H63" s="62"/>
      <c r="I63" s="62"/>
      <c r="J63" s="62"/>
    </row>
    <row r="64" spans="1:10" ht="23.25" customHeight="1">
      <c r="A64" s="106" t="s">
        <v>119</v>
      </c>
      <c r="B64" s="40">
        <f>B58/B55*100</f>
        <v>100</v>
      </c>
      <c r="C64" s="40"/>
      <c r="D64" s="67">
        <f>B64</f>
        <v>100</v>
      </c>
      <c r="E64" s="40"/>
      <c r="F64" s="40"/>
      <c r="G64" s="40"/>
      <c r="H64" s="40"/>
      <c r="I64" s="40"/>
      <c r="J64" s="67"/>
    </row>
    <row r="65" spans="1:10" ht="21" customHeight="1">
      <c r="A65" s="106" t="s">
        <v>120</v>
      </c>
      <c r="B65" s="40">
        <f>B59/B56*100</f>
        <v>21.69197396963124</v>
      </c>
      <c r="C65" s="40"/>
      <c r="D65" s="67">
        <f>B65</f>
        <v>21.69197396963124</v>
      </c>
      <c r="E65" s="40">
        <v>17.9</v>
      </c>
      <c r="F65" s="40"/>
      <c r="G65" s="40">
        <v>17.9</v>
      </c>
      <c r="H65" s="40">
        <v>16.27</v>
      </c>
      <c r="I65" s="40"/>
      <c r="J65" s="67">
        <v>16.27</v>
      </c>
    </row>
    <row r="66" spans="1:10" ht="24.75" customHeight="1">
      <c r="A66" s="148" t="s">
        <v>121</v>
      </c>
      <c r="B66" s="149"/>
      <c r="C66" s="149"/>
      <c r="D66" s="149"/>
      <c r="E66" s="149"/>
      <c r="F66" s="149"/>
      <c r="G66" s="149"/>
      <c r="H66" s="149"/>
      <c r="I66" s="149"/>
      <c r="J66" s="149"/>
    </row>
    <row r="67" spans="1:10" ht="27" customHeight="1">
      <c r="A67" s="109" t="s">
        <v>122</v>
      </c>
      <c r="B67" s="110">
        <f>B68</f>
        <v>23400</v>
      </c>
      <c r="C67" s="110"/>
      <c r="D67" s="110">
        <f>D68</f>
        <v>23400</v>
      </c>
      <c r="E67" s="110">
        <f>E68</f>
        <v>19804</v>
      </c>
      <c r="F67" s="111"/>
      <c r="G67" s="110">
        <f>G68</f>
        <v>19804</v>
      </c>
      <c r="H67" s="110">
        <f>H68</f>
        <v>8440</v>
      </c>
      <c r="I67" s="111"/>
      <c r="J67" s="110">
        <f>J68</f>
        <v>8440</v>
      </c>
    </row>
    <row r="68" spans="1:10" ht="25.5">
      <c r="A68" s="98" t="s">
        <v>200</v>
      </c>
      <c r="B68" s="40">
        <v>23400</v>
      </c>
      <c r="C68" s="40"/>
      <c r="D68" s="40">
        <v>23400</v>
      </c>
      <c r="E68" s="40">
        <v>19804</v>
      </c>
      <c r="F68" s="40"/>
      <c r="G68" s="40">
        <v>19804</v>
      </c>
      <c r="H68" s="40">
        <v>8440</v>
      </c>
      <c r="I68" s="40"/>
      <c r="J68" s="112">
        <v>8440</v>
      </c>
    </row>
    <row r="69" spans="1:10" ht="12.75">
      <c r="A69" s="93" t="s">
        <v>98</v>
      </c>
      <c r="B69" s="62"/>
      <c r="C69" s="62"/>
      <c r="D69" s="62"/>
      <c r="E69" s="62"/>
      <c r="F69" s="62"/>
      <c r="G69" s="62"/>
      <c r="H69" s="62"/>
      <c r="I69" s="62"/>
      <c r="J69" s="62"/>
    </row>
    <row r="70" spans="1:10" ht="12.75">
      <c r="A70" s="93" t="s">
        <v>107</v>
      </c>
      <c r="B70" s="62"/>
      <c r="C70" s="62"/>
      <c r="D70" s="62"/>
      <c r="E70" s="62"/>
      <c r="F70" s="62"/>
      <c r="G70" s="62"/>
      <c r="H70" s="62"/>
      <c r="I70" s="62"/>
      <c r="J70" s="62"/>
    </row>
    <row r="71" spans="1:10" ht="25.5">
      <c r="A71" s="113" t="s">
        <v>123</v>
      </c>
      <c r="B71" s="64">
        <v>24</v>
      </c>
      <c r="C71" s="64"/>
      <c r="D71" s="64">
        <v>24</v>
      </c>
      <c r="E71" s="64">
        <f>D71+D74+D75</f>
        <v>34</v>
      </c>
      <c r="F71" s="64"/>
      <c r="G71" s="64">
        <v>34</v>
      </c>
      <c r="H71" s="64">
        <v>40</v>
      </c>
      <c r="I71" s="64"/>
      <c r="J71" s="63">
        <v>40</v>
      </c>
    </row>
    <row r="72" spans="1:10" ht="37.5" customHeight="1">
      <c r="A72" s="113" t="s">
        <v>124</v>
      </c>
      <c r="B72" s="64">
        <v>356</v>
      </c>
      <c r="C72" s="64"/>
      <c r="D72" s="64">
        <v>356</v>
      </c>
      <c r="E72" s="64">
        <v>356</v>
      </c>
      <c r="F72" s="64"/>
      <c r="G72" s="64">
        <v>356</v>
      </c>
      <c r="H72" s="64">
        <v>356</v>
      </c>
      <c r="I72" s="64"/>
      <c r="J72" s="63">
        <v>356</v>
      </c>
    </row>
    <row r="73" spans="1:10" ht="12.75">
      <c r="A73" s="93" t="s">
        <v>125</v>
      </c>
      <c r="B73" s="62"/>
      <c r="C73" s="62"/>
      <c r="D73" s="62"/>
      <c r="E73" s="62"/>
      <c r="F73" s="62"/>
      <c r="G73" s="62"/>
      <c r="H73" s="62"/>
      <c r="I73" s="62"/>
      <c r="J73" s="62"/>
    </row>
    <row r="74" spans="1:10" ht="22.5" customHeight="1">
      <c r="A74" s="113" t="s">
        <v>206</v>
      </c>
      <c r="B74" s="64">
        <v>8</v>
      </c>
      <c r="C74" s="64"/>
      <c r="D74" s="64">
        <v>8</v>
      </c>
      <c r="E74" s="64">
        <v>0</v>
      </c>
      <c r="F74" s="64"/>
      <c r="G74" s="64">
        <v>0</v>
      </c>
      <c r="H74" s="64">
        <v>4</v>
      </c>
      <c r="I74" s="64"/>
      <c r="J74" s="63">
        <v>4</v>
      </c>
    </row>
    <row r="75" spans="1:10" ht="22.5" customHeight="1">
      <c r="A75" s="113" t="s">
        <v>208</v>
      </c>
      <c r="B75" s="64">
        <v>2</v>
      </c>
      <c r="C75" s="64"/>
      <c r="D75" s="64">
        <v>2</v>
      </c>
      <c r="E75" s="64">
        <v>6</v>
      </c>
      <c r="F75" s="64"/>
      <c r="G75" s="64">
        <v>6</v>
      </c>
      <c r="H75" s="64">
        <v>0</v>
      </c>
      <c r="I75" s="64"/>
      <c r="J75" s="63">
        <v>0</v>
      </c>
    </row>
    <row r="76" spans="1:10" ht="12.75">
      <c r="A76" s="93" t="s">
        <v>126</v>
      </c>
      <c r="B76" s="61"/>
      <c r="C76" s="61"/>
      <c r="D76" s="61"/>
      <c r="E76" s="61"/>
      <c r="F76" s="61"/>
      <c r="G76" s="61"/>
      <c r="H76" s="61"/>
      <c r="I76" s="61"/>
      <c r="J76" s="61"/>
    </row>
    <row r="77" spans="1:10" ht="24" customHeight="1">
      <c r="A77" s="113" t="s">
        <v>207</v>
      </c>
      <c r="B77" s="40">
        <v>1925</v>
      </c>
      <c r="C77" s="40"/>
      <c r="D77" s="40">
        <v>1925</v>
      </c>
      <c r="E77" s="40">
        <v>2000</v>
      </c>
      <c r="F77" s="40"/>
      <c r="G77" s="40">
        <v>2000</v>
      </c>
      <c r="H77" s="40">
        <v>2110</v>
      </c>
      <c r="I77" s="40"/>
      <c r="J77" s="67">
        <v>2110</v>
      </c>
    </row>
    <row r="78" spans="1:10" ht="21.75" customHeight="1">
      <c r="A78" s="113" t="s">
        <v>209</v>
      </c>
      <c r="B78" s="40">
        <v>4000</v>
      </c>
      <c r="C78" s="40"/>
      <c r="D78" s="40">
        <v>4000</v>
      </c>
      <c r="E78" s="40">
        <v>3960.8</v>
      </c>
      <c r="F78" s="40"/>
      <c r="G78" s="40">
        <v>3960.8</v>
      </c>
      <c r="H78" s="40">
        <v>0</v>
      </c>
      <c r="I78" s="40"/>
      <c r="J78" s="67">
        <v>0</v>
      </c>
    </row>
    <row r="79" spans="1:10" ht="12.75">
      <c r="A79" s="93" t="s">
        <v>127</v>
      </c>
      <c r="B79" s="62"/>
      <c r="C79" s="62"/>
      <c r="D79" s="62"/>
      <c r="E79" s="62"/>
      <c r="F79" s="62"/>
      <c r="G79" s="62"/>
      <c r="H79" s="62"/>
      <c r="I79" s="62"/>
      <c r="J79" s="62"/>
    </row>
    <row r="80" spans="1:10" ht="25.5">
      <c r="A80" s="113" t="s">
        <v>210</v>
      </c>
      <c r="B80" s="40">
        <f>(B74+B75)/B71*100</f>
        <v>41.66666666666667</v>
      </c>
      <c r="C80" s="40"/>
      <c r="D80" s="67">
        <f>B80</f>
        <v>41.66666666666667</v>
      </c>
      <c r="E80" s="40">
        <f>(E74+E75)/E71*100</f>
        <v>17.647058823529413</v>
      </c>
      <c r="F80" s="40"/>
      <c r="G80" s="40">
        <f>E80</f>
        <v>17.647058823529413</v>
      </c>
      <c r="H80" s="40">
        <f>(H74+H75)/H71*100</f>
        <v>10</v>
      </c>
      <c r="I80" s="40"/>
      <c r="J80" s="67">
        <f>H80</f>
        <v>10</v>
      </c>
    </row>
    <row r="81" spans="1:10" ht="37.5" customHeight="1">
      <c r="A81" s="148" t="s">
        <v>128</v>
      </c>
      <c r="B81" s="148"/>
      <c r="C81" s="148"/>
      <c r="D81" s="148"/>
      <c r="E81" s="148"/>
      <c r="F81" s="148"/>
      <c r="G81" s="148"/>
      <c r="H81" s="148"/>
      <c r="I81" s="148"/>
      <c r="J81" s="148"/>
    </row>
    <row r="82" spans="1:10" ht="26.25" customHeight="1">
      <c r="A82" s="109" t="s">
        <v>129</v>
      </c>
      <c r="B82" s="110">
        <f>B84+B85+B97+B107+B120+B121</f>
        <v>20139.64</v>
      </c>
      <c r="C82" s="110">
        <f>C107+C121</f>
        <v>14050.04</v>
      </c>
      <c r="D82" s="114">
        <f>D84+D85+D97+D120</f>
        <v>6089.6</v>
      </c>
      <c r="E82" s="110">
        <f>E84+E85+E97+E107+E119</f>
        <v>16198.4</v>
      </c>
      <c r="F82" s="110">
        <f>F84+F85+F97+F107+F119</f>
        <v>2578.5</v>
      </c>
      <c r="G82" s="110">
        <f>G84+G85+G97+G107+G119</f>
        <v>13619.9</v>
      </c>
      <c r="H82" s="110">
        <f>H84+H85+H97+H107+H119</f>
        <v>14819.4</v>
      </c>
      <c r="I82" s="110"/>
      <c r="J82" s="110">
        <f>J84+J85+J97+J107+J119</f>
        <v>14819.4</v>
      </c>
    </row>
    <row r="83" spans="1:10" ht="72" customHeight="1">
      <c r="A83" s="115" t="s">
        <v>130</v>
      </c>
      <c r="B83" s="116"/>
      <c r="C83" s="116"/>
      <c r="D83" s="106"/>
      <c r="E83" s="116"/>
      <c r="F83" s="116"/>
      <c r="G83" s="116"/>
      <c r="H83" s="116"/>
      <c r="I83" s="116"/>
      <c r="J83" s="106"/>
    </row>
    <row r="84" spans="1:10" ht="12.75">
      <c r="A84" s="117" t="s">
        <v>29</v>
      </c>
      <c r="B84" s="41">
        <v>3607.6</v>
      </c>
      <c r="C84" s="41"/>
      <c r="D84" s="41">
        <v>3607.6</v>
      </c>
      <c r="E84" s="41">
        <v>8637.8</v>
      </c>
      <c r="F84" s="41"/>
      <c r="G84" s="41">
        <v>8637.8</v>
      </c>
      <c r="H84" s="41">
        <v>10797.3</v>
      </c>
      <c r="I84" s="41"/>
      <c r="J84" s="41">
        <v>10797.3</v>
      </c>
    </row>
    <row r="85" spans="1:10" ht="12.75">
      <c r="A85" s="117" t="s">
        <v>30</v>
      </c>
      <c r="B85" s="41">
        <v>1642</v>
      </c>
      <c r="C85" s="41"/>
      <c r="D85" s="41">
        <v>1642</v>
      </c>
      <c r="E85" s="41">
        <v>1982.1</v>
      </c>
      <c r="F85" s="41"/>
      <c r="G85" s="41">
        <v>1982.1</v>
      </c>
      <c r="H85" s="41">
        <v>1982.1</v>
      </c>
      <c r="I85" s="41"/>
      <c r="J85" s="41">
        <v>1982.1</v>
      </c>
    </row>
    <row r="86" spans="1:10" ht="12.75">
      <c r="A86" s="93" t="s">
        <v>98</v>
      </c>
      <c r="B86" s="62"/>
      <c r="C86" s="62"/>
      <c r="D86" s="62"/>
      <c r="E86" s="62"/>
      <c r="F86" s="62"/>
      <c r="G86" s="62"/>
      <c r="H86" s="62"/>
      <c r="I86" s="62"/>
      <c r="J86" s="62"/>
    </row>
    <row r="87" spans="1:10" ht="12.75">
      <c r="A87" s="93" t="s">
        <v>107</v>
      </c>
      <c r="B87" s="62"/>
      <c r="C87" s="62"/>
      <c r="D87" s="62"/>
      <c r="E87" s="62"/>
      <c r="F87" s="62"/>
      <c r="G87" s="62"/>
      <c r="H87" s="62"/>
      <c r="I87" s="62"/>
      <c r="J87" s="62"/>
    </row>
    <row r="88" spans="1:10" ht="38.25">
      <c r="A88" s="63" t="s">
        <v>131</v>
      </c>
      <c r="B88" s="118">
        <f>B84+B85</f>
        <v>5249.6</v>
      </c>
      <c r="C88" s="118"/>
      <c r="D88" s="118">
        <f>D84+D85</f>
        <v>5249.6</v>
      </c>
      <c r="E88" s="118">
        <v>10619.9</v>
      </c>
      <c r="F88" s="118"/>
      <c r="G88" s="118">
        <v>10619.9</v>
      </c>
      <c r="H88" s="118">
        <v>12779.4</v>
      </c>
      <c r="I88" s="118"/>
      <c r="J88" s="119">
        <v>12779.4</v>
      </c>
    </row>
    <row r="89" spans="1:10" ht="12.75">
      <c r="A89" s="93" t="s">
        <v>103</v>
      </c>
      <c r="B89" s="62"/>
      <c r="C89" s="62"/>
      <c r="D89" s="62"/>
      <c r="E89" s="62"/>
      <c r="F89" s="62"/>
      <c r="G89" s="62"/>
      <c r="H89" s="62"/>
      <c r="I89" s="62"/>
      <c r="J89" s="62"/>
    </row>
    <row r="90" spans="1:10" ht="24">
      <c r="A90" s="106" t="s">
        <v>132</v>
      </c>
      <c r="B90" s="64">
        <v>1</v>
      </c>
      <c r="C90" s="64"/>
      <c r="D90" s="63">
        <v>1</v>
      </c>
      <c r="E90" s="64">
        <v>1</v>
      </c>
      <c r="F90" s="64"/>
      <c r="G90" s="64">
        <v>1</v>
      </c>
      <c r="H90" s="64">
        <v>1</v>
      </c>
      <c r="I90" s="64"/>
      <c r="J90" s="63">
        <v>1</v>
      </c>
    </row>
    <row r="91" spans="1:10" ht="12.75">
      <c r="A91" s="93" t="s">
        <v>104</v>
      </c>
      <c r="B91" s="62"/>
      <c r="C91" s="62"/>
      <c r="D91" s="62"/>
      <c r="E91" s="62"/>
      <c r="F91" s="62"/>
      <c r="G91" s="62"/>
      <c r="H91" s="62"/>
      <c r="I91" s="62"/>
      <c r="J91" s="62"/>
    </row>
    <row r="92" spans="1:10" ht="51">
      <c r="A92" s="71" t="s">
        <v>133</v>
      </c>
      <c r="B92" s="118">
        <f>B84*1000/12</f>
        <v>300633.3333333333</v>
      </c>
      <c r="C92" s="118"/>
      <c r="D92" s="118">
        <f>D84*1000/12</f>
        <v>300633.3333333333</v>
      </c>
      <c r="E92" s="118">
        <v>719816.7</v>
      </c>
      <c r="F92" s="118"/>
      <c r="G92" s="118">
        <v>719816.7</v>
      </c>
      <c r="H92" s="120">
        <v>899775</v>
      </c>
      <c r="I92" s="120"/>
      <c r="J92" s="121">
        <v>899775</v>
      </c>
    </row>
    <row r="93" spans="1:10" ht="63.75">
      <c r="A93" s="71" t="s">
        <v>134</v>
      </c>
      <c r="B93" s="118">
        <f>B85*1000/12</f>
        <v>136833.33333333334</v>
      </c>
      <c r="C93" s="118"/>
      <c r="D93" s="118">
        <f>D85*1000/12</f>
        <v>136833.33333333334</v>
      </c>
      <c r="E93" s="118">
        <v>165175</v>
      </c>
      <c r="F93" s="118"/>
      <c r="G93" s="118">
        <v>165175</v>
      </c>
      <c r="H93" s="120">
        <v>165175</v>
      </c>
      <c r="I93" s="120"/>
      <c r="J93" s="121">
        <v>165175</v>
      </c>
    </row>
    <row r="94" spans="1:10" ht="12.75">
      <c r="A94" s="105" t="s">
        <v>105</v>
      </c>
      <c r="B94" s="62"/>
      <c r="C94" s="62"/>
      <c r="D94" s="62"/>
      <c r="E94" s="62"/>
      <c r="F94" s="62"/>
      <c r="G94" s="62"/>
      <c r="H94" s="62"/>
      <c r="I94" s="62"/>
      <c r="J94" s="62"/>
    </row>
    <row r="95" spans="1:10" ht="36">
      <c r="A95" s="106" t="s">
        <v>135</v>
      </c>
      <c r="B95" s="40">
        <v>0</v>
      </c>
      <c r="C95" s="40"/>
      <c r="D95" s="67">
        <v>0</v>
      </c>
      <c r="E95" s="40">
        <f>(E84/D84*100)-100</f>
        <v>139.43341833906197</v>
      </c>
      <c r="F95" s="40"/>
      <c r="G95" s="40">
        <f>E95</f>
        <v>139.43341833906197</v>
      </c>
      <c r="H95" s="40">
        <f>(H92/G92*100)-100</f>
        <v>25.000573062558857</v>
      </c>
      <c r="I95" s="40"/>
      <c r="J95" s="40">
        <f>H95</f>
        <v>25.000573062558857</v>
      </c>
    </row>
    <row r="96" spans="1:10" ht="48">
      <c r="A96" s="106" t="s">
        <v>136</v>
      </c>
      <c r="B96" s="40">
        <v>0</v>
      </c>
      <c r="C96" s="40"/>
      <c r="D96" s="67">
        <v>0</v>
      </c>
      <c r="E96" s="40">
        <f>(E85/D85*100)-100</f>
        <v>20.712545676004865</v>
      </c>
      <c r="F96" s="40"/>
      <c r="G96" s="40">
        <f>E96</f>
        <v>20.712545676004865</v>
      </c>
      <c r="H96" s="40">
        <f>(H93/G93*100)-100</f>
        <v>0</v>
      </c>
      <c r="I96" s="40"/>
      <c r="J96" s="67">
        <f>H96</f>
        <v>0</v>
      </c>
    </row>
    <row r="97" spans="1:10" ht="47.25" customHeight="1">
      <c r="A97" s="122" t="s">
        <v>137</v>
      </c>
      <c r="B97" s="40">
        <v>840</v>
      </c>
      <c r="C97" s="40"/>
      <c r="D97" s="67">
        <v>840</v>
      </c>
      <c r="E97" s="40">
        <v>3000</v>
      </c>
      <c r="F97" s="40"/>
      <c r="G97" s="40">
        <v>3000</v>
      </c>
      <c r="H97" s="40">
        <f>H102*H104</f>
        <v>2040</v>
      </c>
      <c r="I97" s="40"/>
      <c r="J97" s="40">
        <f>J102*J104</f>
        <v>2040</v>
      </c>
    </row>
    <row r="98" spans="1:10" ht="12.75">
      <c r="A98" s="105" t="s">
        <v>98</v>
      </c>
      <c r="B98" s="62"/>
      <c r="C98" s="62"/>
      <c r="D98" s="62"/>
      <c r="E98" s="62"/>
      <c r="F98" s="62"/>
      <c r="G98" s="62"/>
      <c r="H98" s="62"/>
      <c r="I98" s="62"/>
      <c r="J98" s="62"/>
    </row>
    <row r="99" spans="1:10" ht="12.75">
      <c r="A99" s="93" t="s">
        <v>107</v>
      </c>
      <c r="B99" s="62"/>
      <c r="C99" s="62"/>
      <c r="D99" s="62"/>
      <c r="E99" s="62"/>
      <c r="F99" s="62"/>
      <c r="G99" s="62"/>
      <c r="H99" s="62"/>
      <c r="I99" s="62"/>
      <c r="J99" s="62"/>
    </row>
    <row r="100" spans="1:10" ht="24.75" customHeight="1">
      <c r="A100" s="106" t="s">
        <v>212</v>
      </c>
      <c r="B100" s="64">
        <v>40</v>
      </c>
      <c r="C100" s="64"/>
      <c r="D100" s="63">
        <v>40</v>
      </c>
      <c r="E100" s="64">
        <v>32</v>
      </c>
      <c r="F100" s="64"/>
      <c r="G100" s="64">
        <v>32</v>
      </c>
      <c r="H100" s="64">
        <v>12</v>
      </c>
      <c r="I100" s="64"/>
      <c r="J100" s="63">
        <v>12</v>
      </c>
    </row>
    <row r="101" spans="1:10" ht="12.75">
      <c r="A101" s="105" t="s">
        <v>103</v>
      </c>
      <c r="B101" s="62"/>
      <c r="C101" s="62"/>
      <c r="D101" s="62"/>
      <c r="E101" s="62"/>
      <c r="F101" s="62"/>
      <c r="G101" s="62"/>
      <c r="H101" s="62"/>
      <c r="I101" s="62"/>
      <c r="J101" s="62"/>
    </row>
    <row r="102" spans="1:10" ht="48">
      <c r="A102" s="106" t="s">
        <v>213</v>
      </c>
      <c r="B102" s="64">
        <v>8</v>
      </c>
      <c r="C102" s="64"/>
      <c r="D102" s="63">
        <v>8</v>
      </c>
      <c r="E102" s="64">
        <v>20</v>
      </c>
      <c r="F102" s="64"/>
      <c r="G102" s="64">
        <v>20</v>
      </c>
      <c r="H102" s="64">
        <v>12</v>
      </c>
      <c r="I102" s="64"/>
      <c r="J102" s="63">
        <v>12</v>
      </c>
    </row>
    <row r="103" spans="1:10" ht="12.75">
      <c r="A103" s="93" t="s">
        <v>104</v>
      </c>
      <c r="B103" s="62"/>
      <c r="C103" s="62"/>
      <c r="D103" s="62"/>
      <c r="E103" s="62"/>
      <c r="F103" s="62"/>
      <c r="G103" s="62"/>
      <c r="H103" s="62"/>
      <c r="I103" s="62"/>
      <c r="J103" s="62"/>
    </row>
    <row r="104" spans="1:10" ht="37.5" customHeight="1">
      <c r="A104" s="122" t="s">
        <v>214</v>
      </c>
      <c r="B104" s="40">
        <v>105</v>
      </c>
      <c r="C104" s="40"/>
      <c r="D104" s="67">
        <v>105</v>
      </c>
      <c r="E104" s="40">
        <v>150</v>
      </c>
      <c r="F104" s="40"/>
      <c r="G104" s="40">
        <v>150</v>
      </c>
      <c r="H104" s="40">
        <v>170</v>
      </c>
      <c r="I104" s="40"/>
      <c r="J104" s="67">
        <v>170</v>
      </c>
    </row>
    <row r="105" spans="1:10" ht="15" customHeight="1">
      <c r="A105" s="93" t="s">
        <v>105</v>
      </c>
      <c r="B105" s="40"/>
      <c r="C105" s="40"/>
      <c r="D105" s="67"/>
      <c r="E105" s="40"/>
      <c r="F105" s="40"/>
      <c r="G105" s="40"/>
      <c r="H105" s="40"/>
      <c r="I105" s="40"/>
      <c r="J105" s="67"/>
    </row>
    <row r="106" spans="1:10" ht="24">
      <c r="A106" s="106" t="s">
        <v>138</v>
      </c>
      <c r="B106" s="40">
        <f>B102/B100*100</f>
        <v>20</v>
      </c>
      <c r="C106" s="40"/>
      <c r="D106" s="67">
        <f>B106</f>
        <v>20</v>
      </c>
      <c r="E106" s="40">
        <f>E102/E100*100</f>
        <v>62.5</v>
      </c>
      <c r="F106" s="40"/>
      <c r="G106" s="40">
        <f>E106</f>
        <v>62.5</v>
      </c>
      <c r="H106" s="40"/>
      <c r="I106" s="40"/>
      <c r="J106" s="67"/>
    </row>
    <row r="107" spans="1:10" ht="34.5" customHeight="1">
      <c r="A107" s="98" t="s">
        <v>139</v>
      </c>
      <c r="B107" s="40">
        <f>B108+B109</f>
        <v>14050.04</v>
      </c>
      <c r="C107" s="40">
        <f>C108+C109</f>
        <v>14050.04</v>
      </c>
      <c r="D107" s="67"/>
      <c r="E107" s="40">
        <f>E108+E109</f>
        <v>2578.5</v>
      </c>
      <c r="F107" s="40">
        <f>F108+F109</f>
        <v>2578.5</v>
      </c>
      <c r="G107" s="40">
        <f>G108+G109</f>
        <v>0</v>
      </c>
      <c r="H107" s="40">
        <v>0</v>
      </c>
      <c r="I107" s="40">
        <v>0</v>
      </c>
      <c r="J107" s="67"/>
    </row>
    <row r="108" spans="1:10" ht="15.75" customHeight="1">
      <c r="A108" s="63" t="s">
        <v>169</v>
      </c>
      <c r="B108" s="41">
        <v>11477.54</v>
      </c>
      <c r="C108" s="41">
        <v>11477.54</v>
      </c>
      <c r="D108" s="67"/>
      <c r="E108" s="40">
        <v>2578.5</v>
      </c>
      <c r="F108" s="40">
        <v>2578.5</v>
      </c>
      <c r="G108" s="40"/>
      <c r="H108" s="40">
        <v>0</v>
      </c>
      <c r="I108" s="40">
        <v>0</v>
      </c>
      <c r="J108" s="67"/>
    </row>
    <row r="109" spans="1:10" ht="15" customHeight="1">
      <c r="A109" s="63" t="s">
        <v>186</v>
      </c>
      <c r="B109" s="41">
        <v>2572.5</v>
      </c>
      <c r="C109" s="41">
        <v>2572.5</v>
      </c>
      <c r="D109" s="67"/>
      <c r="E109" s="40">
        <v>0</v>
      </c>
      <c r="F109" s="40"/>
      <c r="G109" s="40">
        <v>0</v>
      </c>
      <c r="H109" s="40">
        <v>0</v>
      </c>
      <c r="I109" s="40">
        <v>0</v>
      </c>
      <c r="J109" s="67"/>
    </row>
    <row r="110" spans="1:10" ht="12.75">
      <c r="A110" s="93" t="s">
        <v>98</v>
      </c>
      <c r="B110" s="61"/>
      <c r="C110" s="61"/>
      <c r="D110" s="61"/>
      <c r="E110" s="61"/>
      <c r="F110" s="61"/>
      <c r="G110" s="61"/>
      <c r="H110" s="61"/>
      <c r="I110" s="61"/>
      <c r="J110" s="61"/>
    </row>
    <row r="111" spans="1:10" ht="12.75">
      <c r="A111" s="93" t="s">
        <v>99</v>
      </c>
      <c r="B111" s="62"/>
      <c r="C111" s="62"/>
      <c r="D111" s="62"/>
      <c r="E111" s="62"/>
      <c r="F111" s="62"/>
      <c r="G111" s="62"/>
      <c r="H111" s="62"/>
      <c r="I111" s="62"/>
      <c r="J111" s="62"/>
    </row>
    <row r="112" spans="1:10" ht="25.5">
      <c r="A112" s="63" t="s">
        <v>140</v>
      </c>
      <c r="B112" s="63"/>
      <c r="C112" s="64">
        <v>1</v>
      </c>
      <c r="D112" s="64"/>
      <c r="E112" s="64"/>
      <c r="F112" s="64"/>
      <c r="G112" s="64"/>
      <c r="H112" s="64"/>
      <c r="I112" s="64"/>
      <c r="J112" s="63"/>
    </row>
    <row r="113" spans="1:10" ht="12.75">
      <c r="A113" s="93" t="s">
        <v>103</v>
      </c>
      <c r="B113" s="62"/>
      <c r="C113" s="62"/>
      <c r="D113" s="62"/>
      <c r="E113" s="62"/>
      <c r="F113" s="62"/>
      <c r="G113" s="62"/>
      <c r="H113" s="62"/>
      <c r="I113" s="62"/>
      <c r="J113" s="62"/>
    </row>
    <row r="114" spans="1:10" ht="25.5">
      <c r="A114" s="63" t="s">
        <v>141</v>
      </c>
      <c r="B114" s="63"/>
      <c r="C114" s="64">
        <v>1</v>
      </c>
      <c r="D114" s="64"/>
      <c r="E114" s="64"/>
      <c r="F114" s="64"/>
      <c r="G114" s="64"/>
      <c r="H114" s="64"/>
      <c r="I114" s="64"/>
      <c r="J114" s="63"/>
    </row>
    <row r="115" spans="1:10" ht="12.75">
      <c r="A115" s="93" t="s">
        <v>104</v>
      </c>
      <c r="B115" s="62"/>
      <c r="C115" s="62"/>
      <c r="D115" s="62"/>
      <c r="E115" s="62"/>
      <c r="F115" s="62"/>
      <c r="G115" s="62"/>
      <c r="H115" s="62"/>
      <c r="I115" s="62"/>
      <c r="J115" s="62"/>
    </row>
    <row r="116" spans="1:10" ht="28.5" customHeight="1">
      <c r="A116" s="122" t="s">
        <v>142</v>
      </c>
      <c r="B116" s="65"/>
      <c r="C116" s="66">
        <f>C107</f>
        <v>14050.04</v>
      </c>
      <c r="D116" s="66"/>
      <c r="E116" s="66">
        <v>2578.5</v>
      </c>
      <c r="F116" s="66">
        <v>2578.5</v>
      </c>
      <c r="G116" s="66"/>
      <c r="H116" s="66"/>
      <c r="I116" s="66"/>
      <c r="J116" s="65"/>
    </row>
    <row r="117" spans="1:10" ht="12.75">
      <c r="A117" s="93" t="s">
        <v>105</v>
      </c>
      <c r="B117" s="62"/>
      <c r="C117" s="62"/>
      <c r="D117" s="62"/>
      <c r="E117" s="62"/>
      <c r="F117" s="62"/>
      <c r="G117" s="62"/>
      <c r="H117" s="62"/>
      <c r="I117" s="62"/>
      <c r="J117" s="62"/>
    </row>
    <row r="118" spans="1:10" ht="25.5">
      <c r="A118" s="71" t="s">
        <v>143</v>
      </c>
      <c r="B118" s="67"/>
      <c r="C118" s="40">
        <v>197.92</v>
      </c>
      <c r="D118" s="40"/>
      <c r="E118" s="40">
        <v>18.35</v>
      </c>
      <c r="F118" s="40"/>
      <c r="G118" s="40">
        <v>18.35</v>
      </c>
      <c r="H118" s="40"/>
      <c r="I118" s="40"/>
      <c r="J118" s="67"/>
    </row>
    <row r="119" spans="1:10" ht="0.75" customHeight="1">
      <c r="A119" s="71" t="s">
        <v>167</v>
      </c>
      <c r="B119" s="123"/>
      <c r="C119" s="123"/>
      <c r="D119" s="123"/>
      <c r="E119" s="123"/>
      <c r="F119" s="123"/>
      <c r="G119" s="123"/>
      <c r="H119" s="123"/>
      <c r="I119" s="123"/>
      <c r="J119" s="123"/>
    </row>
    <row r="120" spans="1:10" ht="12.75" customHeight="1" hidden="1">
      <c r="A120" s="71" t="s">
        <v>168</v>
      </c>
      <c r="B120" s="123">
        <v>0</v>
      </c>
      <c r="C120" s="123"/>
      <c r="D120" s="123">
        <v>0</v>
      </c>
      <c r="E120" s="123">
        <v>0</v>
      </c>
      <c r="F120" s="123"/>
      <c r="G120" s="123">
        <v>0</v>
      </c>
      <c r="H120" s="123">
        <v>0</v>
      </c>
      <c r="I120" s="123"/>
      <c r="J120" s="123">
        <v>0</v>
      </c>
    </row>
    <row r="121" spans="1:10" ht="11.25" customHeight="1" hidden="1">
      <c r="A121" s="71" t="s">
        <v>169</v>
      </c>
      <c r="B121" s="123">
        <v>0</v>
      </c>
      <c r="C121" s="123">
        <v>0</v>
      </c>
      <c r="D121" s="123"/>
      <c r="E121" s="123">
        <v>0</v>
      </c>
      <c r="F121" s="123">
        <v>0</v>
      </c>
      <c r="G121" s="123"/>
      <c r="H121" s="123">
        <v>0</v>
      </c>
      <c r="I121" s="123">
        <v>0</v>
      </c>
      <c r="J121" s="123"/>
    </row>
    <row r="122" spans="1:10" ht="12.75" hidden="1">
      <c r="A122" s="93" t="s">
        <v>98</v>
      </c>
      <c r="B122" s="62"/>
      <c r="C122" s="62"/>
      <c r="D122" s="62"/>
      <c r="E122" s="62"/>
      <c r="F122" s="62"/>
      <c r="G122" s="62"/>
      <c r="H122" s="62"/>
      <c r="I122" s="62"/>
      <c r="J122" s="62"/>
    </row>
    <row r="123" spans="1:10" ht="12.75" hidden="1">
      <c r="A123" s="93" t="s">
        <v>107</v>
      </c>
      <c r="B123" s="62"/>
      <c r="C123" s="62"/>
      <c r="D123" s="62"/>
      <c r="E123" s="62"/>
      <c r="F123" s="62"/>
      <c r="G123" s="62"/>
      <c r="H123" s="62"/>
      <c r="I123" s="62"/>
      <c r="J123" s="62"/>
    </row>
    <row r="124" spans="1:10" ht="16.5" customHeight="1" hidden="1">
      <c r="A124" s="71" t="s">
        <v>166</v>
      </c>
      <c r="B124" s="62">
        <v>90</v>
      </c>
      <c r="C124" s="62"/>
      <c r="D124" s="62">
        <v>90</v>
      </c>
      <c r="E124" s="62">
        <v>0</v>
      </c>
      <c r="F124" s="62"/>
      <c r="G124" s="62">
        <v>0</v>
      </c>
      <c r="H124" s="62">
        <v>0</v>
      </c>
      <c r="I124" s="62"/>
      <c r="J124" s="62">
        <v>0</v>
      </c>
    </row>
    <row r="125" spans="1:10" ht="24.75" customHeight="1" hidden="1">
      <c r="A125" s="71" t="s">
        <v>170</v>
      </c>
      <c r="B125" s="62">
        <v>90</v>
      </c>
      <c r="C125" s="62">
        <v>90</v>
      </c>
      <c r="D125" s="62"/>
      <c r="E125" s="62">
        <v>0</v>
      </c>
      <c r="F125" s="62">
        <v>0</v>
      </c>
      <c r="G125" s="62"/>
      <c r="H125" s="62">
        <v>0</v>
      </c>
      <c r="I125" s="62">
        <v>0</v>
      </c>
      <c r="J125" s="62"/>
    </row>
    <row r="126" spans="1:10" ht="24.75" customHeight="1" hidden="1">
      <c r="A126" s="71" t="s">
        <v>146</v>
      </c>
      <c r="B126" s="62">
        <v>3</v>
      </c>
      <c r="C126" s="62">
        <v>3</v>
      </c>
      <c r="D126" s="62"/>
      <c r="E126" s="62">
        <v>0</v>
      </c>
      <c r="F126" s="62">
        <v>0</v>
      </c>
      <c r="G126" s="62"/>
      <c r="H126" s="62">
        <v>0</v>
      </c>
      <c r="I126" s="62">
        <v>0</v>
      </c>
      <c r="J126" s="62"/>
    </row>
    <row r="127" spans="1:10" ht="12.75" hidden="1">
      <c r="A127" s="93" t="s">
        <v>103</v>
      </c>
      <c r="B127" s="62"/>
      <c r="C127" s="62"/>
      <c r="D127" s="62"/>
      <c r="E127" s="62"/>
      <c r="F127" s="62"/>
      <c r="G127" s="62"/>
      <c r="H127" s="62"/>
      <c r="I127" s="62"/>
      <c r="J127" s="62"/>
    </row>
    <row r="128" spans="1:10" ht="12.75" hidden="1">
      <c r="A128" s="117" t="s">
        <v>171</v>
      </c>
      <c r="B128" s="62">
        <v>90</v>
      </c>
      <c r="C128" s="62"/>
      <c r="D128" s="62">
        <v>90</v>
      </c>
      <c r="E128" s="62">
        <v>0</v>
      </c>
      <c r="F128" s="62"/>
      <c r="G128" s="62">
        <v>0</v>
      </c>
      <c r="H128" s="62">
        <v>0</v>
      </c>
      <c r="I128" s="62"/>
      <c r="J128" s="62">
        <v>0</v>
      </c>
    </row>
    <row r="129" spans="1:10" ht="24" customHeight="1" hidden="1">
      <c r="A129" s="71" t="s">
        <v>172</v>
      </c>
      <c r="B129" s="62">
        <v>90</v>
      </c>
      <c r="C129" s="62">
        <v>90</v>
      </c>
      <c r="D129" s="62"/>
      <c r="E129" s="62">
        <v>0</v>
      </c>
      <c r="F129" s="62">
        <v>0</v>
      </c>
      <c r="G129" s="62"/>
      <c r="H129" s="62">
        <v>0</v>
      </c>
      <c r="I129" s="62">
        <v>0</v>
      </c>
      <c r="J129" s="62"/>
    </row>
    <row r="130" spans="1:10" ht="25.5" hidden="1">
      <c r="A130" s="71" t="s">
        <v>145</v>
      </c>
      <c r="B130" s="62">
        <v>3</v>
      </c>
      <c r="C130" s="62">
        <v>3</v>
      </c>
      <c r="D130" s="62"/>
      <c r="E130" s="62">
        <v>0</v>
      </c>
      <c r="F130" s="62">
        <v>0</v>
      </c>
      <c r="G130" s="62"/>
      <c r="H130" s="62">
        <v>0</v>
      </c>
      <c r="I130" s="62">
        <v>0</v>
      </c>
      <c r="J130" s="62"/>
    </row>
    <row r="131" spans="1:10" ht="12.75" hidden="1">
      <c r="A131" s="93" t="s">
        <v>104</v>
      </c>
      <c r="B131" s="62"/>
      <c r="C131" s="62"/>
      <c r="D131" s="62"/>
      <c r="E131" s="62"/>
      <c r="F131" s="62"/>
      <c r="G131" s="62"/>
      <c r="H131" s="62"/>
      <c r="I131" s="62"/>
      <c r="J131" s="62"/>
    </row>
    <row r="132" spans="1:10" ht="12.75" hidden="1">
      <c r="A132" s="117" t="s">
        <v>173</v>
      </c>
      <c r="B132" s="41">
        <v>5800</v>
      </c>
      <c r="C132" s="41"/>
      <c r="D132" s="41">
        <v>5800</v>
      </c>
      <c r="E132" s="41">
        <v>0</v>
      </c>
      <c r="F132" s="41"/>
      <c r="G132" s="41">
        <v>0</v>
      </c>
      <c r="H132" s="41">
        <v>0</v>
      </c>
      <c r="I132" s="41"/>
      <c r="J132" s="41">
        <v>0</v>
      </c>
    </row>
    <row r="133" spans="1:10" ht="25.5" hidden="1">
      <c r="A133" s="124" t="s">
        <v>175</v>
      </c>
      <c r="B133" s="41">
        <v>300</v>
      </c>
      <c r="C133" s="41">
        <v>300</v>
      </c>
      <c r="D133" s="41"/>
      <c r="E133" s="41">
        <v>0</v>
      </c>
      <c r="F133" s="41">
        <v>0</v>
      </c>
      <c r="G133" s="41"/>
      <c r="H133" s="41">
        <v>0</v>
      </c>
      <c r="I133" s="41">
        <v>0</v>
      </c>
      <c r="J133" s="41"/>
    </row>
    <row r="134" spans="1:10" ht="12.75" hidden="1">
      <c r="A134" s="117" t="s">
        <v>144</v>
      </c>
      <c r="B134" s="41">
        <v>95000</v>
      </c>
      <c r="C134" s="41">
        <v>95000</v>
      </c>
      <c r="D134" s="41"/>
      <c r="E134" s="41">
        <v>0</v>
      </c>
      <c r="F134" s="41">
        <v>0</v>
      </c>
      <c r="G134" s="41"/>
      <c r="H134" s="41">
        <v>0</v>
      </c>
      <c r="I134" s="41">
        <v>0</v>
      </c>
      <c r="J134" s="41"/>
    </row>
    <row r="135" spans="1:10" ht="12.75" hidden="1">
      <c r="A135" s="93" t="s">
        <v>105</v>
      </c>
      <c r="B135" s="117"/>
      <c r="C135" s="117"/>
      <c r="D135" s="117"/>
      <c r="E135" s="117"/>
      <c r="F135" s="117"/>
      <c r="G135" s="117"/>
      <c r="H135" s="117"/>
      <c r="I135" s="117"/>
      <c r="J135" s="117"/>
    </row>
    <row r="136" spans="1:10" ht="24" customHeight="1" hidden="1">
      <c r="A136" s="125" t="s">
        <v>174</v>
      </c>
      <c r="B136" s="41">
        <f>B128/B124*100</f>
        <v>100</v>
      </c>
      <c r="C136" s="41"/>
      <c r="D136" s="41">
        <f>B136</f>
        <v>100</v>
      </c>
      <c r="E136" s="41">
        <v>0</v>
      </c>
      <c r="F136" s="41"/>
      <c r="G136" s="41">
        <v>0</v>
      </c>
      <c r="H136" s="41">
        <v>0</v>
      </c>
      <c r="I136" s="41"/>
      <c r="J136" s="41">
        <v>0</v>
      </c>
    </row>
    <row r="137" spans="1:10" ht="25.5" hidden="1">
      <c r="A137" s="125" t="s">
        <v>147</v>
      </c>
      <c r="B137" s="41">
        <f>B130/B126*100</f>
        <v>100</v>
      </c>
      <c r="C137" s="41">
        <f>B137</f>
        <v>100</v>
      </c>
      <c r="D137" s="62"/>
      <c r="E137" s="41">
        <v>0</v>
      </c>
      <c r="F137" s="41">
        <v>0</v>
      </c>
      <c r="G137" s="41"/>
      <c r="H137" s="41">
        <v>0</v>
      </c>
      <c r="I137" s="41">
        <v>0</v>
      </c>
      <c r="J137" s="41"/>
    </row>
    <row r="138" spans="1:10" ht="25.5" hidden="1">
      <c r="A138" s="125" t="s">
        <v>178</v>
      </c>
      <c r="B138" s="41">
        <v>100</v>
      </c>
      <c r="C138" s="41">
        <v>100</v>
      </c>
      <c r="D138" s="62"/>
      <c r="E138" s="41">
        <v>0</v>
      </c>
      <c r="F138" s="41">
        <v>0</v>
      </c>
      <c r="G138" s="41"/>
      <c r="H138" s="41">
        <v>0</v>
      </c>
      <c r="I138" s="41">
        <v>0</v>
      </c>
      <c r="J138" s="41"/>
    </row>
    <row r="139" spans="1:10" ht="24.75" customHeight="1">
      <c r="A139" s="164" t="s">
        <v>191</v>
      </c>
      <c r="B139" s="164"/>
      <c r="C139" s="164"/>
      <c r="D139" s="164"/>
      <c r="E139" s="164"/>
      <c r="F139" s="164"/>
      <c r="G139" s="164"/>
      <c r="H139" s="164"/>
      <c r="I139" s="164"/>
      <c r="J139" s="164"/>
    </row>
    <row r="140" spans="1:10" ht="27" customHeight="1">
      <c r="A140" s="126" t="s">
        <v>197</v>
      </c>
      <c r="B140" s="127">
        <f>B141</f>
        <v>99</v>
      </c>
      <c r="C140" s="127">
        <f>C141</f>
        <v>99</v>
      </c>
      <c r="D140" s="127"/>
      <c r="E140" s="127">
        <v>0</v>
      </c>
      <c r="F140" s="127">
        <v>0</v>
      </c>
      <c r="G140" s="127"/>
      <c r="H140" s="127">
        <v>0</v>
      </c>
      <c r="I140" s="127">
        <v>0</v>
      </c>
      <c r="J140" s="89"/>
    </row>
    <row r="141" spans="1:10" ht="26.25" customHeight="1">
      <c r="A141" s="125" t="s">
        <v>192</v>
      </c>
      <c r="B141" s="41">
        <v>99</v>
      </c>
      <c r="C141" s="41">
        <v>99</v>
      </c>
      <c r="D141" s="62"/>
      <c r="E141" s="41">
        <v>0</v>
      </c>
      <c r="F141" s="41">
        <v>0</v>
      </c>
      <c r="G141" s="41"/>
      <c r="H141" s="41">
        <v>0</v>
      </c>
      <c r="I141" s="41">
        <v>0</v>
      </c>
      <c r="J141" s="41"/>
    </row>
    <row r="142" spans="1:10" ht="12.75">
      <c r="A142" s="93" t="s">
        <v>98</v>
      </c>
      <c r="B142" s="41"/>
      <c r="C142" s="41"/>
      <c r="D142" s="62"/>
      <c r="E142" s="41"/>
      <c r="F142" s="41"/>
      <c r="G142" s="41"/>
      <c r="H142" s="41"/>
      <c r="I142" s="41"/>
      <c r="J142" s="41"/>
    </row>
    <row r="143" spans="1:10" ht="13.5" customHeight="1">
      <c r="A143" s="93" t="s">
        <v>107</v>
      </c>
      <c r="B143" s="41"/>
      <c r="C143" s="41"/>
      <c r="D143" s="62"/>
      <c r="E143" s="41"/>
      <c r="F143" s="41"/>
      <c r="G143" s="41"/>
      <c r="H143" s="41"/>
      <c r="I143" s="41"/>
      <c r="J143" s="41"/>
    </row>
    <row r="144" spans="1:10" ht="25.5">
      <c r="A144" s="125" t="s">
        <v>193</v>
      </c>
      <c r="B144" s="128">
        <v>37</v>
      </c>
      <c r="C144" s="128">
        <v>37</v>
      </c>
      <c r="D144" s="129"/>
      <c r="E144" s="128">
        <v>0</v>
      </c>
      <c r="F144" s="128">
        <v>0</v>
      </c>
      <c r="G144" s="128"/>
      <c r="H144" s="128">
        <v>0</v>
      </c>
      <c r="I144" s="128">
        <v>0</v>
      </c>
      <c r="J144" s="128"/>
    </row>
    <row r="145" spans="1:10" ht="12" customHeight="1">
      <c r="A145" s="93" t="s">
        <v>103</v>
      </c>
      <c r="B145" s="128"/>
      <c r="C145" s="128"/>
      <c r="D145" s="129"/>
      <c r="E145" s="128"/>
      <c r="F145" s="128"/>
      <c r="G145" s="128"/>
      <c r="H145" s="128"/>
      <c r="I145" s="128"/>
      <c r="J145" s="128"/>
    </row>
    <row r="146" spans="1:10" ht="38.25">
      <c r="A146" s="125" t="s">
        <v>194</v>
      </c>
      <c r="B146" s="128">
        <v>10</v>
      </c>
      <c r="C146" s="128">
        <v>10</v>
      </c>
      <c r="D146" s="129"/>
      <c r="E146" s="128">
        <v>0</v>
      </c>
      <c r="F146" s="128">
        <v>0</v>
      </c>
      <c r="G146" s="128"/>
      <c r="H146" s="128">
        <v>0</v>
      </c>
      <c r="I146" s="128">
        <v>0</v>
      </c>
      <c r="J146" s="128"/>
    </row>
    <row r="147" spans="1:10" ht="12.75">
      <c r="A147" s="93" t="s">
        <v>104</v>
      </c>
      <c r="B147" s="41"/>
      <c r="C147" s="41"/>
      <c r="D147" s="62"/>
      <c r="E147" s="41"/>
      <c r="F147" s="41"/>
      <c r="G147" s="41"/>
      <c r="H147" s="41"/>
      <c r="I147" s="41"/>
      <c r="J147" s="41"/>
    </row>
    <row r="148" spans="1:10" ht="25.5">
      <c r="A148" s="125" t="s">
        <v>195</v>
      </c>
      <c r="B148" s="41">
        <f>B141/B146</f>
        <v>9.9</v>
      </c>
      <c r="C148" s="41">
        <f>C141/C146</f>
        <v>9.9</v>
      </c>
      <c r="D148" s="62"/>
      <c r="E148" s="41">
        <v>0</v>
      </c>
      <c r="F148" s="41">
        <v>0</v>
      </c>
      <c r="G148" s="41"/>
      <c r="H148" s="41">
        <v>0</v>
      </c>
      <c r="I148" s="41">
        <v>0</v>
      </c>
      <c r="J148" s="41"/>
    </row>
    <row r="149" spans="1:10" ht="12.75">
      <c r="A149" s="93" t="s">
        <v>105</v>
      </c>
      <c r="B149" s="41"/>
      <c r="C149" s="41"/>
      <c r="D149" s="62"/>
      <c r="E149" s="41"/>
      <c r="F149" s="41"/>
      <c r="G149" s="41"/>
      <c r="H149" s="41"/>
      <c r="I149" s="41"/>
      <c r="J149" s="41"/>
    </row>
    <row r="150" spans="1:10" ht="23.25" customHeight="1">
      <c r="A150" s="130" t="s">
        <v>196</v>
      </c>
      <c r="B150" s="41">
        <f>B146/B144*100</f>
        <v>27.027027027027028</v>
      </c>
      <c r="C150" s="41">
        <f>C146/C144*100</f>
        <v>27.027027027027028</v>
      </c>
      <c r="D150" s="62"/>
      <c r="E150" s="41">
        <v>0</v>
      </c>
      <c r="F150" s="41">
        <v>0</v>
      </c>
      <c r="G150" s="41"/>
      <c r="H150" s="41">
        <v>0</v>
      </c>
      <c r="I150" s="41">
        <v>0</v>
      </c>
      <c r="J150" s="41"/>
    </row>
    <row r="151" ht="3" customHeight="1"/>
    <row r="152" ht="9.75" customHeight="1"/>
    <row r="153" ht="9.75" customHeight="1"/>
    <row r="154" spans="1:11" ht="42" customHeight="1">
      <c r="A154" s="131" t="s">
        <v>224</v>
      </c>
      <c r="H154" s="160" t="s">
        <v>26</v>
      </c>
      <c r="I154" s="153"/>
      <c r="J154" s="153"/>
      <c r="K154" s="6"/>
    </row>
    <row r="155" spans="1:12" ht="15.75">
      <c r="A155" s="133"/>
      <c r="B155" s="134"/>
      <c r="C155" s="135"/>
      <c r="D155" s="135"/>
      <c r="E155" s="135"/>
      <c r="F155" s="135"/>
      <c r="G155" s="135"/>
      <c r="H155" s="135"/>
      <c r="I155" s="135"/>
      <c r="J155" s="135"/>
      <c r="K155" s="12"/>
      <c r="L155" s="19"/>
    </row>
    <row r="156" spans="10:12" ht="18.75">
      <c r="J156" s="1"/>
      <c r="K156" s="6"/>
      <c r="L156" s="19"/>
    </row>
    <row r="158" ht="15.75">
      <c r="A158" s="131" t="s">
        <v>229</v>
      </c>
    </row>
  </sheetData>
  <sheetProtection/>
  <mergeCells count="30">
    <mergeCell ref="A139:J139"/>
    <mergeCell ref="B7:D7"/>
    <mergeCell ref="B8:B9"/>
    <mergeCell ref="A7:A9"/>
    <mergeCell ref="E7:G7"/>
    <mergeCell ref="H7:J7"/>
    <mergeCell ref="F8:G8"/>
    <mergeCell ref="I8:J8"/>
    <mergeCell ref="E8:E9"/>
    <mergeCell ref="H8:H9"/>
    <mergeCell ref="F1:J1"/>
    <mergeCell ref="H154:J154"/>
    <mergeCell ref="J15:J16"/>
    <mergeCell ref="A11:J11"/>
    <mergeCell ref="A12:J12"/>
    <mergeCell ref="B15:B16"/>
    <mergeCell ref="C15:C16"/>
    <mergeCell ref="D15:D16"/>
    <mergeCell ref="E15:E16"/>
    <mergeCell ref="F15:F16"/>
    <mergeCell ref="A66:J66"/>
    <mergeCell ref="A81:J81"/>
    <mergeCell ref="A15:A16"/>
    <mergeCell ref="F2:J2"/>
    <mergeCell ref="F3:J3"/>
    <mergeCell ref="A5:J5"/>
    <mergeCell ref="G15:G16"/>
    <mergeCell ref="H15:H16"/>
    <mergeCell ref="I15:I16"/>
    <mergeCell ref="C8:D8"/>
  </mergeCells>
  <printOptions/>
  <pageMargins left="0.7086614173228347" right="0.7086614173228347" top="1.3385826771653544" bottom="0.7480314960629921" header="0.31496062992125984" footer="0.31496062992125984"/>
  <pageSetup horizontalDpi="600" verticalDpi="600" orientation="landscape" paperSize="9" scale="91" r:id="rId1"/>
  <rowBreaks count="4" manualBreakCount="4">
    <brk id="63" max="9" man="1"/>
    <brk id="83" max="9" man="1"/>
    <brk id="101" max="255" man="1"/>
    <brk id="118" max="255" man="1"/>
  </rowBreaks>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A1">
      <selection activeCell="D14" sqref="D14"/>
    </sheetView>
  </sheetViews>
  <sheetFormatPr defaultColWidth="9.140625" defaultRowHeight="12.75"/>
  <cols>
    <col min="1" max="1" width="30.7109375" style="0" customWidth="1"/>
    <col min="2" max="2" width="15.00390625" style="0" customWidth="1"/>
    <col min="3" max="3" width="15.28125" style="0" customWidth="1"/>
    <col min="4" max="4" width="15.57421875" style="0" customWidth="1"/>
    <col min="5" max="5" width="27.7109375" style="0" customWidth="1"/>
    <col min="8" max="8" width="8.421875" style="0" customWidth="1"/>
    <col min="9" max="9" width="9.140625" style="0" hidden="1" customWidth="1"/>
  </cols>
  <sheetData>
    <row r="1" spans="5:9" ht="15">
      <c r="E1" s="173" t="s">
        <v>39</v>
      </c>
      <c r="F1" s="174"/>
      <c r="G1" s="174"/>
      <c r="H1" s="174"/>
      <c r="I1" s="174"/>
    </row>
    <row r="2" spans="5:7" ht="83.25" customHeight="1">
      <c r="E2" s="171" t="s">
        <v>222</v>
      </c>
      <c r="F2" s="172"/>
      <c r="G2" s="172"/>
    </row>
    <row r="3" spans="5:7" ht="12.75">
      <c r="E3" s="46" t="s">
        <v>246</v>
      </c>
      <c r="F3" s="39"/>
      <c r="G3" s="39"/>
    </row>
    <row r="4" spans="5:7" ht="12.75">
      <c r="E4" s="39"/>
      <c r="F4" s="39"/>
      <c r="G4" s="39"/>
    </row>
    <row r="5" spans="1:7" ht="46.5" customHeight="1">
      <c r="A5" s="175" t="s">
        <v>159</v>
      </c>
      <c r="B5" s="175"/>
      <c r="C5" s="175"/>
      <c r="D5" s="175"/>
      <c r="E5" s="175"/>
      <c r="F5" s="175"/>
      <c r="G5" s="175"/>
    </row>
    <row r="6" ht="12.75">
      <c r="E6" s="47" t="s">
        <v>9</v>
      </c>
    </row>
    <row r="7" spans="1:5" ht="12.75">
      <c r="A7" s="179" t="s">
        <v>150</v>
      </c>
      <c r="B7" s="176" t="s">
        <v>157</v>
      </c>
      <c r="C7" s="177"/>
      <c r="D7" s="178"/>
      <c r="E7" s="138" t="s">
        <v>158</v>
      </c>
    </row>
    <row r="8" spans="1:5" ht="12.75">
      <c r="A8" s="180"/>
      <c r="B8" s="45" t="s">
        <v>154</v>
      </c>
      <c r="C8" s="45" t="s">
        <v>155</v>
      </c>
      <c r="D8" s="45" t="s">
        <v>156</v>
      </c>
      <c r="E8" s="181"/>
    </row>
    <row r="9" spans="1:5" ht="26.25" customHeight="1">
      <c r="A9" s="180"/>
      <c r="B9" s="43">
        <v>2016</v>
      </c>
      <c r="C9" s="43">
        <v>2017</v>
      </c>
      <c r="D9" s="43">
        <v>2018</v>
      </c>
      <c r="E9" s="182"/>
    </row>
    <row r="10" spans="1:5" ht="30">
      <c r="A10" s="42" t="s">
        <v>151</v>
      </c>
      <c r="B10" s="59">
        <f>B11+B12+B13+B14</f>
        <v>145836.64</v>
      </c>
      <c r="C10" s="59">
        <f>C11+C12+C13+C14</f>
        <v>156252.4</v>
      </c>
      <c r="D10" s="59">
        <f>D11+D12+D13+D14</f>
        <v>85579.4</v>
      </c>
      <c r="E10" s="37">
        <f>B10+C10+D10</f>
        <v>387668.44000000006</v>
      </c>
    </row>
    <row r="11" spans="1:5" ht="15">
      <c r="A11" s="44" t="s">
        <v>12</v>
      </c>
      <c r="B11" s="59">
        <v>5400</v>
      </c>
      <c r="C11" s="37">
        <v>5400</v>
      </c>
      <c r="D11" s="37">
        <v>0</v>
      </c>
      <c r="E11" s="37">
        <f>B11+C11+D11</f>
        <v>10800</v>
      </c>
    </row>
    <row r="12" spans="1:5" ht="15">
      <c r="A12" s="44" t="s">
        <v>152</v>
      </c>
      <c r="B12" s="59">
        <v>0</v>
      </c>
      <c r="C12" s="37">
        <v>0</v>
      </c>
      <c r="D12" s="37">
        <v>0</v>
      </c>
      <c r="E12" s="37">
        <f>B12+C12+D12</f>
        <v>0</v>
      </c>
    </row>
    <row r="13" spans="1:5" ht="15">
      <c r="A13" s="44" t="s">
        <v>16</v>
      </c>
      <c r="B13" s="59">
        <v>138636.64</v>
      </c>
      <c r="C13" s="37">
        <v>148902.4</v>
      </c>
      <c r="D13" s="37">
        <v>84179.4</v>
      </c>
      <c r="E13" s="37">
        <f>B13+C13+D13</f>
        <v>371718.44000000006</v>
      </c>
    </row>
    <row r="14" spans="1:5" ht="15">
      <c r="A14" s="42" t="s">
        <v>153</v>
      </c>
      <c r="B14" s="37">
        <v>1800</v>
      </c>
      <c r="C14" s="37">
        <v>1950</v>
      </c>
      <c r="D14" s="37">
        <v>1400</v>
      </c>
      <c r="E14" s="37">
        <f>B14+C14+D14</f>
        <v>5150</v>
      </c>
    </row>
    <row r="15" spans="1:5" ht="31.5" customHeight="1">
      <c r="A15" s="52"/>
      <c r="B15" s="38"/>
      <c r="C15" s="38"/>
      <c r="D15" s="38"/>
      <c r="E15" s="38"/>
    </row>
    <row r="16" ht="34.5" customHeight="1">
      <c r="B16" s="56"/>
    </row>
    <row r="17" spans="1:7" ht="15.75">
      <c r="A17" s="28" t="s">
        <v>224</v>
      </c>
      <c r="E17" s="168" t="s">
        <v>26</v>
      </c>
      <c r="F17" s="169"/>
      <c r="G17" s="169"/>
    </row>
    <row r="18" spans="1:10" ht="19.5" customHeight="1">
      <c r="A18" s="13"/>
      <c r="B18" s="14"/>
      <c r="C18" s="12"/>
      <c r="D18" s="12"/>
      <c r="E18" s="12"/>
      <c r="F18" s="12"/>
      <c r="G18" s="12"/>
      <c r="H18" s="12"/>
      <c r="I18" s="12"/>
      <c r="J18" s="12"/>
    </row>
    <row r="19" spans="1:10" ht="18.75">
      <c r="A19" s="170" t="s">
        <v>230</v>
      </c>
      <c r="B19" s="169"/>
      <c r="J19" s="1"/>
    </row>
    <row r="22" ht="12.75">
      <c r="C22" t="s">
        <v>226</v>
      </c>
    </row>
  </sheetData>
  <sheetProtection/>
  <mergeCells count="8">
    <mergeCell ref="E17:G17"/>
    <mergeCell ref="A19:B19"/>
    <mergeCell ref="E2:G2"/>
    <mergeCell ref="E1:I1"/>
    <mergeCell ref="A5:G5"/>
    <mergeCell ref="B7:D7"/>
    <mergeCell ref="A7:A9"/>
    <mergeCell ref="E7:E9"/>
  </mergeCells>
  <printOptions/>
  <pageMargins left="0.7086614173228347" right="0.7086614173228347" top="1.1811023622047245"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2017-02-27T10:16:10Z</cp:lastPrinted>
  <dcterms:created xsi:type="dcterms:W3CDTF">1996-10-08T23:32:33Z</dcterms:created>
  <dcterms:modified xsi:type="dcterms:W3CDTF">2017-02-27T10:17:11Z</dcterms:modified>
  <cp:category/>
  <cp:version/>
  <cp:contentType/>
  <cp:contentStatus/>
</cp:coreProperties>
</file>