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125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'Лист1'!$A$1:$R$60</definedName>
  </definedNames>
  <calcPr fullCalcOnLoad="1"/>
</workbook>
</file>

<file path=xl/sharedStrings.xml><?xml version="1.0" encoding="utf-8"?>
<sst xmlns="http://schemas.openxmlformats.org/spreadsheetml/2006/main" count="86" uniqueCount="51">
  <si>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</si>
  <si>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</si>
  <si>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</si>
  <si>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</si>
  <si>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</si>
  <si>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</si>
  <si>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</si>
  <si>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</si>
  <si>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</si>
  <si>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</si>
  <si>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</si>
  <si>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</si>
  <si>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</si>
  <si>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</si>
  <si>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</si>
  <si>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</si>
  <si>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</si>
  <si>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</si>
  <si>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</si>
  <si>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</si>
  <si>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</si>
  <si>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</si>
  <si>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</si>
  <si>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Галузь "Культура та туризм"</t>
  </si>
  <si>
    <t>Галузь "Соціальний захист"</t>
  </si>
  <si>
    <t>Інформаційно-просвітницькі заходи у сфері енергозбереження та підвищення енергоефективності, інші заходи</t>
  </si>
  <si>
    <t>КТКВК 250404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</si>
  <si>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</si>
  <si>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</si>
  <si>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</si>
  <si>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</si>
  <si>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</si>
  <si>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Виконавчий комітет СМР, Департамент фінансів, економіки та інвестицій СМР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</si>
  <si>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</si>
  <si>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</si>
  <si>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 xml:space="preserve">Завдання 9. Термомодернізація будівель </t>
  </si>
  <si>
    <t>Завдання 10. Модернізація системи опалення</t>
  </si>
  <si>
    <t>Завдання 11. Термомодернізація будівель</t>
  </si>
  <si>
    <r>
      <t xml:space="preserve">Завдання 13. </t>
    </r>
    <r>
      <rPr>
        <sz val="14"/>
        <color indexed="8"/>
        <rFont val="Times New Roman"/>
        <family val="1"/>
      </rPr>
      <t>Участь у Добровільному об`єднанні органів місцевого самоврядування - Асоціації "Енергоефективні міста України"</t>
    </r>
  </si>
  <si>
    <t>Завдання 14. Популяризація ідей сталого енергетичного розвитку міста Суми (проведення Днів Сталої енергії у місті Суми)</t>
  </si>
  <si>
    <t>Завдання 14.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</si>
  <si>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Сумський міський голова</t>
  </si>
  <si>
    <t>О.М. Лисенко</t>
  </si>
  <si>
    <t>від                    №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</si>
  <si>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</si>
  <si>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</si>
  <si>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Завдання 7. Модернізація систем освітлення</t>
  </si>
  <si>
    <t>Завдання 8. Термомодернізація будівель (заміна віконних блоків)</t>
  </si>
  <si>
    <t>Виконавець: Співакова Л.І.</t>
  </si>
  <si>
    <t>Додаток 3</t>
  </si>
  <si>
    <t>до рішення Сумської міської ради «Про внесення змін до рішення Сумської міської ради   від 21 грудня 2016 року № 1548-МР  «Про Програму підвищення енергоефективності в бюджетній сфері міста Суми на 2017-2019 роки» (зі змінами)»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</si>
</sst>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189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 horizontal="center" vertical="center" textRotation="180"/>
    </xf>
    <xf numFmtId="0" fontId="11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14" fontId="4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7" fillId="0" borderId="22" xfId="0" applyFont="1" applyBorder="1" applyAlignment="1">
      <alignment horizontal="justify" vertical="center" wrapText="1"/>
    </xf>
    <xf numFmtId="0" fontId="14" fillId="0" borderId="0" xfId="0" applyFont="1" applyAlignment="1">
      <alignment/>
    </xf>
    <xf numFmtId="0" fontId="13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188" fontId="11" fillId="0" borderId="0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vertical="center" wrapText="1"/>
    </xf>
    <xf numFmtId="187" fontId="11" fillId="0" borderId="17" xfId="58" applyFont="1" applyBorder="1" applyAlignment="1">
      <alignment horizontal="center" vertical="center" wrapText="1"/>
    </xf>
    <xf numFmtId="187" fontId="9" fillId="0" borderId="17" xfId="58" applyFont="1" applyBorder="1" applyAlignment="1">
      <alignment horizontal="center" vertical="center" wrapText="1"/>
    </xf>
    <xf numFmtId="187" fontId="11" fillId="0" borderId="10" xfId="58" applyFont="1" applyBorder="1" applyAlignment="1">
      <alignment horizontal="center" vertical="center" wrapText="1"/>
    </xf>
    <xf numFmtId="187" fontId="11" fillId="0" borderId="10" xfId="58" applyFont="1" applyBorder="1" applyAlignment="1">
      <alignment horizontal="justify" vertical="center" wrapText="1"/>
    </xf>
    <xf numFmtId="187" fontId="9" fillId="0" borderId="10" xfId="58" applyFont="1" applyBorder="1" applyAlignment="1">
      <alignment horizontal="center" vertical="center" wrapText="1"/>
    </xf>
    <xf numFmtId="187" fontId="9" fillId="0" borderId="10" xfId="58" applyFont="1" applyBorder="1" applyAlignment="1">
      <alignment horizontal="justify" vertical="center" wrapText="1"/>
    </xf>
    <xf numFmtId="187" fontId="9" fillId="0" borderId="10" xfId="58" applyFont="1" applyBorder="1" applyAlignment="1">
      <alignment horizontal="left" vertical="center" wrapText="1"/>
    </xf>
    <xf numFmtId="187" fontId="13" fillId="0" borderId="10" xfId="58" applyFont="1" applyBorder="1" applyAlignment="1">
      <alignment horizontal="center" vertical="center" wrapText="1"/>
    </xf>
    <xf numFmtId="187" fontId="7" fillId="0" borderId="10" xfId="58" applyFont="1" applyBorder="1" applyAlignment="1">
      <alignment horizontal="center" vertical="center" wrapText="1"/>
    </xf>
    <xf numFmtId="187" fontId="13" fillId="0" borderId="10" xfId="58" applyFont="1" applyBorder="1" applyAlignment="1">
      <alignment horizontal="justify" vertical="center" wrapText="1"/>
    </xf>
    <xf numFmtId="187" fontId="9" fillId="33" borderId="10" xfId="58" applyFont="1" applyFill="1" applyBorder="1" applyAlignment="1">
      <alignment horizontal="center" vertical="center" wrapText="1"/>
    </xf>
    <xf numFmtId="187" fontId="11" fillId="0" borderId="15" xfId="58" applyFont="1" applyBorder="1" applyAlignment="1">
      <alignment horizontal="center" vertical="center" wrapText="1"/>
    </xf>
    <xf numFmtId="187" fontId="9" fillId="0" borderId="15" xfId="58" applyFont="1" applyBorder="1" applyAlignment="1">
      <alignment horizontal="center" vertical="center" wrapText="1"/>
    </xf>
    <xf numFmtId="187" fontId="11" fillId="0" borderId="15" xfId="58" applyFont="1" applyBorder="1" applyAlignment="1">
      <alignment horizontal="justify" vertical="center" wrapText="1"/>
    </xf>
    <xf numFmtId="187" fontId="13" fillId="0" borderId="22" xfId="58" applyFont="1" applyBorder="1" applyAlignment="1">
      <alignment horizontal="center" vertical="center" wrapText="1"/>
    </xf>
    <xf numFmtId="187" fontId="7" fillId="0" borderId="0" xfId="58" applyFont="1" applyBorder="1" applyAlignment="1">
      <alignment horizontal="center" vertical="center"/>
    </xf>
    <xf numFmtId="187" fontId="7" fillId="0" borderId="22" xfId="58" applyFont="1" applyBorder="1" applyAlignment="1">
      <alignment horizontal="center" vertical="center" wrapText="1"/>
    </xf>
    <xf numFmtId="187" fontId="13" fillId="0" borderId="22" xfId="58" applyFont="1" applyBorder="1" applyAlignment="1">
      <alignment horizontal="justify" vertical="center" wrapText="1"/>
    </xf>
    <xf numFmtId="187" fontId="7" fillId="0" borderId="22" xfId="58" applyFont="1" applyBorder="1" applyAlignment="1">
      <alignment horizontal="justify" vertical="center" wrapText="1"/>
    </xf>
    <xf numFmtId="187" fontId="11" fillId="0" borderId="22" xfId="58" applyFont="1" applyBorder="1" applyAlignment="1">
      <alignment horizontal="center" vertical="center" wrapText="1"/>
    </xf>
    <xf numFmtId="187" fontId="9" fillId="0" borderId="22" xfId="58" applyFont="1" applyBorder="1" applyAlignment="1">
      <alignment horizontal="center" vertical="center" wrapText="1"/>
    </xf>
    <xf numFmtId="187" fontId="11" fillId="0" borderId="22" xfId="58" applyFont="1" applyBorder="1" applyAlignment="1">
      <alignment horizontal="justify" vertical="center" wrapText="1"/>
    </xf>
    <xf numFmtId="187" fontId="9" fillId="0" borderId="22" xfId="58" applyFont="1" applyBorder="1" applyAlignment="1">
      <alignment horizontal="justify" vertical="center" wrapText="1"/>
    </xf>
    <xf numFmtId="187" fontId="9" fillId="0" borderId="24" xfId="58" applyFont="1" applyBorder="1" applyAlignment="1">
      <alignment horizontal="justify" vertical="center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justify" vertical="center"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19" xfId="0" applyFont="1" applyBorder="1" applyAlignment="1">
      <alignment horizontal="justify" vertical="center" wrapText="1"/>
    </xf>
    <xf numFmtId="0" fontId="9" fillId="0" borderId="27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textRotation="90" wrapText="1"/>
    </xf>
    <xf numFmtId="0" fontId="11" fillId="0" borderId="30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/>
    </xf>
    <xf numFmtId="0" fontId="9" fillId="0" borderId="26" xfId="0" applyFont="1" applyBorder="1" applyAlignment="1">
      <alignment horizontal="justify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14" fontId="9" fillId="0" borderId="0" xfId="0" applyNumberFormat="1" applyFont="1" applyAlignment="1">
      <alignment horizontal="left"/>
    </xf>
    <xf numFmtId="0" fontId="51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48" fillId="0" borderId="0" xfId="0" applyFont="1" applyBorder="1" applyAlignment="1">
      <alignment horizontal="center" vertical="center" textRotation="180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="69" zoomScaleSheetLayoutView="69" zoomScalePageLayoutView="0" workbookViewId="0" topLeftCell="A1">
      <selection activeCell="K3" sqref="K3"/>
    </sheetView>
  </sheetViews>
  <sheetFormatPr defaultColWidth="9.140625" defaultRowHeight="15"/>
  <cols>
    <col min="1" max="1" width="15.421875" style="1" customWidth="1"/>
    <col min="2" max="2" width="18.140625" style="1" bestFit="1" customWidth="1"/>
    <col min="3" max="3" width="15.421875" style="1" customWidth="1"/>
    <col min="4" max="4" width="18.00390625" style="1" customWidth="1"/>
    <col min="5" max="5" width="12.8515625" style="1" customWidth="1"/>
    <col min="6" max="6" width="16.8515625" style="1" customWidth="1"/>
    <col min="7" max="7" width="18.00390625" style="1" bestFit="1" customWidth="1"/>
    <col min="8" max="8" width="13.7109375" style="1" customWidth="1"/>
    <col min="9" max="9" width="16.8515625" style="1" customWidth="1"/>
    <col min="10" max="10" width="11.7109375" style="1" customWidth="1"/>
    <col min="11" max="11" width="17.57421875" style="1" customWidth="1"/>
    <col min="12" max="12" width="18.00390625" style="1" bestFit="1" customWidth="1"/>
    <col min="13" max="13" width="13.421875" style="1" customWidth="1"/>
    <col min="14" max="14" width="15.57421875" style="1" customWidth="1"/>
    <col min="15" max="15" width="14.421875" style="1" customWidth="1"/>
    <col min="16" max="16" width="16.00390625" style="1" customWidth="1"/>
    <col min="17" max="17" width="22.00390625" style="4" customWidth="1"/>
    <col min="18" max="16384" width="9.140625" style="1" customWidth="1"/>
  </cols>
  <sheetData>
    <row r="1" spans="14:18" ht="23.25" customHeight="1">
      <c r="N1" s="17"/>
      <c r="O1" s="158" t="s">
        <v>49</v>
      </c>
      <c r="P1" s="158"/>
      <c r="Q1" s="158"/>
      <c r="R1" s="45"/>
    </row>
    <row r="2" spans="2:18" ht="157.5" customHeight="1">
      <c r="B2" s="8"/>
      <c r="C2" s="8"/>
      <c r="D2" s="8"/>
      <c r="E2" s="8"/>
      <c r="F2" s="9"/>
      <c r="H2" s="8"/>
      <c r="I2" s="9"/>
      <c r="J2" s="9"/>
      <c r="K2" s="8"/>
      <c r="M2" s="62"/>
      <c r="N2" s="154" t="s">
        <v>50</v>
      </c>
      <c r="O2" s="154"/>
      <c r="P2" s="154"/>
      <c r="Q2" s="154"/>
      <c r="R2" s="99"/>
    </row>
    <row r="3" spans="2:18" ht="27.75" customHeight="1">
      <c r="B3" s="8"/>
      <c r="C3" s="8"/>
      <c r="D3" s="8"/>
      <c r="E3" s="8"/>
      <c r="F3" s="9"/>
      <c r="H3" s="8"/>
      <c r="I3" s="9"/>
      <c r="J3" s="9"/>
      <c r="K3" s="8"/>
      <c r="M3" s="62"/>
      <c r="N3" s="154" t="s">
        <v>43</v>
      </c>
      <c r="O3" s="154"/>
      <c r="P3" s="154"/>
      <c r="Q3" s="154"/>
      <c r="R3" s="154"/>
    </row>
    <row r="4" spans="9:18" ht="18.75" customHeight="1">
      <c r="I4" s="8"/>
      <c r="R4" s="44"/>
    </row>
    <row r="5" spans="2:18" ht="22.5">
      <c r="B5" s="153" t="s">
        <v>11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R5" s="44"/>
    </row>
    <row r="6" spans="4:18" ht="18.75" customHeight="1" thickBot="1">
      <c r="D6" s="8"/>
      <c r="E6" s="8"/>
      <c r="F6" s="43"/>
      <c r="G6" s="9"/>
      <c r="Q6" s="18" t="s">
        <v>12</v>
      </c>
      <c r="R6" s="44"/>
    </row>
    <row r="7" spans="1:18" ht="18.75">
      <c r="A7" s="133" t="s">
        <v>0</v>
      </c>
      <c r="B7" s="135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15" t="s">
        <v>14</v>
      </c>
      <c r="R7" s="150"/>
    </row>
    <row r="8" spans="1:18" ht="18.75">
      <c r="A8" s="134"/>
      <c r="B8" s="104" t="s">
        <v>2</v>
      </c>
      <c r="C8" s="105"/>
      <c r="D8" s="105"/>
      <c r="E8" s="102"/>
      <c r="F8" s="117"/>
      <c r="G8" s="104" t="s">
        <v>3</v>
      </c>
      <c r="H8" s="105"/>
      <c r="I8" s="105"/>
      <c r="J8" s="106"/>
      <c r="K8" s="107"/>
      <c r="L8" s="136" t="s">
        <v>4</v>
      </c>
      <c r="M8" s="136"/>
      <c r="N8" s="136"/>
      <c r="O8" s="136"/>
      <c r="P8" s="136"/>
      <c r="Q8" s="116"/>
      <c r="R8" s="151"/>
    </row>
    <row r="9" spans="1:18" ht="48.75" customHeight="1">
      <c r="A9" s="134"/>
      <c r="B9" s="125" t="s">
        <v>5</v>
      </c>
      <c r="C9" s="122" t="s">
        <v>6</v>
      </c>
      <c r="D9" s="122"/>
      <c r="E9" s="131" t="s">
        <v>27</v>
      </c>
      <c r="F9" s="132"/>
      <c r="G9" s="118" t="s">
        <v>5</v>
      </c>
      <c r="H9" s="121" t="s">
        <v>6</v>
      </c>
      <c r="I9" s="121"/>
      <c r="J9" s="141" t="s">
        <v>34</v>
      </c>
      <c r="K9" s="142"/>
      <c r="L9" s="118" t="s">
        <v>5</v>
      </c>
      <c r="M9" s="122" t="s">
        <v>6</v>
      </c>
      <c r="N9" s="122"/>
      <c r="O9" s="129" t="s">
        <v>27</v>
      </c>
      <c r="P9" s="130"/>
      <c r="Q9" s="116"/>
      <c r="R9" s="151"/>
    </row>
    <row r="10" spans="1:18" s="4" customFormat="1" ht="50.25" customHeight="1">
      <c r="A10" s="134"/>
      <c r="B10" s="125"/>
      <c r="C10" s="23" t="s">
        <v>7</v>
      </c>
      <c r="D10" s="23" t="s">
        <v>8</v>
      </c>
      <c r="E10" s="23" t="s">
        <v>7</v>
      </c>
      <c r="F10" s="23" t="s">
        <v>8</v>
      </c>
      <c r="G10" s="118"/>
      <c r="H10" s="23" t="s">
        <v>7</v>
      </c>
      <c r="I10" s="23" t="s">
        <v>8</v>
      </c>
      <c r="J10" s="23" t="s">
        <v>7</v>
      </c>
      <c r="K10" s="23" t="s">
        <v>8</v>
      </c>
      <c r="L10" s="118"/>
      <c r="M10" s="23" t="s">
        <v>7</v>
      </c>
      <c r="N10" s="23" t="s">
        <v>8</v>
      </c>
      <c r="O10" s="23" t="s">
        <v>7</v>
      </c>
      <c r="P10" s="23" t="s">
        <v>8</v>
      </c>
      <c r="Q10" s="116"/>
      <c r="R10" s="151"/>
    </row>
    <row r="11" spans="1:18" ht="18.75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4">
        <v>17</v>
      </c>
      <c r="R11" s="151"/>
    </row>
    <row r="12" spans="1:18" ht="93.75" customHeight="1">
      <c r="A12" s="25" t="s">
        <v>9</v>
      </c>
      <c r="B12" s="26">
        <f>C12+D12+F12+E12</f>
        <v>73463.31000000001</v>
      </c>
      <c r="C12" s="27">
        <f>C19+C28+C31+C44+C46+C48+C36+C21+C33</f>
        <v>1163.65</v>
      </c>
      <c r="D12" s="27">
        <f>D16+D17+D21+D23+D26+D28+D33+D36+D41+D38+D24</f>
        <v>34007.56</v>
      </c>
      <c r="E12" s="28">
        <f>E21</f>
        <v>230.8</v>
      </c>
      <c r="F12" s="28">
        <f>F16+F17+F21+F33</f>
        <v>38061.3</v>
      </c>
      <c r="G12" s="26">
        <f>H12+I12+K12</f>
        <v>42917.6</v>
      </c>
      <c r="H12" s="28">
        <f>H19+H28+H31+H38+H44+H46</f>
        <v>816</v>
      </c>
      <c r="I12" s="23">
        <f>I16+I21+I26+I28+I33+I36+I38</f>
        <v>10792.8</v>
      </c>
      <c r="J12" s="23"/>
      <c r="K12" s="23">
        <f>K16</f>
        <v>31308.8</v>
      </c>
      <c r="L12" s="29">
        <f>M12+N12+P12</f>
        <v>49333</v>
      </c>
      <c r="M12" s="28">
        <f>M19+M28+M31+M38+M44+M48+M46</f>
        <v>641</v>
      </c>
      <c r="N12" s="23">
        <f>N16+N21+N26++N38+N28</f>
        <v>10429.5</v>
      </c>
      <c r="O12" s="30"/>
      <c r="P12" s="23">
        <f>P16</f>
        <v>38262.5</v>
      </c>
      <c r="Q12" s="24"/>
      <c r="R12" s="151"/>
    </row>
    <row r="13" spans="1:18" ht="38.25" customHeight="1">
      <c r="A13" s="108" t="s">
        <v>33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/>
      <c r="R13" s="151"/>
    </row>
    <row r="14" spans="1:18" ht="14.25" customHeight="1">
      <c r="A14" s="101" t="s">
        <v>21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  <c r="R14" s="151"/>
    </row>
    <row r="15" spans="1:18" ht="18.75" customHeight="1">
      <c r="A15" s="111" t="s">
        <v>28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2"/>
      <c r="R15" s="151"/>
    </row>
    <row r="16" spans="1:18" ht="42.75" customHeight="1" thickBot="1">
      <c r="A16" s="31" t="s">
        <v>10</v>
      </c>
      <c r="B16" s="94">
        <f>D16+F16</f>
        <v>30918.4</v>
      </c>
      <c r="C16" s="95"/>
      <c r="D16" s="96">
        <v>5153.1</v>
      </c>
      <c r="E16" s="96"/>
      <c r="F16" s="96">
        <v>25765.3</v>
      </c>
      <c r="G16" s="94">
        <f>I16+K16</f>
        <v>37570.6</v>
      </c>
      <c r="H16" s="95"/>
      <c r="I16" s="96">
        <v>6261.8</v>
      </c>
      <c r="J16" s="96"/>
      <c r="K16" s="96">
        <v>31308.8</v>
      </c>
      <c r="L16" s="94">
        <f>N16+P16</f>
        <v>45915</v>
      </c>
      <c r="M16" s="95"/>
      <c r="N16" s="97">
        <v>7652.5</v>
      </c>
      <c r="O16" s="97"/>
      <c r="P16" s="98">
        <v>38262.5</v>
      </c>
      <c r="Q16" s="143" t="s">
        <v>15</v>
      </c>
      <c r="R16" s="151"/>
    </row>
    <row r="17" spans="1:18" s="3" customFormat="1" ht="68.25" customHeight="1">
      <c r="A17" s="25" t="s">
        <v>13</v>
      </c>
      <c r="B17" s="77">
        <f>D17+F17</f>
        <v>6846</v>
      </c>
      <c r="C17" s="79"/>
      <c r="D17" s="78">
        <v>2500</v>
      </c>
      <c r="E17" s="78"/>
      <c r="F17" s="78">
        <v>4346</v>
      </c>
      <c r="G17" s="20"/>
      <c r="H17" s="23"/>
      <c r="I17" s="30"/>
      <c r="J17" s="30"/>
      <c r="K17" s="30"/>
      <c r="L17" s="20"/>
      <c r="M17" s="23"/>
      <c r="N17" s="22"/>
      <c r="O17" s="22"/>
      <c r="P17" s="22"/>
      <c r="Q17" s="144"/>
      <c r="R17" s="151"/>
    </row>
    <row r="18" spans="1:18" s="2" customFormat="1" ht="18.75">
      <c r="A18" s="126" t="s">
        <v>29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8"/>
      <c r="R18" s="151"/>
    </row>
    <row r="19" spans="1:18" ht="56.25">
      <c r="A19" s="25" t="s">
        <v>10</v>
      </c>
      <c r="B19" s="77">
        <f>C19</f>
        <v>413.5</v>
      </c>
      <c r="C19" s="79">
        <v>413.5</v>
      </c>
      <c r="D19" s="78"/>
      <c r="E19" s="78"/>
      <c r="F19" s="78"/>
      <c r="G19" s="77">
        <v>509</v>
      </c>
      <c r="H19" s="79">
        <v>509</v>
      </c>
      <c r="I19" s="78"/>
      <c r="J19" s="78"/>
      <c r="K19" s="78"/>
      <c r="L19" s="77">
        <v>352</v>
      </c>
      <c r="M19" s="79">
        <v>352</v>
      </c>
      <c r="N19" s="22"/>
      <c r="O19" s="22"/>
      <c r="P19" s="22"/>
      <c r="Q19" s="21" t="s">
        <v>16</v>
      </c>
      <c r="R19" s="151"/>
    </row>
    <row r="20" spans="1:18" s="2" customFormat="1" ht="18.75">
      <c r="A20" s="111" t="s">
        <v>30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151"/>
    </row>
    <row r="21" spans="1:18" s="55" customFormat="1" ht="56.25">
      <c r="A21" s="53" t="s">
        <v>10</v>
      </c>
      <c r="B21" s="89">
        <f>D21+E21+F21+C21</f>
        <v>9660.16</v>
      </c>
      <c r="C21" s="90">
        <v>75</v>
      </c>
      <c r="D21" s="91">
        <f>1557.36+18+24.75+41.85+41.7+41.7+80.5+970+28.5</f>
        <v>2804.3599999999997</v>
      </c>
      <c r="E21" s="92">
        <f>150+80.8</f>
        <v>230.8</v>
      </c>
      <c r="F21" s="92">
        <f>600+5000+950</f>
        <v>6550</v>
      </c>
      <c r="G21" s="89">
        <f>I21</f>
        <v>2399</v>
      </c>
      <c r="H21" s="91"/>
      <c r="I21" s="92">
        <v>2399</v>
      </c>
      <c r="J21" s="92"/>
      <c r="K21" s="92"/>
      <c r="L21" s="89">
        <f>N21</f>
        <v>1726</v>
      </c>
      <c r="M21" s="91"/>
      <c r="N21" s="93">
        <v>1726</v>
      </c>
      <c r="O21" s="54"/>
      <c r="P21" s="54"/>
      <c r="Q21" s="70" t="s">
        <v>16</v>
      </c>
      <c r="R21" s="151"/>
    </row>
    <row r="22" spans="1:18" s="5" customFormat="1" ht="18.75">
      <c r="A22" s="137" t="s">
        <v>31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151"/>
    </row>
    <row r="23" spans="1:18" ht="37.5">
      <c r="A23" s="32" t="s">
        <v>10</v>
      </c>
      <c r="B23" s="86">
        <f>D23</f>
        <v>16524</v>
      </c>
      <c r="C23" s="87"/>
      <c r="D23" s="88">
        <f>5244+7300+3980</f>
        <v>16524</v>
      </c>
      <c r="E23" s="34"/>
      <c r="F23" s="34"/>
      <c r="G23" s="35"/>
      <c r="H23" s="33"/>
      <c r="I23" s="34"/>
      <c r="J23" s="34"/>
      <c r="K23" s="34"/>
      <c r="L23" s="35"/>
      <c r="M23" s="33"/>
      <c r="N23" s="36"/>
      <c r="O23" s="36"/>
      <c r="P23" s="36"/>
      <c r="Q23" s="113" t="s">
        <v>15</v>
      </c>
      <c r="R23" s="151"/>
    </row>
    <row r="24" spans="1:18" ht="69.75" customHeight="1">
      <c r="A24" s="74" t="s">
        <v>13</v>
      </c>
      <c r="B24" s="77">
        <v>1000</v>
      </c>
      <c r="C24" s="79"/>
      <c r="D24" s="78">
        <f>B24</f>
        <v>1000</v>
      </c>
      <c r="E24" s="30"/>
      <c r="F24" s="30"/>
      <c r="G24" s="20"/>
      <c r="H24" s="23"/>
      <c r="I24" s="30"/>
      <c r="J24" s="30"/>
      <c r="K24" s="30"/>
      <c r="L24" s="20"/>
      <c r="M24" s="23"/>
      <c r="N24" s="22"/>
      <c r="O24" s="22"/>
      <c r="P24" s="22"/>
      <c r="Q24" s="114"/>
      <c r="R24" s="151"/>
    </row>
    <row r="25" spans="1:18" ht="39.75" customHeight="1">
      <c r="A25" s="111" t="s">
        <v>44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52"/>
    </row>
    <row r="26" spans="1:18" ht="56.25">
      <c r="A26" s="25" t="s">
        <v>10</v>
      </c>
      <c r="B26" s="77">
        <f>D26</f>
        <v>1150.1</v>
      </c>
      <c r="C26" s="79"/>
      <c r="D26" s="79">
        <v>1150.1</v>
      </c>
      <c r="E26" s="79"/>
      <c r="F26" s="79"/>
      <c r="G26" s="77">
        <f>I26</f>
        <v>840</v>
      </c>
      <c r="H26" s="79"/>
      <c r="I26" s="79">
        <v>840</v>
      </c>
      <c r="J26" s="79"/>
      <c r="K26" s="79"/>
      <c r="L26" s="77">
        <f>N26</f>
        <v>864</v>
      </c>
      <c r="M26" s="79"/>
      <c r="N26" s="79">
        <v>864</v>
      </c>
      <c r="O26" s="22"/>
      <c r="P26" s="22"/>
      <c r="Q26" s="21" t="s">
        <v>16</v>
      </c>
      <c r="R26" s="152"/>
    </row>
    <row r="27" spans="1:18" s="2" customFormat="1" ht="18.75">
      <c r="A27" s="111" t="s">
        <v>45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20"/>
      <c r="R27" s="152"/>
    </row>
    <row r="28" spans="1:18" ht="56.25">
      <c r="A28" s="25" t="s">
        <v>10</v>
      </c>
      <c r="B28" s="77">
        <f>C28+D28</f>
        <v>273</v>
      </c>
      <c r="C28" s="79">
        <f>83+37+36</f>
        <v>156</v>
      </c>
      <c r="D28" s="85">
        <v>117</v>
      </c>
      <c r="E28" s="79"/>
      <c r="F28" s="79"/>
      <c r="G28" s="77">
        <f>H28+I28</f>
        <v>189</v>
      </c>
      <c r="H28" s="79">
        <f>58+36+45</f>
        <v>139</v>
      </c>
      <c r="I28" s="79">
        <v>50</v>
      </c>
      <c r="J28" s="79"/>
      <c r="K28" s="79"/>
      <c r="L28" s="77">
        <f>M28+N28</f>
        <v>196</v>
      </c>
      <c r="M28" s="79">
        <f>63+36+54</f>
        <v>153</v>
      </c>
      <c r="N28" s="79">
        <v>43</v>
      </c>
      <c r="O28" s="22"/>
      <c r="P28" s="22"/>
      <c r="Q28" s="21" t="s">
        <v>16</v>
      </c>
      <c r="R28" s="152"/>
    </row>
    <row r="29" spans="1:18" ht="18.75">
      <c r="A29" s="101" t="s">
        <v>22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152"/>
    </row>
    <row r="30" spans="1:18" s="2" customFormat="1" ht="18.75">
      <c r="A30" s="111" t="s">
        <v>46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20"/>
      <c r="R30" s="152"/>
    </row>
    <row r="31" spans="1:18" ht="37.5">
      <c r="A31" s="25" t="s">
        <v>10</v>
      </c>
      <c r="B31" s="77">
        <f>C31</f>
        <v>203.9</v>
      </c>
      <c r="C31" s="79">
        <v>203.9</v>
      </c>
      <c r="D31" s="79"/>
      <c r="E31" s="79"/>
      <c r="F31" s="79"/>
      <c r="G31" s="77">
        <v>63</v>
      </c>
      <c r="H31" s="79">
        <v>63</v>
      </c>
      <c r="I31" s="78"/>
      <c r="J31" s="78"/>
      <c r="K31" s="78"/>
      <c r="L31" s="77">
        <v>26</v>
      </c>
      <c r="M31" s="79">
        <v>26</v>
      </c>
      <c r="N31" s="22"/>
      <c r="O31" s="22"/>
      <c r="P31" s="22"/>
      <c r="Q31" s="21" t="s">
        <v>17</v>
      </c>
      <c r="R31" s="152"/>
    </row>
    <row r="32" spans="1:18" s="2" customFormat="1" ht="18.75">
      <c r="A32" s="111" t="s">
        <v>47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52"/>
    </row>
    <row r="33" spans="1:18" s="55" customFormat="1" ht="37.5">
      <c r="A33" s="56" t="s">
        <v>10</v>
      </c>
      <c r="B33" s="82">
        <f>D33+C33+F33</f>
        <v>4027.25</v>
      </c>
      <c r="C33" s="83">
        <v>60.25</v>
      </c>
      <c r="D33" s="83">
        <f>2525+42</f>
        <v>2567</v>
      </c>
      <c r="E33" s="83"/>
      <c r="F33" s="83">
        <v>1400</v>
      </c>
      <c r="G33" s="82">
        <v>335</v>
      </c>
      <c r="H33" s="83"/>
      <c r="I33" s="84">
        <v>335</v>
      </c>
      <c r="J33" s="58"/>
      <c r="K33" s="58"/>
      <c r="L33" s="59"/>
      <c r="M33" s="57"/>
      <c r="N33" s="60"/>
      <c r="O33" s="60"/>
      <c r="P33" s="60"/>
      <c r="Q33" s="21" t="s">
        <v>17</v>
      </c>
      <c r="R33" s="152"/>
    </row>
    <row r="34" spans="1:18" ht="18.75">
      <c r="A34" s="101" t="s">
        <v>23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3"/>
      <c r="R34" s="152"/>
    </row>
    <row r="35" spans="1:18" ht="23.25" customHeight="1">
      <c r="A35" s="126" t="s">
        <v>35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40"/>
      <c r="R35" s="152"/>
    </row>
    <row r="36" spans="1:18" ht="37.5">
      <c r="A36" s="25" t="s">
        <v>10</v>
      </c>
      <c r="B36" s="77">
        <f>C36+D36</f>
        <v>1882</v>
      </c>
      <c r="C36" s="79">
        <v>105</v>
      </c>
      <c r="D36" s="79">
        <v>1777</v>
      </c>
      <c r="E36" s="79"/>
      <c r="F36" s="79"/>
      <c r="G36" s="77">
        <v>727</v>
      </c>
      <c r="H36" s="79"/>
      <c r="I36" s="81">
        <v>727</v>
      </c>
      <c r="J36" s="23"/>
      <c r="K36" s="23"/>
      <c r="L36" s="20"/>
      <c r="M36" s="23"/>
      <c r="N36" s="23"/>
      <c r="O36" s="22"/>
      <c r="P36" s="22"/>
      <c r="Q36" s="21" t="s">
        <v>18</v>
      </c>
      <c r="R36" s="152"/>
    </row>
    <row r="37" spans="1:18" ht="18.75">
      <c r="A37" s="111" t="s">
        <v>36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52"/>
    </row>
    <row r="38" spans="1:18" ht="37.5">
      <c r="A38" s="25" t="s">
        <v>10</v>
      </c>
      <c r="B38" s="77">
        <f>D38</f>
        <v>25</v>
      </c>
      <c r="C38" s="79"/>
      <c r="D38" s="79">
        <v>25</v>
      </c>
      <c r="E38" s="79"/>
      <c r="F38" s="79"/>
      <c r="G38" s="77">
        <f>I38</f>
        <v>180</v>
      </c>
      <c r="H38" s="79"/>
      <c r="I38" s="78">
        <v>180</v>
      </c>
      <c r="J38" s="78"/>
      <c r="K38" s="78"/>
      <c r="L38" s="77">
        <f>N38</f>
        <v>144</v>
      </c>
      <c r="M38" s="79"/>
      <c r="N38" s="80">
        <v>144</v>
      </c>
      <c r="O38" s="22"/>
      <c r="P38" s="22"/>
      <c r="Q38" s="21" t="s">
        <v>18</v>
      </c>
      <c r="R38" s="152"/>
    </row>
    <row r="39" spans="1:18" ht="18.75">
      <c r="A39" s="101" t="s">
        <v>24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  <c r="R39" s="152"/>
    </row>
    <row r="40" spans="1:18" ht="18.75">
      <c r="A40" s="111" t="s">
        <v>37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  <c r="R40" s="152"/>
    </row>
    <row r="41" spans="1:18" ht="93.75">
      <c r="A41" s="25" t="s">
        <v>10</v>
      </c>
      <c r="B41" s="77">
        <f>D41</f>
        <v>390</v>
      </c>
      <c r="C41" s="79"/>
      <c r="D41" s="79">
        <v>390</v>
      </c>
      <c r="E41" s="23"/>
      <c r="F41" s="23"/>
      <c r="G41" s="20"/>
      <c r="H41" s="23"/>
      <c r="I41" s="30"/>
      <c r="J41" s="30"/>
      <c r="K41" s="30"/>
      <c r="L41" s="20"/>
      <c r="M41" s="23"/>
      <c r="N41" s="22"/>
      <c r="O41" s="22"/>
      <c r="P41" s="22"/>
      <c r="Q41" s="21" t="s">
        <v>19</v>
      </c>
      <c r="R41" s="152"/>
    </row>
    <row r="42" spans="1:18" ht="18.75" customHeight="1">
      <c r="A42" s="101" t="s">
        <v>25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48"/>
      <c r="R42" s="46"/>
    </row>
    <row r="43" spans="1:18" ht="18.75" customHeight="1">
      <c r="A43" s="47" t="s">
        <v>38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  <c r="R43" s="46"/>
    </row>
    <row r="44" spans="1:18" ht="37.5" customHeight="1">
      <c r="A44" s="25" t="s">
        <v>26</v>
      </c>
      <c r="B44" s="77">
        <f>C44</f>
        <v>50</v>
      </c>
      <c r="C44" s="79">
        <v>50</v>
      </c>
      <c r="D44" s="79"/>
      <c r="E44" s="79"/>
      <c r="F44" s="79"/>
      <c r="G44" s="77">
        <f>H44</f>
        <v>50</v>
      </c>
      <c r="H44" s="79">
        <v>50</v>
      </c>
      <c r="I44" s="78"/>
      <c r="J44" s="78"/>
      <c r="K44" s="78"/>
      <c r="L44" s="77">
        <f>M44</f>
        <v>50</v>
      </c>
      <c r="M44" s="79">
        <v>50</v>
      </c>
      <c r="N44" s="22"/>
      <c r="O44" s="22"/>
      <c r="P44" s="22"/>
      <c r="Q44" s="21" t="s">
        <v>20</v>
      </c>
      <c r="R44" s="46"/>
    </row>
    <row r="45" spans="1:18" ht="18.75" customHeight="1">
      <c r="A45" s="145" t="s">
        <v>39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7"/>
      <c r="R45" s="46"/>
    </row>
    <row r="46" spans="1:18" ht="112.5" customHeight="1">
      <c r="A46" s="73" t="s">
        <v>26</v>
      </c>
      <c r="B46" s="77">
        <v>50</v>
      </c>
      <c r="C46" s="77">
        <v>50</v>
      </c>
      <c r="D46" s="78"/>
      <c r="E46" s="78"/>
      <c r="F46" s="78"/>
      <c r="G46" s="78">
        <v>55</v>
      </c>
      <c r="H46" s="78">
        <v>55</v>
      </c>
      <c r="I46" s="78"/>
      <c r="J46" s="78"/>
      <c r="K46" s="78"/>
      <c r="L46" s="78">
        <v>60</v>
      </c>
      <c r="M46" s="78">
        <v>60</v>
      </c>
      <c r="N46" s="30"/>
      <c r="O46" s="30"/>
      <c r="P46" s="30"/>
      <c r="Q46" s="21" t="s">
        <v>32</v>
      </c>
      <c r="R46" s="46"/>
    </row>
    <row r="47" spans="1:18" ht="18.75" customHeight="1">
      <c r="A47" s="155" t="s">
        <v>40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7"/>
      <c r="R47" s="46"/>
    </row>
    <row r="48" spans="1:18" ht="98.25" customHeight="1" thickBot="1">
      <c r="A48" s="37" t="s">
        <v>26</v>
      </c>
      <c r="B48" s="75">
        <v>50</v>
      </c>
      <c r="C48" s="76">
        <v>50</v>
      </c>
      <c r="D48" s="38"/>
      <c r="E48" s="38"/>
      <c r="F48" s="38"/>
      <c r="G48" s="39"/>
      <c r="H48" s="38"/>
      <c r="I48" s="40"/>
      <c r="J48" s="40"/>
      <c r="K48" s="40"/>
      <c r="L48" s="39"/>
      <c r="M48" s="38"/>
      <c r="N48" s="41"/>
      <c r="O48" s="41"/>
      <c r="P48" s="41"/>
      <c r="Q48" s="42" t="s">
        <v>20</v>
      </c>
      <c r="R48" s="46"/>
    </row>
    <row r="49" spans="1:18" ht="98.25" customHeight="1">
      <c r="A49" s="63"/>
      <c r="B49" s="64"/>
      <c r="C49" s="65"/>
      <c r="D49" s="66"/>
      <c r="E49" s="66"/>
      <c r="F49" s="66"/>
      <c r="G49" s="67"/>
      <c r="H49" s="66"/>
      <c r="I49" s="68"/>
      <c r="J49" s="68"/>
      <c r="K49" s="68"/>
      <c r="L49" s="67"/>
      <c r="M49" s="66"/>
      <c r="N49" s="69"/>
      <c r="O49" s="69"/>
      <c r="P49" s="69"/>
      <c r="Q49" s="66"/>
      <c r="R49" s="46"/>
    </row>
    <row r="50" spans="1:18" ht="15">
      <c r="A50" s="10"/>
      <c r="B50" s="11"/>
      <c r="C50" s="12"/>
      <c r="D50" s="13"/>
      <c r="E50" s="13"/>
      <c r="F50" s="13"/>
      <c r="G50" s="14"/>
      <c r="H50" s="13"/>
      <c r="I50" s="15"/>
      <c r="J50" s="15"/>
      <c r="K50" s="15"/>
      <c r="L50" s="14"/>
      <c r="M50" s="13"/>
      <c r="N50" s="16"/>
      <c r="O50" s="16"/>
      <c r="P50" s="16"/>
      <c r="Q50" s="13"/>
      <c r="R50" s="46"/>
    </row>
    <row r="51" spans="1:18" ht="15" customHeight="1" hidden="1">
      <c r="A51" s="10"/>
      <c r="B51" s="11"/>
      <c r="C51" s="12"/>
      <c r="D51" s="13"/>
      <c r="E51" s="13"/>
      <c r="F51" s="13"/>
      <c r="G51" s="14"/>
      <c r="H51" s="13"/>
      <c r="I51" s="15"/>
      <c r="J51" s="15"/>
      <c r="K51" s="15"/>
      <c r="L51" s="14"/>
      <c r="M51" s="13"/>
      <c r="N51" s="16"/>
      <c r="O51" s="16"/>
      <c r="P51" s="16"/>
      <c r="Q51" s="13"/>
      <c r="R51" s="46"/>
    </row>
    <row r="52" spans="1:18" ht="15" customHeight="1" hidden="1">
      <c r="A52" s="10"/>
      <c r="B52" s="11"/>
      <c r="C52" s="12"/>
      <c r="D52" s="13"/>
      <c r="E52" s="13"/>
      <c r="F52" s="13"/>
      <c r="G52" s="14"/>
      <c r="H52" s="13"/>
      <c r="I52" s="15"/>
      <c r="J52" s="15"/>
      <c r="K52" s="15"/>
      <c r="L52" s="14"/>
      <c r="M52" s="13"/>
      <c r="N52" s="16"/>
      <c r="O52" s="16"/>
      <c r="P52" s="16"/>
      <c r="Q52" s="13"/>
      <c r="R52" s="46"/>
    </row>
    <row r="53" ht="22.5" customHeight="1" hidden="1">
      <c r="R53" s="46"/>
    </row>
    <row r="54" spans="1:18" s="7" customFormat="1" ht="23.25" customHeight="1">
      <c r="A54" s="61" t="s">
        <v>41</v>
      </c>
      <c r="B54" s="61"/>
      <c r="C54" s="61"/>
      <c r="D54" s="61"/>
      <c r="E54" s="61"/>
      <c r="F54" s="61"/>
      <c r="G54" s="6"/>
      <c r="H54" s="6"/>
      <c r="I54" s="6"/>
      <c r="J54" s="6"/>
      <c r="K54" s="6"/>
      <c r="L54" s="6"/>
      <c r="M54" s="6"/>
      <c r="N54" s="6"/>
      <c r="O54" s="100" t="s">
        <v>42</v>
      </c>
      <c r="P54" s="100"/>
      <c r="Q54" s="100"/>
      <c r="R54" s="46"/>
    </row>
    <row r="55" spans="1:18" s="7" customFormat="1" ht="17.25" customHeight="1">
      <c r="A55" s="61"/>
      <c r="B55" s="61"/>
      <c r="C55" s="61"/>
      <c r="D55" s="61"/>
      <c r="E55" s="61"/>
      <c r="F55" s="61"/>
      <c r="G55" s="6"/>
      <c r="H55" s="6"/>
      <c r="I55" s="6"/>
      <c r="J55" s="6"/>
      <c r="K55" s="6"/>
      <c r="L55" s="6"/>
      <c r="M55" s="6"/>
      <c r="N55" s="6"/>
      <c r="O55" s="71"/>
      <c r="P55" s="71"/>
      <c r="Q55" s="71"/>
      <c r="R55" s="46"/>
    </row>
    <row r="56" spans="1:18" ht="26.25" customHeight="1">
      <c r="A56" s="72" t="s">
        <v>48</v>
      </c>
      <c r="B56" s="72"/>
      <c r="C56" s="72"/>
      <c r="D56" s="61"/>
      <c r="E56" s="61"/>
      <c r="F56" s="61"/>
      <c r="O56" s="100"/>
      <c r="P56" s="100"/>
      <c r="Q56" s="100"/>
      <c r="R56" s="46"/>
    </row>
    <row r="57" spans="1:18" ht="20.25">
      <c r="A57" s="6"/>
      <c r="B57" s="149">
        <v>42954</v>
      </c>
      <c r="C57" s="149"/>
      <c r="R57" s="46"/>
    </row>
    <row r="58" spans="1:18" ht="20.25">
      <c r="A58" s="50"/>
      <c r="B58" s="51"/>
      <c r="C58" s="52"/>
      <c r="R58" s="46"/>
    </row>
  </sheetData>
  <sheetProtection/>
  <mergeCells count="45">
    <mergeCell ref="A47:Q47"/>
    <mergeCell ref="O54:Q54"/>
    <mergeCell ref="N3:R3"/>
    <mergeCell ref="A45:Q45"/>
    <mergeCell ref="A42:Q42"/>
    <mergeCell ref="B57:C57"/>
    <mergeCell ref="N2:Q2"/>
    <mergeCell ref="R7:R24"/>
    <mergeCell ref="R25:R41"/>
    <mergeCell ref="A40:Q40"/>
    <mergeCell ref="B5:N5"/>
    <mergeCell ref="A39:Q39"/>
    <mergeCell ref="A22:Q22"/>
    <mergeCell ref="A35:Q35"/>
    <mergeCell ref="A37:Q37"/>
    <mergeCell ref="J9:K9"/>
    <mergeCell ref="Q16:Q17"/>
    <mergeCell ref="A30:Q30"/>
    <mergeCell ref="C9:D9"/>
    <mergeCell ref="O9:P9"/>
    <mergeCell ref="L9:L10"/>
    <mergeCell ref="E9:F9"/>
    <mergeCell ref="A7:A10"/>
    <mergeCell ref="B7:P7"/>
    <mergeCell ref="L8:P8"/>
    <mergeCell ref="A25:Q25"/>
    <mergeCell ref="H9:I9"/>
    <mergeCell ref="A20:Q20"/>
    <mergeCell ref="A27:Q27"/>
    <mergeCell ref="O1:Q1"/>
    <mergeCell ref="A29:Q29"/>
    <mergeCell ref="M9:N9"/>
    <mergeCell ref="A14:Q14"/>
    <mergeCell ref="B9:B10"/>
    <mergeCell ref="A18:Q18"/>
    <mergeCell ref="O56:Q56"/>
    <mergeCell ref="A34:Q34"/>
    <mergeCell ref="G8:K8"/>
    <mergeCell ref="A13:Q13"/>
    <mergeCell ref="A15:Q15"/>
    <mergeCell ref="Q23:Q24"/>
    <mergeCell ref="Q7:Q10"/>
    <mergeCell ref="B8:F8"/>
    <mergeCell ref="G9:G10"/>
    <mergeCell ref="A32:Q3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  <rowBreaks count="2" manualBreakCount="2">
    <brk id="24" max="17" man="1"/>
    <brk id="46" max="17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2017-08-08T08:21:23Z</dcterms:modified>
  <cp:category/>
  <cp:version/>
  <cp:contentType/>
  <cp:contentStatus/>
</cp:coreProperties>
</file>