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2390" windowHeight="9075" activeTab="0"/>
  </bookViews>
  <sheets>
    <sheet name="дод 9 (с)" sheetId="1" r:id="rId1"/>
  </sheets>
  <definedNames>
    <definedName name="_xlfn.AGGREGATE" hidden="1">#NAME?</definedName>
    <definedName name="_xlnm.Print_Titles" localSheetId="0">'дод 9 (с)'!$12:$15</definedName>
    <definedName name="_xlnm.Print_Area" localSheetId="0">'дод 9 (с)'!$A$1:$K$71</definedName>
  </definedNames>
  <calcPr fullCalcOnLoad="1"/>
</workbook>
</file>

<file path=xl/sharedStrings.xml><?xml version="1.0" encoding="utf-8"?>
<sst xmlns="http://schemas.openxmlformats.org/spreadsheetml/2006/main" count="76" uniqueCount="63">
  <si>
    <t>Загальний фонд</t>
  </si>
  <si>
    <t>Спеціальний фонд</t>
  </si>
  <si>
    <t>Разом</t>
  </si>
  <si>
    <t>Всього</t>
  </si>
  <si>
    <t>видатки споживання</t>
  </si>
  <si>
    <t>видатки розвитку</t>
  </si>
  <si>
    <t>грн.</t>
  </si>
  <si>
    <t>Збереження природно-заповідного фонду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</si>
  <si>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</si>
  <si>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</si>
  <si>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Проведення заходів щодо пропаганди охорони навколишнього природного середовища: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</si>
  <si>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тематики: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</si>
  <si>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Суми:</t>
  </si>
  <si>
    <t>Заходи щодо відновлення і підтримання сприятливого гідрологічного режиму та санітарного стану водних об'єктів:</t>
  </si>
  <si>
    <t>догляд за насадженнями парку - пам’ятки садово - паркового мистецтва  місцевого значення «Басівський»</t>
  </si>
  <si>
    <t>Загальна кошторисна вартість заходу</t>
  </si>
  <si>
    <t>Поповнення експозицій рідкісних та зникаючих рослин і тварин у ботанічнму саду місцевого значення «Юннатівський»</t>
  </si>
  <si>
    <t>санітарне утримання, догляд за пам’ятками природи «Липові насадження», «Дуби» на вулицях Олександра Аніщенка (Антонова), Герасима Кондратьєва (Кірова), Петропавлівська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</si>
  <si>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</si>
  <si>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</si>
  <si>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</si>
  <si>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</si>
  <si>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</si>
  <si>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</si>
  <si>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</si>
  <si>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а також утримання об'єктів природно-заповідного фонду міста Суми:</t>
  </si>
  <si>
    <t>Санітарне утримання парку - пам’ятки садово - паркового мистецтва місцевого значення «Басівський»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</si>
  <si>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</si>
  <si>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Роботи, пов’язані з поліпшенням технічного стану та благоустрою водойм</t>
  </si>
  <si>
    <t>Улаштування пристовбурної лунки біля пам’ятки природи "Дуб" на вул. Герасима Кондратьєва (Кірова)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</si>
  <si>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</si>
  <si>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Внесення змін до Схеми санітарної очистки                          м. Суми</t>
  </si>
  <si>
    <t>Поліпшення технічного стану та благоустрою водойм (розчищення озер, малих річок, каналів та інших водойм)</t>
  </si>
  <si>
    <t xml:space="preserve">                 Додаток  № 9 </t>
  </si>
  <si>
    <t>до рішення Сумської міської ради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</si>
  <si>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</si>
  <si>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</si>
  <si>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</si>
  <si>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</si>
  <si>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0520</t>
  </si>
  <si>
    <t>Сумський міський голова</t>
  </si>
  <si>
    <t>О.М. Лисенко</t>
  </si>
  <si>
    <t>Виконавець: Липова С.А.</t>
  </si>
  <si>
    <t xml:space="preserve"> ____________  </t>
  </si>
  <si>
    <t>Садіння нових дерев та кущів на території об’єктів природно - заповідного фонду: пам’ятка природи «Липові насадження», парку-пам’ятки садово - паркового мистецтва «Басівський»</t>
  </si>
  <si>
    <t>Улаштування пристовбурної лунки  біля пам’ятки природи «Дуб» на                                            вул. Петропавлівська</t>
  </si>
  <si>
    <t>«Про міський бюджет на 2018 рік»</t>
  </si>
  <si>
    <t>від                  2017 року №      -МР</t>
  </si>
  <si>
    <t xml:space="preserve">                   Перелік природоохоронних заходів на 2018 рік</t>
  </si>
  <si>
    <t>Проведення для дітей та молоді акцій та конкурсів екологічного і природоохоронного напрямку</t>
  </si>
  <si>
    <t>залишок</t>
  </si>
  <si>
    <t>КТПКВКМБ - 8320</t>
  </si>
  <si>
    <t>КТПКВКМБ - 8340</t>
  </si>
  <si>
    <t>Підготовка і видання поліграфічної продукції щодо пропаганди охорони навколишнього природного середовища</t>
  </si>
  <si>
    <t xml:space="preserve">очищення водойми  парку – пам’ятки садово-паркового мистецтва місцевого значення «Басівський» від сміття, повалених дерев та гілок 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</si>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</sst>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4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5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6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>
      <alignment horizontal="left" vertical="center" wrapText="1"/>
    </xf>
    <xf numFmtId="4" fontId="30" fillId="0" borderId="13" xfId="95" applyNumberFormat="1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justify" vertical="center" wrapText="1"/>
    </xf>
    <xf numFmtId="0" fontId="30" fillId="0" borderId="13" xfId="0" applyFont="1" applyFill="1" applyBorder="1" applyAlignment="1">
      <alignment horizontal="justify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33" fillId="0" borderId="13" xfId="95" applyNumberFormat="1" applyFont="1" applyFill="1" applyBorder="1" applyAlignment="1">
      <alignment vertical="center"/>
      <protection/>
    </xf>
    <xf numFmtId="4" fontId="4" fillId="0" borderId="13" xfId="95" applyNumberFormat="1" applyFont="1" applyFill="1" applyBorder="1" applyAlignment="1">
      <alignment vertical="center"/>
      <protection/>
    </xf>
    <xf numFmtId="4" fontId="33" fillId="0" borderId="13" xfId="0" applyNumberFormat="1" applyFont="1" applyFill="1" applyBorder="1" applyAlignment="1">
      <alignment horizontal="right" vertical="center" wrapText="1"/>
    </xf>
    <xf numFmtId="4" fontId="32" fillId="0" borderId="13" xfId="9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wrapText="1"/>
    </xf>
    <xf numFmtId="4" fontId="37" fillId="0" borderId="0" xfId="95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27" fillId="0" borderId="15" xfId="0" applyFont="1" applyFill="1" applyBorder="1" applyAlignment="1">
      <alignment horizontal="center" vertical="center" textRotation="180"/>
    </xf>
    <xf numFmtId="0" fontId="38" fillId="0" borderId="13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>
      <alignment horizontal="left" vertical="center" wrapText="1"/>
    </xf>
    <xf numFmtId="4" fontId="4" fillId="26" borderId="13" xfId="95" applyNumberFormat="1" applyFont="1" applyFill="1" applyBorder="1" applyAlignment="1">
      <alignment vertical="center"/>
      <protection/>
    </xf>
    <xf numFmtId="0" fontId="33" fillId="26" borderId="13" xfId="0" applyFont="1" applyFill="1" applyBorder="1" applyAlignment="1">
      <alignment horizontal="left" vertical="center" wrapText="1"/>
    </xf>
    <xf numFmtId="4" fontId="33" fillId="26" borderId="13" xfId="95" applyNumberFormat="1" applyFont="1" applyFill="1" applyBorder="1" applyAlignment="1">
      <alignment vertical="center"/>
      <protection/>
    </xf>
    <xf numFmtId="0" fontId="33" fillId="26" borderId="13" xfId="0" applyFont="1" applyFill="1" applyBorder="1" applyAlignment="1">
      <alignment horizontal="justify" vertical="center" wrapText="1"/>
    </xf>
    <xf numFmtId="4" fontId="28" fillId="0" borderId="0" xfId="0" applyNumberFormat="1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0" fontId="30" fillId="26" borderId="13" xfId="0" applyFont="1" applyFill="1" applyBorder="1" applyAlignment="1">
      <alignment horizontal="justify" vertical="center" wrapText="1"/>
    </xf>
    <xf numFmtId="4" fontId="30" fillId="26" borderId="13" xfId="0" applyNumberFormat="1" applyFont="1" applyFill="1" applyBorder="1" applyAlignment="1">
      <alignment horizontal="right" vertical="center" wrapText="1"/>
    </xf>
    <xf numFmtId="4" fontId="30" fillId="26" borderId="13" xfId="95" applyNumberFormat="1" applyFont="1" applyFill="1" applyBorder="1" applyAlignment="1">
      <alignment vertical="center"/>
      <protection/>
    </xf>
    <xf numFmtId="4" fontId="32" fillId="26" borderId="13" xfId="95" applyNumberFormat="1" applyFont="1" applyFill="1" applyBorder="1" applyAlignment="1">
      <alignment vertical="center"/>
      <protection/>
    </xf>
    <xf numFmtId="4" fontId="33" fillId="26" borderId="13" xfId="0" applyNumberFormat="1" applyFont="1" applyFill="1" applyBorder="1" applyAlignment="1">
      <alignment horizontal="right" vertical="center" wrapText="1"/>
    </xf>
    <xf numFmtId="4" fontId="4" fillId="26" borderId="13" xfId="0" applyNumberFormat="1" applyFont="1" applyFill="1" applyBorder="1" applyAlignment="1">
      <alignment horizontal="right" vertical="center" wrapText="1"/>
    </xf>
    <xf numFmtId="0" fontId="30" fillId="26" borderId="13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right" vertical="center" wrapText="1"/>
    </xf>
    <xf numFmtId="4" fontId="40" fillId="0" borderId="0" xfId="95" applyNumberFormat="1" applyFont="1" applyFill="1" applyBorder="1" applyAlignment="1">
      <alignment vertical="center"/>
      <protection/>
    </xf>
    <xf numFmtId="0" fontId="30" fillId="26" borderId="13" xfId="0" applyFont="1" applyFill="1" applyBorder="1" applyAlignment="1">
      <alignment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28" fillId="0" borderId="13" xfId="0" applyNumberFormat="1" applyFont="1" applyFill="1" applyBorder="1" applyAlignment="1" applyProtection="1">
      <alignment vertical="center"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NumberFormat="1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>
      <alignment vertical="center"/>
    </xf>
    <xf numFmtId="0" fontId="30" fillId="26" borderId="13" xfId="0" applyFont="1" applyFill="1" applyBorder="1" applyAlignment="1">
      <alignment horizontal="center" vertical="center" wrapText="1"/>
    </xf>
    <xf numFmtId="49" fontId="30" fillId="26" borderId="13" xfId="0" applyNumberFormat="1" applyFont="1" applyFill="1" applyBorder="1" applyAlignment="1">
      <alignment horizontal="center" vertical="center" wrapText="1"/>
    </xf>
    <xf numFmtId="4" fontId="4" fillId="0" borderId="13" xfId="95" applyNumberFormat="1" applyFont="1" applyFill="1" applyBorder="1" applyAlignment="1" quotePrefix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left" vertical="center" wrapText="1"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distributed" wrapText="1"/>
    </xf>
    <xf numFmtId="0" fontId="27" fillId="0" borderId="15" xfId="0" applyFont="1" applyFill="1" applyBorder="1" applyAlignment="1">
      <alignment horizontal="center" vertical="center" textRotation="180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 vertical="center"/>
      <protection/>
    </xf>
    <xf numFmtId="0" fontId="35" fillId="0" borderId="0" xfId="0" applyFont="1" applyFill="1" applyBorder="1" applyAlignment="1">
      <alignment horizontal="left" vertical="distributed" wrapText="1"/>
    </xf>
    <xf numFmtId="0" fontId="35" fillId="0" borderId="0" xfId="0" applyNumberFormat="1" applyFont="1" applyFill="1" applyBorder="1" applyAlignment="1" applyProtection="1">
      <alignment horizontal="lef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tabSelected="1" view="pageBreakPreview" zoomScale="50" zoomScaleNormal="70" zoomScaleSheetLayoutView="50" zoomScalePageLayoutView="0" workbookViewId="0" topLeftCell="A58">
      <selection activeCell="C78" sqref="C78"/>
    </sheetView>
  </sheetViews>
  <sheetFormatPr defaultColWidth="9.16015625" defaultRowHeight="12.75"/>
  <cols>
    <col min="1" max="1" width="21.33203125" style="17" customWidth="1"/>
    <col min="2" max="2" width="20.33203125" style="11" customWidth="1"/>
    <col min="3" max="3" width="64.66015625" style="11" customWidth="1"/>
    <col min="4" max="4" width="21.66015625" style="11" customWidth="1"/>
    <col min="5" max="5" width="17.33203125" style="11" customWidth="1"/>
    <col min="6" max="6" width="18.83203125" style="11" customWidth="1"/>
    <col min="7" max="7" width="16.5" style="11" customWidth="1"/>
    <col min="8" max="8" width="20" style="11" customWidth="1"/>
    <col min="9" max="9" width="19.33203125" style="11" customWidth="1"/>
    <col min="10" max="10" width="22.83203125" style="11" bestFit="1" customWidth="1"/>
    <col min="11" max="11" width="26.16015625" style="11" customWidth="1"/>
    <col min="12" max="12" width="9.33203125" style="58" customWidth="1"/>
    <col min="13" max="13" width="14" style="17" bestFit="1" customWidth="1"/>
    <col min="14" max="16384" width="9.16015625" style="17" customWidth="1"/>
  </cols>
  <sheetData>
    <row r="1" spans="2:13" s="10" customFormat="1" ht="12.75" customHeight="1">
      <c r="B1" s="1"/>
      <c r="C1" s="1"/>
      <c r="D1" s="1"/>
      <c r="E1" s="1"/>
      <c r="F1" s="1"/>
      <c r="G1" s="1"/>
      <c r="H1" s="1"/>
      <c r="I1" s="1"/>
      <c r="J1" s="1"/>
      <c r="K1" s="41"/>
      <c r="L1" s="94"/>
      <c r="M1" s="111"/>
    </row>
    <row r="2" spans="2:13" s="10" customFormat="1" ht="12.75" customHeight="1">
      <c r="B2" s="1"/>
      <c r="C2" s="1"/>
      <c r="D2" s="1"/>
      <c r="E2" s="1"/>
      <c r="F2" s="1"/>
      <c r="G2" s="1"/>
      <c r="H2" s="1"/>
      <c r="I2" s="1"/>
      <c r="J2" s="1"/>
      <c r="K2" s="41"/>
      <c r="L2" s="94"/>
      <c r="M2" s="111"/>
    </row>
    <row r="3" spans="2:13" s="10" customFormat="1" ht="12.75" customHeight="1">
      <c r="B3" s="1"/>
      <c r="C3" s="1"/>
      <c r="D3" s="1"/>
      <c r="E3" s="1"/>
      <c r="F3" s="1"/>
      <c r="G3" s="1"/>
      <c r="H3" s="1"/>
      <c r="I3" s="1"/>
      <c r="J3" s="1"/>
      <c r="K3" s="41"/>
      <c r="L3" s="94"/>
      <c r="M3" s="111"/>
    </row>
    <row r="4" spans="2:13" s="10" customFormat="1" ht="26.25" customHeight="1">
      <c r="B4" s="1"/>
      <c r="C4" s="1"/>
      <c r="D4" s="1"/>
      <c r="E4" s="1"/>
      <c r="F4" s="1"/>
      <c r="G4" s="1"/>
      <c r="H4" s="1"/>
      <c r="I4" s="98" t="s">
        <v>33</v>
      </c>
      <c r="J4" s="98"/>
      <c r="K4" s="98"/>
      <c r="L4" s="94"/>
      <c r="M4" s="111"/>
    </row>
    <row r="5" spans="2:18" s="6" customFormat="1" ht="27.75" customHeight="1">
      <c r="B5" s="5"/>
      <c r="C5" s="40"/>
      <c r="D5" s="40"/>
      <c r="E5" s="40"/>
      <c r="F5" s="40"/>
      <c r="G5" s="40"/>
      <c r="H5" s="40"/>
      <c r="I5" s="98" t="s">
        <v>34</v>
      </c>
      <c r="J5" s="98"/>
      <c r="K5" s="98"/>
      <c r="L5" s="94"/>
      <c r="M5" s="111"/>
      <c r="N5" s="39"/>
      <c r="O5" s="39"/>
      <c r="P5" s="39"/>
      <c r="Q5" s="39"/>
      <c r="R5" s="39"/>
    </row>
    <row r="6" spans="2:18" s="6" customFormat="1" ht="28.5" customHeight="1">
      <c r="B6" s="5"/>
      <c r="C6" s="40"/>
      <c r="D6" s="40"/>
      <c r="E6" s="40"/>
      <c r="F6" s="40"/>
      <c r="G6" s="40"/>
      <c r="H6" s="40"/>
      <c r="I6" s="98" t="s">
        <v>46</v>
      </c>
      <c r="J6" s="98"/>
      <c r="K6" s="98"/>
      <c r="L6" s="94"/>
      <c r="M6" s="111"/>
      <c r="N6" s="39"/>
      <c r="O6" s="39"/>
      <c r="P6" s="39"/>
      <c r="Q6" s="39"/>
      <c r="R6" s="39"/>
    </row>
    <row r="7" spans="2:18" s="6" customFormat="1" ht="30.75" customHeight="1">
      <c r="B7" s="5"/>
      <c r="C7" s="40"/>
      <c r="D7" s="40"/>
      <c r="E7" s="40"/>
      <c r="F7" s="40"/>
      <c r="G7" s="40"/>
      <c r="H7" s="40"/>
      <c r="I7" s="98" t="s">
        <v>47</v>
      </c>
      <c r="J7" s="98"/>
      <c r="K7" s="98"/>
      <c r="L7" s="94"/>
      <c r="M7" s="111"/>
      <c r="N7" s="39"/>
      <c r="O7" s="39"/>
      <c r="P7" s="39"/>
      <c r="Q7" s="39"/>
      <c r="R7" s="39"/>
    </row>
    <row r="8" spans="2:18" s="6" customFormat="1" ht="26.25" customHeight="1">
      <c r="B8" s="5"/>
      <c r="C8" s="40"/>
      <c r="D8" s="40"/>
      <c r="E8" s="82"/>
      <c r="F8" s="40"/>
      <c r="G8" s="40"/>
      <c r="H8" s="110"/>
      <c r="I8" s="110"/>
      <c r="J8" s="110"/>
      <c r="K8" s="57"/>
      <c r="L8" s="94"/>
      <c r="M8" s="111"/>
      <c r="N8" s="39"/>
      <c r="O8" s="39"/>
      <c r="P8" s="39"/>
      <c r="Q8" s="39"/>
      <c r="R8" s="39"/>
    </row>
    <row r="9" spans="1:18" ht="42" customHeight="1">
      <c r="A9" s="102" t="s">
        <v>48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94"/>
      <c r="M9" s="111"/>
      <c r="N9" s="95"/>
      <c r="O9" s="95"/>
      <c r="P9" s="95"/>
      <c r="Q9" s="95"/>
      <c r="R9" s="95"/>
    </row>
    <row r="10" spans="2:13" s="10" customFormat="1" ht="21.75" customHeight="1">
      <c r="B10" s="16"/>
      <c r="C10" s="42"/>
      <c r="D10" s="42"/>
      <c r="E10" s="42"/>
      <c r="F10" s="42"/>
      <c r="G10" s="42"/>
      <c r="H10" s="42"/>
      <c r="I10" s="42"/>
      <c r="J10" s="42"/>
      <c r="K10" s="42"/>
      <c r="L10" s="94"/>
      <c r="M10" s="111"/>
    </row>
    <row r="11" spans="2:13" s="10" customFormat="1" ht="17.25" customHeight="1">
      <c r="B11" s="11"/>
      <c r="C11" s="19"/>
      <c r="D11" s="19"/>
      <c r="E11" s="19"/>
      <c r="F11" s="19"/>
      <c r="G11" s="2"/>
      <c r="H11" s="3"/>
      <c r="I11" s="4"/>
      <c r="J11" s="4"/>
      <c r="K11" s="96" t="s">
        <v>6</v>
      </c>
      <c r="L11" s="94"/>
      <c r="M11" s="111"/>
    </row>
    <row r="12" spans="1:13" s="13" customFormat="1" ht="30" customHeight="1">
      <c r="A12" s="99" t="s">
        <v>35</v>
      </c>
      <c r="B12" s="99" t="s">
        <v>36</v>
      </c>
      <c r="C12" s="103" t="s">
        <v>9</v>
      </c>
      <c r="D12" s="99" t="s">
        <v>15</v>
      </c>
      <c r="E12" s="103" t="s">
        <v>0</v>
      </c>
      <c r="F12" s="103"/>
      <c r="G12" s="103"/>
      <c r="H12" s="104" t="s">
        <v>1</v>
      </c>
      <c r="I12" s="105"/>
      <c r="J12" s="106"/>
      <c r="K12" s="103" t="s">
        <v>2</v>
      </c>
      <c r="L12" s="94"/>
      <c r="M12" s="111"/>
    </row>
    <row r="13" spans="1:13" s="13" customFormat="1" ht="16.5" customHeight="1">
      <c r="A13" s="100"/>
      <c r="B13" s="100"/>
      <c r="C13" s="103"/>
      <c r="D13" s="100"/>
      <c r="E13" s="103" t="s">
        <v>3</v>
      </c>
      <c r="F13" s="107" t="s">
        <v>4</v>
      </c>
      <c r="G13" s="107" t="s">
        <v>5</v>
      </c>
      <c r="H13" s="103" t="s">
        <v>3</v>
      </c>
      <c r="I13" s="107" t="s">
        <v>4</v>
      </c>
      <c r="J13" s="114" t="s">
        <v>5</v>
      </c>
      <c r="K13" s="103"/>
      <c r="L13" s="94"/>
      <c r="M13" s="111"/>
    </row>
    <row r="14" spans="1:13" s="13" customFormat="1" ht="20.25" customHeight="1">
      <c r="A14" s="100"/>
      <c r="B14" s="100"/>
      <c r="C14" s="103"/>
      <c r="D14" s="100"/>
      <c r="E14" s="103"/>
      <c r="F14" s="107"/>
      <c r="G14" s="107"/>
      <c r="H14" s="103"/>
      <c r="I14" s="107"/>
      <c r="J14" s="115"/>
      <c r="K14" s="103"/>
      <c r="L14" s="94"/>
      <c r="M14" s="111"/>
    </row>
    <row r="15" spans="1:13" s="13" customFormat="1" ht="84" customHeight="1">
      <c r="A15" s="101"/>
      <c r="B15" s="101"/>
      <c r="C15" s="103"/>
      <c r="D15" s="101"/>
      <c r="E15" s="103"/>
      <c r="F15" s="107"/>
      <c r="G15" s="107"/>
      <c r="H15" s="103"/>
      <c r="I15" s="107"/>
      <c r="J15" s="116"/>
      <c r="K15" s="103"/>
      <c r="L15" s="94"/>
      <c r="M15" s="111"/>
    </row>
    <row r="16" spans="1:13" s="15" customFormat="1" ht="21.75" customHeight="1">
      <c r="A16" s="86"/>
      <c r="B16" s="83"/>
      <c r="C16" s="55" t="s">
        <v>59</v>
      </c>
      <c r="D16" s="50">
        <f>D17</f>
        <v>123500</v>
      </c>
      <c r="E16" s="50">
        <f aca="true" t="shared" si="0" ref="E16:J16">E17</f>
        <v>0</v>
      </c>
      <c r="F16" s="50">
        <f t="shared" si="0"/>
        <v>0</v>
      </c>
      <c r="G16" s="50">
        <f t="shared" si="0"/>
        <v>0</v>
      </c>
      <c r="H16" s="50">
        <f t="shared" si="0"/>
        <v>123500</v>
      </c>
      <c r="I16" s="50">
        <f t="shared" si="0"/>
        <v>123500</v>
      </c>
      <c r="J16" s="50">
        <f t="shared" si="0"/>
        <v>0</v>
      </c>
      <c r="K16" s="50">
        <f>E16+H16</f>
        <v>123500</v>
      </c>
      <c r="L16" s="94"/>
      <c r="M16" s="111"/>
    </row>
    <row r="17" spans="1:12" s="15" customFormat="1" ht="42" customHeight="1">
      <c r="A17" s="87">
        <v>8340</v>
      </c>
      <c r="B17" s="87" t="s">
        <v>37</v>
      </c>
      <c r="C17" s="43" t="s">
        <v>38</v>
      </c>
      <c r="D17" s="50">
        <f>D18</f>
        <v>123500</v>
      </c>
      <c r="E17" s="50">
        <v>0</v>
      </c>
      <c r="F17" s="50">
        <v>0</v>
      </c>
      <c r="G17" s="50">
        <v>0</v>
      </c>
      <c r="H17" s="50">
        <f aca="true" t="shared" si="1" ref="H17:J18">H18</f>
        <v>123500</v>
      </c>
      <c r="I17" s="50">
        <f t="shared" si="1"/>
        <v>123500</v>
      </c>
      <c r="J17" s="50">
        <f t="shared" si="1"/>
        <v>0</v>
      </c>
      <c r="K17" s="50">
        <f>E17+H17</f>
        <v>123500</v>
      </c>
      <c r="L17" s="94"/>
    </row>
    <row r="18" spans="1:12" s="15" customFormat="1" ht="58.5">
      <c r="A18" s="86"/>
      <c r="B18" s="83"/>
      <c r="C18" s="45" t="s">
        <v>10</v>
      </c>
      <c r="D18" s="49">
        <f>D19+D20</f>
        <v>123500</v>
      </c>
      <c r="E18" s="49">
        <v>0</v>
      </c>
      <c r="F18" s="49">
        <v>0</v>
      </c>
      <c r="G18" s="49">
        <v>0</v>
      </c>
      <c r="H18" s="49">
        <f>H19+H20</f>
        <v>123500</v>
      </c>
      <c r="I18" s="49">
        <f>I19+I20</f>
        <v>123500</v>
      </c>
      <c r="J18" s="49">
        <f t="shared" si="1"/>
        <v>0</v>
      </c>
      <c r="K18" s="49">
        <f>E18+H18</f>
        <v>123500</v>
      </c>
      <c r="L18" s="94"/>
    </row>
    <row r="19" spans="1:12" s="15" customFormat="1" ht="56.25">
      <c r="A19" s="86"/>
      <c r="B19" s="83"/>
      <c r="C19" s="71" t="s">
        <v>20</v>
      </c>
      <c r="D19" s="72">
        <v>23500</v>
      </c>
      <c r="E19" s="73">
        <v>0</v>
      </c>
      <c r="F19" s="73">
        <v>0</v>
      </c>
      <c r="G19" s="73">
        <v>0</v>
      </c>
      <c r="H19" s="73">
        <v>23500</v>
      </c>
      <c r="I19" s="73">
        <v>23500</v>
      </c>
      <c r="J19" s="73">
        <v>0</v>
      </c>
      <c r="K19" s="73">
        <f>E19+H19</f>
        <v>23500</v>
      </c>
      <c r="L19" s="94"/>
    </row>
    <row r="20" spans="1:12" s="15" customFormat="1" ht="56.25">
      <c r="A20" s="86"/>
      <c r="B20" s="83"/>
      <c r="C20" s="71" t="s">
        <v>49</v>
      </c>
      <c r="D20" s="72">
        <v>100000</v>
      </c>
      <c r="E20" s="73">
        <v>0</v>
      </c>
      <c r="F20" s="73">
        <v>0</v>
      </c>
      <c r="G20" s="73">
        <v>0</v>
      </c>
      <c r="H20" s="73">
        <v>100000</v>
      </c>
      <c r="I20" s="73">
        <v>100000</v>
      </c>
      <c r="J20" s="73">
        <v>0</v>
      </c>
      <c r="K20" s="73">
        <v>100000</v>
      </c>
      <c r="L20" s="94"/>
    </row>
    <row r="21" spans="1:13" s="15" customFormat="1" ht="43.5" customHeight="1">
      <c r="A21" s="86"/>
      <c r="B21" s="83"/>
      <c r="C21" s="43" t="s">
        <v>60</v>
      </c>
      <c r="D21" s="48">
        <f>D22</f>
        <v>385000</v>
      </c>
      <c r="E21" s="48">
        <f aca="true" t="shared" si="2" ref="E21:J21">E22</f>
        <v>0</v>
      </c>
      <c r="F21" s="48">
        <f t="shared" si="2"/>
        <v>0</v>
      </c>
      <c r="G21" s="48">
        <f t="shared" si="2"/>
        <v>0</v>
      </c>
      <c r="H21" s="48">
        <f t="shared" si="2"/>
        <v>385000</v>
      </c>
      <c r="I21" s="48">
        <f t="shared" si="2"/>
        <v>338000</v>
      </c>
      <c r="J21" s="48">
        <f t="shared" si="2"/>
        <v>47000</v>
      </c>
      <c r="K21" s="50">
        <f aca="true" t="shared" si="3" ref="K21:K26">E21+H21</f>
        <v>385000</v>
      </c>
      <c r="L21" s="94"/>
      <c r="M21" s="69"/>
    </row>
    <row r="22" spans="1:13" s="18" customFormat="1" ht="38.25" customHeight="1">
      <c r="A22" s="87">
        <v>8340</v>
      </c>
      <c r="B22" s="87" t="s">
        <v>37</v>
      </c>
      <c r="C22" s="43" t="s">
        <v>38</v>
      </c>
      <c r="D22" s="48">
        <f>D23+D25+D27+D32+D34</f>
        <v>385000</v>
      </c>
      <c r="E22" s="48">
        <f aca="true" t="shared" si="4" ref="E22:J22">E23+E25+E27+E32+E34</f>
        <v>0</v>
      </c>
      <c r="F22" s="48">
        <f t="shared" si="4"/>
        <v>0</v>
      </c>
      <c r="G22" s="48">
        <f t="shared" si="4"/>
        <v>0</v>
      </c>
      <c r="H22" s="48">
        <f t="shared" si="4"/>
        <v>385000</v>
      </c>
      <c r="I22" s="48">
        <f t="shared" si="4"/>
        <v>338000</v>
      </c>
      <c r="J22" s="48">
        <f t="shared" si="4"/>
        <v>47000</v>
      </c>
      <c r="K22" s="50">
        <f t="shared" si="3"/>
        <v>385000</v>
      </c>
      <c r="L22" s="94"/>
      <c r="M22" s="70"/>
    </row>
    <row r="23" spans="1:12" s="18" customFormat="1" ht="98.25" customHeight="1">
      <c r="A23" s="84"/>
      <c r="B23" s="85"/>
      <c r="C23" s="45" t="s">
        <v>11</v>
      </c>
      <c r="D23" s="51">
        <f>D24</f>
        <v>25000</v>
      </c>
      <c r="E23" s="49">
        <v>0</v>
      </c>
      <c r="F23" s="49">
        <v>0</v>
      </c>
      <c r="G23" s="49">
        <v>0</v>
      </c>
      <c r="H23" s="49">
        <f>H24</f>
        <v>25000</v>
      </c>
      <c r="I23" s="49">
        <f>I24</f>
        <v>25000</v>
      </c>
      <c r="J23" s="49">
        <f>J24</f>
        <v>0</v>
      </c>
      <c r="K23" s="49">
        <f t="shared" si="3"/>
        <v>25000</v>
      </c>
      <c r="L23" s="94"/>
    </row>
    <row r="24" spans="1:12" s="18" customFormat="1" ht="60.75" customHeight="1">
      <c r="A24" s="84"/>
      <c r="B24" s="85"/>
      <c r="C24" s="71" t="s">
        <v>53</v>
      </c>
      <c r="D24" s="72">
        <v>25000</v>
      </c>
      <c r="E24" s="73">
        <v>0</v>
      </c>
      <c r="F24" s="73">
        <v>0</v>
      </c>
      <c r="G24" s="73">
        <v>0</v>
      </c>
      <c r="H24" s="73">
        <v>25000</v>
      </c>
      <c r="I24" s="73">
        <v>25000</v>
      </c>
      <c r="J24" s="73">
        <v>0</v>
      </c>
      <c r="K24" s="73">
        <f t="shared" si="3"/>
        <v>25000</v>
      </c>
      <c r="L24" s="94"/>
    </row>
    <row r="25" spans="1:12" s="18" customFormat="1" ht="58.5">
      <c r="A25" s="84"/>
      <c r="B25" s="85"/>
      <c r="C25" s="68" t="s">
        <v>10</v>
      </c>
      <c r="D25" s="75">
        <f>D26</f>
        <v>50000</v>
      </c>
      <c r="E25" s="67">
        <v>0</v>
      </c>
      <c r="F25" s="67">
        <v>0</v>
      </c>
      <c r="G25" s="67">
        <v>0</v>
      </c>
      <c r="H25" s="67">
        <f>SUM(H26)</f>
        <v>50000</v>
      </c>
      <c r="I25" s="67">
        <f>SUM(I26)</f>
        <v>30000</v>
      </c>
      <c r="J25" s="67">
        <f>J26</f>
        <v>20000</v>
      </c>
      <c r="K25" s="67">
        <f t="shared" si="3"/>
        <v>50000</v>
      </c>
      <c r="L25" s="94"/>
    </row>
    <row r="26" spans="1:12" s="18" customFormat="1" ht="69.75" customHeight="1">
      <c r="A26" s="84"/>
      <c r="B26" s="85"/>
      <c r="C26" s="71" t="s">
        <v>58</v>
      </c>
      <c r="D26" s="72">
        <v>50000</v>
      </c>
      <c r="E26" s="74">
        <v>0</v>
      </c>
      <c r="F26" s="73">
        <v>0</v>
      </c>
      <c r="G26" s="74">
        <v>0</v>
      </c>
      <c r="H26" s="73">
        <v>50000</v>
      </c>
      <c r="I26" s="73">
        <v>30000</v>
      </c>
      <c r="J26" s="73">
        <v>20000</v>
      </c>
      <c r="K26" s="73">
        <f t="shared" si="3"/>
        <v>50000</v>
      </c>
      <c r="L26" s="109"/>
    </row>
    <row r="27" spans="1:12" s="18" customFormat="1" ht="146.25" customHeight="1">
      <c r="A27" s="84"/>
      <c r="B27" s="85"/>
      <c r="C27" s="45" t="s">
        <v>25</v>
      </c>
      <c r="D27" s="51">
        <f>D28+D29+D30+D31</f>
        <v>260000</v>
      </c>
      <c r="E27" s="51">
        <f aca="true" t="shared" si="5" ref="E27:J27">E28+E29+E30+E31</f>
        <v>0</v>
      </c>
      <c r="F27" s="51">
        <f t="shared" si="5"/>
        <v>0</v>
      </c>
      <c r="G27" s="51">
        <f t="shared" si="5"/>
        <v>0</v>
      </c>
      <c r="H27" s="51">
        <f t="shared" si="5"/>
        <v>260000</v>
      </c>
      <c r="I27" s="51">
        <f t="shared" si="5"/>
        <v>233000</v>
      </c>
      <c r="J27" s="51">
        <f t="shared" si="5"/>
        <v>27000</v>
      </c>
      <c r="K27" s="49">
        <f aca="true" t="shared" si="6" ref="K27:K41">E27+H27</f>
        <v>260000</v>
      </c>
      <c r="L27" s="109"/>
    </row>
    <row r="28" spans="1:12" s="18" customFormat="1" ht="62.25" customHeight="1">
      <c r="A28" s="84"/>
      <c r="B28" s="85"/>
      <c r="C28" s="71" t="s">
        <v>57</v>
      </c>
      <c r="D28" s="72">
        <v>100000</v>
      </c>
      <c r="E28" s="73">
        <v>0</v>
      </c>
      <c r="F28" s="73">
        <v>0</v>
      </c>
      <c r="G28" s="73">
        <v>0</v>
      </c>
      <c r="H28" s="73">
        <v>100000</v>
      </c>
      <c r="I28" s="73">
        <v>100000</v>
      </c>
      <c r="J28" s="73"/>
      <c r="K28" s="73">
        <f t="shared" si="6"/>
        <v>100000</v>
      </c>
      <c r="L28" s="109"/>
    </row>
    <row r="29" spans="1:12" s="18" customFormat="1" ht="43.5" customHeight="1">
      <c r="A29" s="84"/>
      <c r="B29" s="85"/>
      <c r="C29" s="71" t="s">
        <v>18</v>
      </c>
      <c r="D29" s="72">
        <v>90000</v>
      </c>
      <c r="E29" s="73">
        <v>0</v>
      </c>
      <c r="F29" s="73">
        <v>0</v>
      </c>
      <c r="G29" s="73">
        <v>0</v>
      </c>
      <c r="H29" s="73">
        <f>I29+J29</f>
        <v>90000</v>
      </c>
      <c r="I29" s="73">
        <v>83000</v>
      </c>
      <c r="J29" s="73">
        <v>7000</v>
      </c>
      <c r="K29" s="73">
        <f t="shared" si="6"/>
        <v>90000</v>
      </c>
      <c r="L29" s="109"/>
    </row>
    <row r="30" spans="1:12" s="18" customFormat="1" ht="43.5" customHeight="1">
      <c r="A30" s="84"/>
      <c r="B30" s="85"/>
      <c r="C30" s="71" t="s">
        <v>23</v>
      </c>
      <c r="D30" s="72">
        <v>20000</v>
      </c>
      <c r="E30" s="73">
        <v>0</v>
      </c>
      <c r="F30" s="73">
        <v>0</v>
      </c>
      <c r="G30" s="73">
        <v>0</v>
      </c>
      <c r="H30" s="73">
        <v>20000</v>
      </c>
      <c r="I30" s="73">
        <v>20000</v>
      </c>
      <c r="J30" s="73"/>
      <c r="K30" s="73">
        <f t="shared" si="6"/>
        <v>20000</v>
      </c>
      <c r="L30" s="109"/>
    </row>
    <row r="31" spans="1:12" s="18" customFormat="1" ht="66.75" customHeight="1">
      <c r="A31" s="84"/>
      <c r="B31" s="85"/>
      <c r="C31" s="71" t="s">
        <v>16</v>
      </c>
      <c r="D31" s="72">
        <v>50000</v>
      </c>
      <c r="E31" s="73">
        <v>0</v>
      </c>
      <c r="F31" s="73">
        <v>0</v>
      </c>
      <c r="G31" s="73">
        <v>0</v>
      </c>
      <c r="H31" s="73">
        <f>I31+J31</f>
        <v>50000</v>
      </c>
      <c r="I31" s="73">
        <v>30000</v>
      </c>
      <c r="J31" s="73">
        <v>20000</v>
      </c>
      <c r="K31" s="73">
        <f t="shared" si="6"/>
        <v>50000</v>
      </c>
      <c r="L31" s="109"/>
    </row>
    <row r="32" spans="1:12" s="18" customFormat="1" ht="61.5" customHeight="1">
      <c r="A32" s="84"/>
      <c r="B32" s="85"/>
      <c r="C32" s="68" t="s">
        <v>24</v>
      </c>
      <c r="D32" s="75">
        <f>D33</f>
        <v>30000</v>
      </c>
      <c r="E32" s="67">
        <v>0</v>
      </c>
      <c r="F32" s="67">
        <v>0</v>
      </c>
      <c r="G32" s="67">
        <v>0</v>
      </c>
      <c r="H32" s="67">
        <f>H33</f>
        <v>30000</v>
      </c>
      <c r="I32" s="67">
        <f>I33</f>
        <v>30000</v>
      </c>
      <c r="J32" s="67">
        <f>J33</f>
        <v>0</v>
      </c>
      <c r="K32" s="67">
        <f t="shared" si="6"/>
        <v>30000</v>
      </c>
      <c r="L32" s="109"/>
    </row>
    <row r="33" spans="1:12" s="18" customFormat="1" ht="78.75" customHeight="1">
      <c r="A33" s="84"/>
      <c r="B33" s="85"/>
      <c r="C33" s="71" t="s">
        <v>19</v>
      </c>
      <c r="D33" s="72">
        <v>30000</v>
      </c>
      <c r="E33" s="73">
        <v>0</v>
      </c>
      <c r="F33" s="73">
        <v>0</v>
      </c>
      <c r="G33" s="73">
        <v>0</v>
      </c>
      <c r="H33" s="73">
        <v>30000</v>
      </c>
      <c r="I33" s="73">
        <v>30000</v>
      </c>
      <c r="J33" s="73">
        <v>0</v>
      </c>
      <c r="K33" s="73">
        <f t="shared" si="6"/>
        <v>30000</v>
      </c>
      <c r="L33" s="109"/>
    </row>
    <row r="34" spans="1:12" s="18" customFormat="1" ht="121.5" customHeight="1">
      <c r="A34" s="84"/>
      <c r="B34" s="85"/>
      <c r="C34" s="68" t="s">
        <v>21</v>
      </c>
      <c r="D34" s="75">
        <f>D35</f>
        <v>20000</v>
      </c>
      <c r="E34" s="67">
        <v>0</v>
      </c>
      <c r="F34" s="67">
        <v>0</v>
      </c>
      <c r="G34" s="67">
        <v>0</v>
      </c>
      <c r="H34" s="67">
        <f>H35</f>
        <v>20000</v>
      </c>
      <c r="I34" s="67">
        <f>I35</f>
        <v>20000</v>
      </c>
      <c r="J34" s="67">
        <v>0</v>
      </c>
      <c r="K34" s="49">
        <f t="shared" si="6"/>
        <v>20000</v>
      </c>
      <c r="L34" s="109"/>
    </row>
    <row r="35" spans="1:12" s="18" customFormat="1" ht="141" customHeight="1">
      <c r="A35" s="84"/>
      <c r="B35" s="85"/>
      <c r="C35" s="71" t="s">
        <v>22</v>
      </c>
      <c r="D35" s="72">
        <f>H35</f>
        <v>20000</v>
      </c>
      <c r="E35" s="73">
        <v>0</v>
      </c>
      <c r="F35" s="73">
        <v>0</v>
      </c>
      <c r="G35" s="73">
        <v>0</v>
      </c>
      <c r="H35" s="73">
        <f>SUM(I35:J35)</f>
        <v>20000</v>
      </c>
      <c r="I35" s="73">
        <v>20000</v>
      </c>
      <c r="J35" s="73">
        <v>0</v>
      </c>
      <c r="K35" s="73">
        <f t="shared" si="6"/>
        <v>20000</v>
      </c>
      <c r="L35" s="109"/>
    </row>
    <row r="36" spans="1:12" s="15" customFormat="1" ht="42" customHeight="1">
      <c r="A36" s="86"/>
      <c r="B36" s="83"/>
      <c r="C36" s="43" t="s">
        <v>61</v>
      </c>
      <c r="D36" s="89">
        <f>D37+D40</f>
        <v>3328100</v>
      </c>
      <c r="E36" s="89">
        <f aca="true" t="shared" si="7" ref="E36:J36">E37+E40</f>
        <v>76600</v>
      </c>
      <c r="F36" s="89">
        <f t="shared" si="7"/>
        <v>76600</v>
      </c>
      <c r="G36" s="89">
        <f t="shared" si="7"/>
        <v>0</v>
      </c>
      <c r="H36" s="89">
        <f t="shared" si="7"/>
        <v>3251500</v>
      </c>
      <c r="I36" s="89">
        <f t="shared" si="7"/>
        <v>1711500</v>
      </c>
      <c r="J36" s="89">
        <f t="shared" si="7"/>
        <v>1540000</v>
      </c>
      <c r="K36" s="50">
        <f t="shared" si="6"/>
        <v>3328100</v>
      </c>
      <c r="L36" s="109"/>
    </row>
    <row r="37" spans="1:12" s="15" customFormat="1" ht="24.75" customHeight="1">
      <c r="A37" s="87">
        <v>8320</v>
      </c>
      <c r="B37" s="88" t="s">
        <v>39</v>
      </c>
      <c r="C37" s="64" t="s">
        <v>7</v>
      </c>
      <c r="D37" s="76">
        <f aca="true" t="shared" si="8" ref="D37:F38">D38</f>
        <v>76600</v>
      </c>
      <c r="E37" s="65">
        <f t="shared" si="8"/>
        <v>76600</v>
      </c>
      <c r="F37" s="65">
        <f t="shared" si="8"/>
        <v>76600</v>
      </c>
      <c r="G37" s="65">
        <v>0</v>
      </c>
      <c r="H37" s="65">
        <v>0</v>
      </c>
      <c r="I37" s="65">
        <v>0</v>
      </c>
      <c r="J37" s="65">
        <v>0</v>
      </c>
      <c r="K37" s="65">
        <f t="shared" si="6"/>
        <v>76600</v>
      </c>
      <c r="L37" s="109"/>
    </row>
    <row r="38" spans="1:12" s="15" customFormat="1" ht="102" customHeight="1">
      <c r="A38" s="86"/>
      <c r="B38" s="83"/>
      <c r="C38" s="66" t="s">
        <v>12</v>
      </c>
      <c r="D38" s="75">
        <f t="shared" si="8"/>
        <v>76600</v>
      </c>
      <c r="E38" s="67">
        <f t="shared" si="8"/>
        <v>76600</v>
      </c>
      <c r="F38" s="67">
        <f t="shared" si="8"/>
        <v>76600</v>
      </c>
      <c r="G38" s="67">
        <v>0</v>
      </c>
      <c r="H38" s="67">
        <v>0</v>
      </c>
      <c r="I38" s="67">
        <v>0</v>
      </c>
      <c r="J38" s="67">
        <v>0</v>
      </c>
      <c r="K38" s="67">
        <f t="shared" si="6"/>
        <v>76600</v>
      </c>
      <c r="L38" s="109"/>
    </row>
    <row r="39" spans="1:12" s="15" customFormat="1" ht="59.25" customHeight="1">
      <c r="A39" s="86"/>
      <c r="B39" s="83"/>
      <c r="C39" s="77" t="s">
        <v>26</v>
      </c>
      <c r="D39" s="72">
        <v>76600</v>
      </c>
      <c r="E39" s="73">
        <v>76600</v>
      </c>
      <c r="F39" s="73">
        <v>76600</v>
      </c>
      <c r="G39" s="73">
        <v>0</v>
      </c>
      <c r="H39" s="73">
        <v>0</v>
      </c>
      <c r="I39" s="73">
        <v>0</v>
      </c>
      <c r="J39" s="73">
        <v>0</v>
      </c>
      <c r="K39" s="73">
        <f t="shared" si="6"/>
        <v>76600</v>
      </c>
      <c r="L39" s="109"/>
    </row>
    <row r="40" spans="1:12" s="15" customFormat="1" ht="41.25" customHeight="1">
      <c r="A40" s="87">
        <v>8340</v>
      </c>
      <c r="B40" s="87" t="s">
        <v>37</v>
      </c>
      <c r="C40" s="43" t="s">
        <v>38</v>
      </c>
      <c r="D40" s="76">
        <f>D41+D43+D45+D50+D54</f>
        <v>3251500</v>
      </c>
      <c r="E40" s="76">
        <f aca="true" t="shared" si="9" ref="E40:K40">E41+E43+E45+E50+E54</f>
        <v>0</v>
      </c>
      <c r="F40" s="76">
        <f t="shared" si="9"/>
        <v>0</v>
      </c>
      <c r="G40" s="76">
        <f t="shared" si="9"/>
        <v>0</v>
      </c>
      <c r="H40" s="76">
        <f t="shared" si="9"/>
        <v>3251500</v>
      </c>
      <c r="I40" s="76">
        <f t="shared" si="9"/>
        <v>1711500</v>
      </c>
      <c r="J40" s="76">
        <f t="shared" si="9"/>
        <v>1540000</v>
      </c>
      <c r="K40" s="76">
        <f t="shared" si="9"/>
        <v>3251500</v>
      </c>
      <c r="L40" s="109"/>
    </row>
    <row r="41" spans="1:12" s="15" customFormat="1" ht="58.5">
      <c r="A41" s="86"/>
      <c r="B41" s="83"/>
      <c r="C41" s="68" t="s">
        <v>13</v>
      </c>
      <c r="D41" s="75">
        <f>D42</f>
        <v>782708</v>
      </c>
      <c r="E41" s="75">
        <f aca="true" t="shared" si="10" ref="E41:J41">E42</f>
        <v>0</v>
      </c>
      <c r="F41" s="75">
        <f t="shared" si="10"/>
        <v>0</v>
      </c>
      <c r="G41" s="75">
        <f t="shared" si="10"/>
        <v>0</v>
      </c>
      <c r="H41" s="75">
        <f t="shared" si="10"/>
        <v>782708</v>
      </c>
      <c r="I41" s="75">
        <f t="shared" si="10"/>
        <v>782708</v>
      </c>
      <c r="J41" s="75">
        <f t="shared" si="10"/>
        <v>0</v>
      </c>
      <c r="K41" s="49">
        <f t="shared" si="6"/>
        <v>782708</v>
      </c>
      <c r="L41" s="109"/>
    </row>
    <row r="42" spans="1:12" s="15" customFormat="1" ht="75">
      <c r="A42" s="86"/>
      <c r="B42" s="83"/>
      <c r="C42" s="71" t="s">
        <v>27</v>
      </c>
      <c r="D42" s="72">
        <f>900000-117292</f>
        <v>782708</v>
      </c>
      <c r="E42" s="73">
        <v>0</v>
      </c>
      <c r="F42" s="73">
        <v>0</v>
      </c>
      <c r="G42" s="73">
        <v>0</v>
      </c>
      <c r="H42" s="73">
        <f>900000-117292</f>
        <v>782708</v>
      </c>
      <c r="I42" s="73">
        <v>782708</v>
      </c>
      <c r="J42" s="73">
        <v>0</v>
      </c>
      <c r="K42" s="73">
        <f>H42</f>
        <v>782708</v>
      </c>
      <c r="L42" s="109"/>
    </row>
    <row r="43" spans="1:12" s="15" customFormat="1" ht="41.25" customHeight="1">
      <c r="A43" s="86"/>
      <c r="B43" s="83"/>
      <c r="C43" s="66" t="s">
        <v>28</v>
      </c>
      <c r="D43" s="75">
        <f>D44</f>
        <v>1450000</v>
      </c>
      <c r="E43" s="67">
        <v>0</v>
      </c>
      <c r="F43" s="67">
        <v>0</v>
      </c>
      <c r="G43" s="67">
        <v>0</v>
      </c>
      <c r="H43" s="67">
        <f>H44</f>
        <v>1450000</v>
      </c>
      <c r="I43" s="67">
        <v>0</v>
      </c>
      <c r="J43" s="67">
        <f>J44</f>
        <v>1450000</v>
      </c>
      <c r="K43" s="67">
        <f aca="true" t="shared" si="11" ref="K43:K53">E43+H43</f>
        <v>1450000</v>
      </c>
      <c r="L43" s="109"/>
    </row>
    <row r="44" spans="1:12" s="15" customFormat="1" ht="61.5" customHeight="1">
      <c r="A44" s="86"/>
      <c r="B44" s="83"/>
      <c r="C44" s="71" t="s">
        <v>32</v>
      </c>
      <c r="D44" s="72">
        <v>1450000</v>
      </c>
      <c r="E44" s="73">
        <v>0</v>
      </c>
      <c r="F44" s="73">
        <v>0</v>
      </c>
      <c r="G44" s="73">
        <v>0</v>
      </c>
      <c r="H44" s="73">
        <v>1450000</v>
      </c>
      <c r="I44" s="73">
        <v>0</v>
      </c>
      <c r="J44" s="73">
        <v>1450000</v>
      </c>
      <c r="K44" s="73">
        <f t="shared" si="11"/>
        <v>1450000</v>
      </c>
      <c r="L44" s="109"/>
    </row>
    <row r="45" spans="1:12" s="15" customFormat="1" ht="102" customHeight="1">
      <c r="A45" s="86"/>
      <c r="B45" s="83"/>
      <c r="C45" s="45" t="s">
        <v>12</v>
      </c>
      <c r="D45" s="51">
        <f>D46+D47+D48+D49</f>
        <v>518792</v>
      </c>
      <c r="E45" s="49">
        <v>0</v>
      </c>
      <c r="F45" s="49">
        <v>0</v>
      </c>
      <c r="G45" s="49">
        <v>0</v>
      </c>
      <c r="H45" s="49">
        <f>H46+H47+H48+H49</f>
        <v>518792</v>
      </c>
      <c r="I45" s="49">
        <f>I46+I47+I48+I49</f>
        <v>518792</v>
      </c>
      <c r="J45" s="49">
        <f>J46+J47+J48+J49</f>
        <v>0</v>
      </c>
      <c r="K45" s="49">
        <f t="shared" si="11"/>
        <v>518792</v>
      </c>
      <c r="L45" s="109"/>
    </row>
    <row r="46" spans="1:12" s="15" customFormat="1" ht="62.25" customHeight="1">
      <c r="A46" s="86"/>
      <c r="B46" s="83"/>
      <c r="C46" s="71" t="s">
        <v>56</v>
      </c>
      <c r="D46" s="72">
        <v>233400</v>
      </c>
      <c r="E46" s="73">
        <v>0</v>
      </c>
      <c r="F46" s="73">
        <v>0</v>
      </c>
      <c r="G46" s="73">
        <v>0</v>
      </c>
      <c r="H46" s="73">
        <v>233400</v>
      </c>
      <c r="I46" s="73">
        <v>233400</v>
      </c>
      <c r="J46" s="73">
        <v>0</v>
      </c>
      <c r="K46" s="73">
        <f t="shared" si="11"/>
        <v>233400</v>
      </c>
      <c r="L46" s="109"/>
    </row>
    <row r="47" spans="1:12" s="15" customFormat="1" ht="99.75" customHeight="1">
      <c r="A47" s="86"/>
      <c r="B47" s="83"/>
      <c r="C47" s="71" t="s">
        <v>17</v>
      </c>
      <c r="D47" s="72">
        <v>90725</v>
      </c>
      <c r="E47" s="73">
        <v>0</v>
      </c>
      <c r="F47" s="73">
        <v>0</v>
      </c>
      <c r="G47" s="73">
        <v>0</v>
      </c>
      <c r="H47" s="73">
        <v>90725</v>
      </c>
      <c r="I47" s="73">
        <v>90725</v>
      </c>
      <c r="J47" s="73">
        <v>0</v>
      </c>
      <c r="K47" s="73">
        <f t="shared" si="11"/>
        <v>90725</v>
      </c>
      <c r="L47" s="109"/>
    </row>
    <row r="48" spans="1:12" s="15" customFormat="1" ht="59.25" customHeight="1">
      <c r="A48" s="86"/>
      <c r="B48" s="83"/>
      <c r="C48" s="71" t="s">
        <v>14</v>
      </c>
      <c r="D48" s="72">
        <v>176667</v>
      </c>
      <c r="E48" s="73">
        <v>0</v>
      </c>
      <c r="F48" s="73">
        <v>0</v>
      </c>
      <c r="G48" s="73">
        <v>0</v>
      </c>
      <c r="H48" s="73">
        <v>176667</v>
      </c>
      <c r="I48" s="73">
        <v>176667</v>
      </c>
      <c r="J48" s="73">
        <v>0</v>
      </c>
      <c r="K48" s="73">
        <f t="shared" si="11"/>
        <v>176667</v>
      </c>
      <c r="L48" s="109"/>
    </row>
    <row r="49" spans="1:12" s="15" customFormat="1" ht="80.25" customHeight="1">
      <c r="A49" s="86"/>
      <c r="B49" s="83"/>
      <c r="C49" s="71" t="s">
        <v>54</v>
      </c>
      <c r="D49" s="72">
        <v>18000</v>
      </c>
      <c r="E49" s="73">
        <v>0</v>
      </c>
      <c r="F49" s="73">
        <v>0</v>
      </c>
      <c r="G49" s="73">
        <v>0</v>
      </c>
      <c r="H49" s="73">
        <v>18000</v>
      </c>
      <c r="I49" s="73">
        <v>18000</v>
      </c>
      <c r="J49" s="73">
        <v>0</v>
      </c>
      <c r="K49" s="73">
        <f t="shared" si="11"/>
        <v>18000</v>
      </c>
      <c r="L49" s="109"/>
    </row>
    <row r="50" spans="1:12" s="15" customFormat="1" ht="134.25" customHeight="1">
      <c r="A50" s="86"/>
      <c r="B50" s="83"/>
      <c r="C50" s="45" t="s">
        <v>25</v>
      </c>
      <c r="D50" s="51">
        <f>D51+D52+D53</f>
        <v>200000</v>
      </c>
      <c r="E50" s="49">
        <v>0</v>
      </c>
      <c r="F50" s="49">
        <v>0</v>
      </c>
      <c r="G50" s="49">
        <v>0</v>
      </c>
      <c r="H50" s="49">
        <f>H51+H52+H53</f>
        <v>200000</v>
      </c>
      <c r="I50" s="49">
        <f>I51+I52+I53</f>
        <v>110000</v>
      </c>
      <c r="J50" s="49">
        <f>J51+J52+J53</f>
        <v>90000</v>
      </c>
      <c r="K50" s="49">
        <f t="shared" si="11"/>
        <v>200000</v>
      </c>
      <c r="L50" s="62"/>
    </row>
    <row r="51" spans="1:12" s="15" customFormat="1" ht="62.25" customHeight="1">
      <c r="A51" s="86"/>
      <c r="B51" s="83"/>
      <c r="C51" s="71" t="s">
        <v>29</v>
      </c>
      <c r="D51" s="72">
        <v>10000</v>
      </c>
      <c r="E51" s="73">
        <v>0</v>
      </c>
      <c r="F51" s="73">
        <v>0</v>
      </c>
      <c r="G51" s="73">
        <v>0</v>
      </c>
      <c r="H51" s="73">
        <v>10000</v>
      </c>
      <c r="I51" s="73">
        <v>10000</v>
      </c>
      <c r="J51" s="73">
        <v>0</v>
      </c>
      <c r="K51" s="73">
        <f t="shared" si="11"/>
        <v>10000</v>
      </c>
      <c r="L51" s="62"/>
    </row>
    <row r="52" spans="1:12" s="15" customFormat="1" ht="66" customHeight="1">
      <c r="A52" s="86"/>
      <c r="B52" s="83"/>
      <c r="C52" s="71" t="s">
        <v>45</v>
      </c>
      <c r="D52" s="72">
        <v>90000</v>
      </c>
      <c r="E52" s="73">
        <v>0</v>
      </c>
      <c r="F52" s="73">
        <v>0</v>
      </c>
      <c r="G52" s="73">
        <v>0</v>
      </c>
      <c r="H52" s="73">
        <v>90000</v>
      </c>
      <c r="I52" s="73">
        <v>0</v>
      </c>
      <c r="J52" s="73">
        <v>90000</v>
      </c>
      <c r="K52" s="73">
        <f t="shared" si="11"/>
        <v>90000</v>
      </c>
      <c r="L52" s="62"/>
    </row>
    <row r="53" spans="1:12" s="15" customFormat="1" ht="99" customHeight="1">
      <c r="A53" s="86"/>
      <c r="B53" s="83"/>
      <c r="C53" s="81" t="s">
        <v>44</v>
      </c>
      <c r="D53" s="72">
        <v>100000</v>
      </c>
      <c r="E53" s="73">
        <v>0</v>
      </c>
      <c r="F53" s="73">
        <v>0</v>
      </c>
      <c r="G53" s="73">
        <v>0</v>
      </c>
      <c r="H53" s="73">
        <v>100000</v>
      </c>
      <c r="I53" s="73">
        <v>100000</v>
      </c>
      <c r="J53" s="73">
        <v>0</v>
      </c>
      <c r="K53" s="73">
        <f t="shared" si="11"/>
        <v>100000</v>
      </c>
      <c r="L53" s="62"/>
    </row>
    <row r="54" spans="1:12" s="15" customFormat="1" ht="83.25" customHeight="1">
      <c r="A54" s="86"/>
      <c r="B54" s="83"/>
      <c r="C54" s="45" t="s">
        <v>30</v>
      </c>
      <c r="D54" s="51">
        <f>D55</f>
        <v>300000</v>
      </c>
      <c r="E54" s="49">
        <v>0</v>
      </c>
      <c r="F54" s="49">
        <v>0</v>
      </c>
      <c r="G54" s="49">
        <v>0</v>
      </c>
      <c r="H54" s="49">
        <f>H55</f>
        <v>300000</v>
      </c>
      <c r="I54" s="49">
        <f>I55</f>
        <v>300000</v>
      </c>
      <c r="J54" s="49">
        <v>0</v>
      </c>
      <c r="K54" s="49">
        <f>E54+H54</f>
        <v>300000</v>
      </c>
      <c r="L54" s="62"/>
    </row>
    <row r="55" spans="1:12" s="15" customFormat="1" ht="37.5" customHeight="1">
      <c r="A55" s="86"/>
      <c r="B55" s="83"/>
      <c r="C55" s="46" t="s">
        <v>31</v>
      </c>
      <c r="D55" s="47">
        <v>300000</v>
      </c>
      <c r="E55" s="44">
        <v>0</v>
      </c>
      <c r="F55" s="44">
        <v>0</v>
      </c>
      <c r="G55" s="44">
        <v>0</v>
      </c>
      <c r="H55" s="44">
        <v>300000</v>
      </c>
      <c r="I55" s="44">
        <v>300000</v>
      </c>
      <c r="J55" s="44">
        <v>0</v>
      </c>
      <c r="K55" s="44">
        <v>300000</v>
      </c>
      <c r="L55" s="62"/>
    </row>
    <row r="56" spans="1:12" s="15" customFormat="1" ht="40.5" customHeight="1">
      <c r="A56" s="86"/>
      <c r="B56" s="83"/>
      <c r="C56" s="43" t="s">
        <v>62</v>
      </c>
      <c r="D56" s="48">
        <f>D57</f>
        <v>20000</v>
      </c>
      <c r="E56" s="48">
        <f aca="true" t="shared" si="12" ref="E56:J56">E57</f>
        <v>0</v>
      </c>
      <c r="F56" s="48">
        <f t="shared" si="12"/>
        <v>0</v>
      </c>
      <c r="G56" s="48">
        <f t="shared" si="12"/>
        <v>0</v>
      </c>
      <c r="H56" s="48">
        <f t="shared" si="12"/>
        <v>20000</v>
      </c>
      <c r="I56" s="48">
        <f t="shared" si="12"/>
        <v>20000</v>
      </c>
      <c r="J56" s="48">
        <f t="shared" si="12"/>
        <v>0</v>
      </c>
      <c r="K56" s="50">
        <f>E56+H56</f>
        <v>20000</v>
      </c>
      <c r="L56" s="109"/>
    </row>
    <row r="57" spans="1:12" s="15" customFormat="1" ht="44.25" customHeight="1">
      <c r="A57" s="87">
        <v>8340</v>
      </c>
      <c r="B57" s="87" t="s">
        <v>37</v>
      </c>
      <c r="C57" s="43" t="s">
        <v>38</v>
      </c>
      <c r="D57" s="48">
        <f>D58</f>
        <v>20000</v>
      </c>
      <c r="E57" s="50">
        <v>0</v>
      </c>
      <c r="F57" s="50">
        <v>0</v>
      </c>
      <c r="G57" s="50">
        <v>0</v>
      </c>
      <c r="H57" s="50">
        <f aca="true" t="shared" si="13" ref="H57:J58">H58</f>
        <v>20000</v>
      </c>
      <c r="I57" s="50">
        <f t="shared" si="13"/>
        <v>20000</v>
      </c>
      <c r="J57" s="50">
        <f t="shared" si="13"/>
        <v>0</v>
      </c>
      <c r="K57" s="50">
        <f>E57+H57</f>
        <v>20000</v>
      </c>
      <c r="L57" s="109"/>
    </row>
    <row r="58" spans="1:12" s="15" customFormat="1" ht="102.75" customHeight="1">
      <c r="A58" s="86"/>
      <c r="B58" s="83"/>
      <c r="C58" s="45" t="s">
        <v>11</v>
      </c>
      <c r="D58" s="51">
        <f>D59</f>
        <v>20000</v>
      </c>
      <c r="E58" s="49">
        <v>0</v>
      </c>
      <c r="F58" s="49">
        <v>0</v>
      </c>
      <c r="G58" s="49">
        <v>0</v>
      </c>
      <c r="H58" s="49">
        <f t="shared" si="13"/>
        <v>20000</v>
      </c>
      <c r="I58" s="49">
        <f t="shared" si="13"/>
        <v>20000</v>
      </c>
      <c r="J58" s="49">
        <f t="shared" si="13"/>
        <v>0</v>
      </c>
      <c r="K58" s="49">
        <f>E58+H58</f>
        <v>20000</v>
      </c>
      <c r="L58" s="109"/>
    </row>
    <row r="59" spans="1:12" s="15" customFormat="1" ht="60" customHeight="1">
      <c r="A59" s="86"/>
      <c r="B59" s="83"/>
      <c r="C59" s="46" t="s">
        <v>55</v>
      </c>
      <c r="D59" s="47">
        <v>20000</v>
      </c>
      <c r="E59" s="52">
        <v>0</v>
      </c>
      <c r="F59" s="52">
        <v>0</v>
      </c>
      <c r="G59" s="52">
        <v>0</v>
      </c>
      <c r="H59" s="44">
        <v>20000</v>
      </c>
      <c r="I59" s="44">
        <v>20000</v>
      </c>
      <c r="J59" s="44">
        <v>0</v>
      </c>
      <c r="K59" s="44">
        <f>E59+H59</f>
        <v>20000</v>
      </c>
      <c r="L59" s="109"/>
    </row>
    <row r="60" spans="1:12" s="15" customFormat="1" ht="27" customHeight="1">
      <c r="A60" s="86"/>
      <c r="B60" s="83"/>
      <c r="C60" s="63" t="s">
        <v>8</v>
      </c>
      <c r="D60" s="48">
        <f>D56+D36+D21+D16</f>
        <v>3856600</v>
      </c>
      <c r="E60" s="48">
        <f aca="true" t="shared" si="14" ref="E60:K60">E56+E36+E21+E16</f>
        <v>76600</v>
      </c>
      <c r="F60" s="48">
        <f t="shared" si="14"/>
        <v>76600</v>
      </c>
      <c r="G60" s="48">
        <f t="shared" si="14"/>
        <v>0</v>
      </c>
      <c r="H60" s="48">
        <f t="shared" si="14"/>
        <v>3780000</v>
      </c>
      <c r="I60" s="48">
        <f t="shared" si="14"/>
        <v>2193000</v>
      </c>
      <c r="J60" s="48">
        <f t="shared" si="14"/>
        <v>1587000</v>
      </c>
      <c r="K60" s="48">
        <f t="shared" si="14"/>
        <v>3856600</v>
      </c>
      <c r="L60" s="94"/>
    </row>
    <row r="61" spans="1:12" s="15" customFormat="1" ht="15" customHeight="1">
      <c r="A61" s="86"/>
      <c r="B61" s="83"/>
      <c r="C61" s="43"/>
      <c r="D61" s="48"/>
      <c r="E61" s="50"/>
      <c r="F61" s="50"/>
      <c r="G61" s="50"/>
      <c r="H61" s="50"/>
      <c r="I61" s="50"/>
      <c r="J61" s="50"/>
      <c r="K61" s="50"/>
      <c r="L61" s="94"/>
    </row>
    <row r="62" spans="1:12" s="15" customFormat="1" ht="25.5" customHeight="1">
      <c r="A62" s="86"/>
      <c r="B62" s="83"/>
      <c r="C62" s="43" t="s">
        <v>51</v>
      </c>
      <c r="D62" s="48">
        <f aca="true" t="shared" si="15" ref="D62:J62">D37</f>
        <v>76600</v>
      </c>
      <c r="E62" s="48">
        <f t="shared" si="15"/>
        <v>76600</v>
      </c>
      <c r="F62" s="48">
        <f t="shared" si="15"/>
        <v>76600</v>
      </c>
      <c r="G62" s="48">
        <f t="shared" si="15"/>
        <v>0</v>
      </c>
      <c r="H62" s="48">
        <f t="shared" si="15"/>
        <v>0</v>
      </c>
      <c r="I62" s="48">
        <f t="shared" si="15"/>
        <v>0</v>
      </c>
      <c r="J62" s="48">
        <f t="shared" si="15"/>
        <v>0</v>
      </c>
      <c r="K62" s="50">
        <f>E62+H62</f>
        <v>76600</v>
      </c>
      <c r="L62" s="94"/>
    </row>
    <row r="63" spans="1:12" s="15" customFormat="1" ht="25.5" customHeight="1">
      <c r="A63" s="86"/>
      <c r="B63" s="83"/>
      <c r="C63" s="43" t="s">
        <v>52</v>
      </c>
      <c r="D63" s="48">
        <f>D17+D22+D40+D56</f>
        <v>3780000</v>
      </c>
      <c r="E63" s="48">
        <f aca="true" t="shared" si="16" ref="E63:J63">E17+E22+E40+E56</f>
        <v>0</v>
      </c>
      <c r="F63" s="48">
        <f t="shared" si="16"/>
        <v>0</v>
      </c>
      <c r="G63" s="48">
        <f t="shared" si="16"/>
        <v>0</v>
      </c>
      <c r="H63" s="48">
        <f t="shared" si="16"/>
        <v>3780000</v>
      </c>
      <c r="I63" s="48">
        <f t="shared" si="16"/>
        <v>2193000</v>
      </c>
      <c r="J63" s="48">
        <f t="shared" si="16"/>
        <v>1587000</v>
      </c>
      <c r="K63" s="50">
        <f>E63+H63</f>
        <v>3780000</v>
      </c>
      <c r="L63" s="94"/>
    </row>
    <row r="64" spans="2:12" s="15" customFormat="1" ht="24.75" customHeight="1">
      <c r="B64" s="14"/>
      <c r="C64" s="78" t="s">
        <v>50</v>
      </c>
      <c r="D64" s="79"/>
      <c r="E64" s="80"/>
      <c r="F64" s="80"/>
      <c r="G64" s="80"/>
      <c r="H64" s="80">
        <f>3780000-H60</f>
        <v>0</v>
      </c>
      <c r="I64" s="54"/>
      <c r="J64" s="54"/>
      <c r="K64" s="54"/>
      <c r="L64" s="94"/>
    </row>
    <row r="65" spans="2:12" s="15" customFormat="1" ht="24.75" customHeight="1">
      <c r="B65" s="14"/>
      <c r="C65" s="53"/>
      <c r="D65" s="56"/>
      <c r="E65" s="54"/>
      <c r="F65" s="54"/>
      <c r="G65" s="54"/>
      <c r="H65" s="54"/>
      <c r="I65" s="54"/>
      <c r="J65" s="54"/>
      <c r="K65" s="54"/>
      <c r="L65" s="94"/>
    </row>
    <row r="66" spans="2:12" s="15" customFormat="1" ht="24.75" customHeight="1">
      <c r="B66" s="14"/>
      <c r="C66" s="53"/>
      <c r="D66" s="56"/>
      <c r="E66" s="54"/>
      <c r="F66" s="54"/>
      <c r="G66" s="54"/>
      <c r="H66" s="54"/>
      <c r="I66" s="54"/>
      <c r="J66" s="54"/>
      <c r="K66" s="54"/>
      <c r="L66" s="94"/>
    </row>
    <row r="67" spans="1:12" s="15" customFormat="1" ht="33">
      <c r="A67" s="108" t="s">
        <v>40</v>
      </c>
      <c r="B67" s="108"/>
      <c r="C67" s="108"/>
      <c r="D67" s="108"/>
      <c r="E67" s="54"/>
      <c r="F67" s="54"/>
      <c r="G67" s="54"/>
      <c r="H67" s="54"/>
      <c r="I67" s="54"/>
      <c r="J67" s="108" t="s">
        <v>41</v>
      </c>
      <c r="K67" s="108"/>
      <c r="L67" s="94"/>
    </row>
    <row r="68" spans="1:12" s="61" customFormat="1" ht="29.25" customHeight="1">
      <c r="A68" s="117"/>
      <c r="B68" s="118"/>
      <c r="C68" s="119"/>
      <c r="D68" s="59"/>
      <c r="E68" s="60"/>
      <c r="F68" s="60"/>
      <c r="G68" s="60"/>
      <c r="H68" s="108"/>
      <c r="I68" s="108"/>
      <c r="J68" s="108"/>
      <c r="K68" s="108"/>
      <c r="L68" s="94"/>
    </row>
    <row r="69" spans="1:12" s="15" customFormat="1" ht="33" customHeight="1">
      <c r="A69" s="120" t="s">
        <v>42</v>
      </c>
      <c r="B69" s="120"/>
      <c r="C69" s="120"/>
      <c r="D69" s="53"/>
      <c r="E69" s="54"/>
      <c r="F69" s="54"/>
      <c r="G69" s="54"/>
      <c r="H69" s="54"/>
      <c r="I69" s="54"/>
      <c r="J69" s="54"/>
      <c r="K69" s="54"/>
      <c r="L69" s="94"/>
    </row>
    <row r="70" spans="1:12" s="15" customFormat="1" ht="17.25" customHeight="1">
      <c r="A70" s="97" t="s">
        <v>43</v>
      </c>
      <c r="B70" s="97"/>
      <c r="C70" s="90"/>
      <c r="D70" s="53"/>
      <c r="E70" s="54"/>
      <c r="F70" s="54"/>
      <c r="G70" s="54"/>
      <c r="H70" s="54"/>
      <c r="I70" s="54"/>
      <c r="J70" s="54"/>
      <c r="K70" s="54"/>
      <c r="L70" s="94"/>
    </row>
    <row r="71" spans="1:12" ht="15.75" customHeight="1">
      <c r="A71" s="91"/>
      <c r="B71" s="92"/>
      <c r="C71" s="53"/>
      <c r="D71" s="53"/>
      <c r="E71" s="54"/>
      <c r="F71" s="54"/>
      <c r="G71" s="54"/>
      <c r="H71" s="54"/>
      <c r="I71" s="54"/>
      <c r="J71" s="54"/>
      <c r="K71" s="54"/>
      <c r="L71" s="94"/>
    </row>
    <row r="72" spans="1:12" ht="26.25" customHeight="1">
      <c r="A72" s="91"/>
      <c r="B72" s="92"/>
      <c r="C72" s="92"/>
      <c r="D72" s="92"/>
      <c r="E72" s="93"/>
      <c r="F72" s="93"/>
      <c r="G72" s="93"/>
      <c r="H72" s="93"/>
      <c r="I72" s="93"/>
      <c r="J72" s="93"/>
      <c r="K72" s="93"/>
      <c r="L72" s="94"/>
    </row>
    <row r="73" spans="2:12" ht="6.75" customHeight="1">
      <c r="B73" s="12"/>
      <c r="C73" s="12"/>
      <c r="D73" s="12"/>
      <c r="E73" s="20"/>
      <c r="F73" s="20"/>
      <c r="G73" s="20"/>
      <c r="H73" s="20"/>
      <c r="I73" s="20"/>
      <c r="J73" s="20"/>
      <c r="K73" s="20"/>
      <c r="L73" s="94"/>
    </row>
    <row r="74" spans="2:12" ht="26.25" customHeight="1">
      <c r="B74" s="12"/>
      <c r="C74" s="12"/>
      <c r="D74" s="12"/>
      <c r="E74" s="20"/>
      <c r="F74" s="20"/>
      <c r="G74" s="20"/>
      <c r="H74" s="20"/>
      <c r="I74" s="20"/>
      <c r="J74" s="20"/>
      <c r="K74" s="20"/>
      <c r="L74" s="94"/>
    </row>
    <row r="75" spans="2:14" s="31" customFormat="1" ht="24" customHeight="1">
      <c r="B75" s="28"/>
      <c r="C75" s="112"/>
      <c r="D75" s="112"/>
      <c r="E75" s="112"/>
      <c r="F75" s="112"/>
      <c r="G75" s="29"/>
      <c r="H75" s="29"/>
      <c r="I75" s="29"/>
      <c r="J75" s="29"/>
      <c r="K75" s="30"/>
      <c r="L75" s="94"/>
      <c r="N75" s="32"/>
    </row>
    <row r="76" spans="2:14" s="26" customFormat="1" ht="30.75" customHeight="1">
      <c r="B76" s="33"/>
      <c r="C76" s="113"/>
      <c r="D76" s="113"/>
      <c r="E76" s="113"/>
      <c r="F76" s="113"/>
      <c r="G76" s="25"/>
      <c r="H76" s="25"/>
      <c r="I76" s="25"/>
      <c r="J76" s="25"/>
      <c r="K76" s="33"/>
      <c r="L76" s="94"/>
      <c r="N76" s="27"/>
    </row>
    <row r="77" spans="2:14" s="26" customFormat="1" ht="23.25">
      <c r="B77" s="33"/>
      <c r="C77" s="34"/>
      <c r="D77" s="34"/>
      <c r="E77" s="34"/>
      <c r="F77" s="34"/>
      <c r="G77" s="34"/>
      <c r="H77" s="34"/>
      <c r="I77" s="34"/>
      <c r="J77" s="34"/>
      <c r="K77" s="33"/>
      <c r="L77" s="94"/>
      <c r="N77" s="27"/>
    </row>
    <row r="78" spans="2:12" s="8" customFormat="1" ht="9.75" customHeight="1">
      <c r="B78" s="7"/>
      <c r="C78" s="35"/>
      <c r="D78" s="35"/>
      <c r="E78" s="24"/>
      <c r="F78" s="37"/>
      <c r="G78" s="37"/>
      <c r="H78" s="37"/>
      <c r="I78" s="37"/>
      <c r="J78" s="37"/>
      <c r="K78" s="38"/>
      <c r="L78" s="94"/>
    </row>
    <row r="79" spans="2:12" s="22" customFormat="1" ht="11.25" customHeight="1">
      <c r="B79" s="7"/>
      <c r="C79" s="35"/>
      <c r="D79" s="35"/>
      <c r="E79" s="24"/>
      <c r="F79" s="9"/>
      <c r="G79" s="9"/>
      <c r="H79" s="9"/>
      <c r="I79" s="9"/>
      <c r="J79" s="9"/>
      <c r="K79" s="23"/>
      <c r="L79" s="94"/>
    </row>
    <row r="80" spans="2:12" s="10" customFormat="1" ht="23.25" customHeight="1">
      <c r="B80" s="11"/>
      <c r="C80" s="36"/>
      <c r="D80" s="36"/>
      <c r="E80" s="21"/>
      <c r="F80" s="16"/>
      <c r="G80" s="16"/>
      <c r="H80" s="16"/>
      <c r="I80" s="16"/>
      <c r="J80" s="16"/>
      <c r="K80" s="16"/>
      <c r="L80" s="94"/>
    </row>
    <row r="81" ht="23.25" customHeight="1">
      <c r="L81" s="94"/>
    </row>
    <row r="82" spans="2:12" s="10" customFormat="1" ht="23.25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94"/>
    </row>
    <row r="83" ht="23.25" customHeight="1">
      <c r="L83" s="94"/>
    </row>
    <row r="84" ht="23.25" customHeight="1">
      <c r="L84" s="94"/>
    </row>
    <row r="85" ht="23.25" customHeight="1">
      <c r="L85" s="94"/>
    </row>
  </sheetData>
  <sheetProtection/>
  <mergeCells count="33">
    <mergeCell ref="N9:R9"/>
    <mergeCell ref="L1:L25"/>
    <mergeCell ref="H8:J8"/>
    <mergeCell ref="M1:M16"/>
    <mergeCell ref="I13:I15"/>
    <mergeCell ref="J13:J15"/>
    <mergeCell ref="A67:D67"/>
    <mergeCell ref="L40:L49"/>
    <mergeCell ref="L56:L59"/>
    <mergeCell ref="L26:L39"/>
    <mergeCell ref="L60:L85"/>
    <mergeCell ref="J67:K67"/>
    <mergeCell ref="A69:C69"/>
    <mergeCell ref="C75:F76"/>
    <mergeCell ref="H68:I68"/>
    <mergeCell ref="J68:K68"/>
    <mergeCell ref="H12:J12"/>
    <mergeCell ref="H13:H15"/>
    <mergeCell ref="C12:C15"/>
    <mergeCell ref="K12:K15"/>
    <mergeCell ref="E13:E15"/>
    <mergeCell ref="F13:F15"/>
    <mergeCell ref="G13:G15"/>
    <mergeCell ref="A70:B70"/>
    <mergeCell ref="I7:K7"/>
    <mergeCell ref="D12:D15"/>
    <mergeCell ref="I4:K4"/>
    <mergeCell ref="I5:K5"/>
    <mergeCell ref="I6:K6"/>
    <mergeCell ref="A12:A15"/>
    <mergeCell ref="B12:B15"/>
    <mergeCell ref="A9:K9"/>
    <mergeCell ref="E12:G12"/>
  </mergeCells>
  <printOptions horizontalCentered="1"/>
  <pageMargins left="0.3937007874015748" right="0.3937007874015748" top="1.1811023622047245" bottom="0.3937007874015748" header="0.5118110236220472" footer="0.2362204724409449"/>
  <pageSetup fitToHeight="5" fitToWidth="1" horizontalDpi="600" verticalDpi="600" orientation="landscape" paperSize="9" scale="53" r:id="rId1"/>
  <headerFooter alignWithMargins="0">
    <oddHeader>&amp;R&amp;16
</oddHeader>
    <oddFooter>&amp;R&amp;12
&amp;18Сторінка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2017-11-20T12:28:13Z</cp:lastPrinted>
  <dcterms:created xsi:type="dcterms:W3CDTF">2014-01-17T10:52:16Z</dcterms:created>
  <dcterms:modified xsi:type="dcterms:W3CDTF">2017-11-20T12:29:03Z</dcterms:modified>
  <cp:category/>
  <cp:version/>
  <cp:contentType/>
  <cp:contentStatus/>
</cp:coreProperties>
</file>