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1" sheetId="1" r:id="rId1"/>
  </sheets>
  <definedNames>
    <definedName name="_xlfn.AGGREGATE" hidden="1">#NAME?</definedName>
    <definedName name="_xlnm.Print_Titles" localSheetId="0">'дод. 1'!$9:$9</definedName>
    <definedName name="_xlnm.Print_Area" localSheetId="0">'дод. 1'!$A$1:$F$39</definedName>
  </definedNames>
  <calcPr fullCalcOnLoad="1"/>
</workbook>
</file>

<file path=xl/sharedStrings.xml><?xml version="1.0" encoding="utf-8"?>
<sst xmlns="http://schemas.openxmlformats.org/spreadsheetml/2006/main" count="61" uniqueCount="56">
  <si>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</si>
  <si>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</si>
  <si>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</si>
  <si>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</si>
  <si>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</si>
  <si>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</si>
  <si>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</si>
  <si>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</si>
  <si>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</si>
  <si>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</si>
  <si>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</si>
  <si>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</si>
  <si>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</si>
  <si>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</si>
  <si>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</si>
  <si>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</si>
  <si>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</si>
  <si>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</si>
  <si>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</si>
  <si>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</si>
  <si>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</si>
  <si>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</si>
  <si>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</si>
  <si>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</si>
  <si>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</si>
  <si>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</si>
  <si>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</si>
  <si>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</si>
  <si>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</si>
  <si>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</si>
  <si>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</si>
  <si>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</si>
  <si>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</si>
  <si>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</si>
  <si>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</si>
  <si>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</si>
  <si>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</si>
  <si>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</si>
  <si>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</si>
  <si>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</si>
  <si>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</si>
  <si>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</si>
  <si>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</si>
  <si>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</si>
  <si>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</si>
  <si>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</si>
  <si>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</si>
  <si>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Фінансування міського бюджету на 2018 рік</t>
  </si>
  <si>
    <t xml:space="preserve">                Додаток № 1</t>
  </si>
  <si>
    <t>до  рішення Сумської  міської  ради</t>
  </si>
  <si>
    <t xml:space="preserve">«Про внесення змін та доповнень </t>
  </si>
  <si>
    <t xml:space="preserve">до міського  бюджету  на 2018  рік» </t>
  </si>
  <si>
    <r>
      <t xml:space="preserve">від </t>
    </r>
    <r>
      <rPr>
        <sz val="15"/>
        <color indexed="9"/>
        <rFont val="Times New Roman"/>
        <family val="1"/>
      </rPr>
      <t xml:space="preserve">31 січня </t>
    </r>
    <r>
      <rPr>
        <sz val="15"/>
        <rFont val="Times New Roman"/>
        <family val="1"/>
      </rPr>
      <t xml:space="preserve">2018 року № </t>
    </r>
    <r>
      <rPr>
        <sz val="15"/>
        <color indexed="9"/>
        <rFont val="Times New Roman"/>
        <family val="1"/>
      </rPr>
      <t>3021</t>
    </r>
    <r>
      <rPr>
        <sz val="15"/>
        <rFont val="Times New Roman"/>
        <family val="1"/>
      </rPr>
      <t xml:space="preserve"> - МР</t>
    </r>
  </si>
  <si>
    <t>Сумський міський голова</t>
  </si>
  <si>
    <t>О.М. Лисенко</t>
  </si>
  <si>
    <t>Виконавець: Липова С.А.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</si>
</sst>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0"/>
    </font>
    <font>
      <sz val="12"/>
      <name val="Times New Roman"/>
      <family val="0"/>
    </font>
    <font>
      <sz val="15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6"/>
      <name val="Times New Roman"/>
      <family val="0"/>
    </font>
    <font>
      <sz val="13"/>
      <name val="Times New Roman"/>
      <family val="0"/>
    </font>
    <font>
      <sz val="14"/>
      <color indexed="10"/>
      <name val="Times New Roman"/>
      <family val="1"/>
    </font>
    <font>
      <sz val="13"/>
      <color indexed="10"/>
      <name val="Times New Roman"/>
      <family val="1"/>
    </font>
    <font>
      <sz val="15"/>
      <color indexed="9"/>
      <name val="Times New Roman"/>
      <family val="1"/>
    </font>
    <font>
      <sz val="16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1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2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0">
    <xf numFmtId="0" fontId="0" fillId="0" borderId="0" xfId="0" applyAlignment="1">
      <alignment/>
    </xf>
    <xf numFmtId="4" fontId="24" fillId="0" borderId="12" xfId="0" applyNumberFormat="1" applyFont="1" applyFill="1" applyBorder="1" applyAlignment="1" applyProtection="1">
      <alignment horizontal="center" vertical="center" wrapText="1"/>
      <protection/>
    </xf>
    <xf numFmtId="4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4" fillId="0" borderId="13" xfId="0" applyNumberFormat="1" applyFont="1" applyFill="1" applyBorder="1" applyAlignment="1" applyProtection="1">
      <alignment horizontal="right" vertical="center"/>
      <protection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9" fillId="0" borderId="0" xfId="0" applyNumberFormat="1" applyFont="1" applyFill="1" applyAlignment="1" applyProtection="1">
      <alignment vertical="top"/>
      <protection/>
    </xf>
    <xf numFmtId="0" fontId="39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/>
      <protection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0" xfId="0" applyNumberFormat="1" applyFont="1" applyFill="1" applyAlignment="1" applyProtection="1">
      <alignment/>
      <protection/>
    </xf>
    <xf numFmtId="49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vertical="top"/>
    </xf>
    <xf numFmtId="0" fontId="4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4" fontId="41" fillId="0" borderId="0" xfId="0" applyNumberFormat="1" applyFont="1" applyAlignment="1">
      <alignment horizontal="left" vertical="center"/>
    </xf>
    <xf numFmtId="14" fontId="43" fillId="0" borderId="0" xfId="0" applyNumberFormat="1" applyFont="1" applyAlignment="1">
      <alignment vertical="center"/>
    </xf>
    <xf numFmtId="0" fontId="41" fillId="0" borderId="13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vertical="center" wrapText="1"/>
    </xf>
    <xf numFmtId="0" fontId="4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 wrapText="1"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0" fontId="40" fillId="0" borderId="0" xfId="0" applyFont="1" applyAlignment="1">
      <alignment horizontal="center" vertical="center"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5" fillId="0" borderId="0" xfId="0" applyFont="1" applyFill="1" applyAlignment="1">
      <alignment vertical="center" wrapText="1"/>
    </xf>
    <xf numFmtId="0" fontId="33" fillId="0" borderId="0" xfId="0" applyFont="1" applyAlignment="1">
      <alignment vertical="center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view="pageBreakPreview" zoomScale="85" zoomScaleSheetLayoutView="85" zoomScalePageLayoutView="0" workbookViewId="0" topLeftCell="A28">
      <selection activeCell="B45" sqref="B45"/>
    </sheetView>
  </sheetViews>
  <sheetFormatPr defaultColWidth="9.16015625" defaultRowHeight="12.75" customHeight="1"/>
  <cols>
    <col min="1" max="1" width="11.66015625" style="4" customWidth="1"/>
    <col min="2" max="2" width="36" style="4" customWidth="1"/>
    <col min="3" max="3" width="18.16015625" style="4" bestFit="1" customWidth="1"/>
    <col min="4" max="4" width="18.66015625" style="4" customWidth="1"/>
    <col min="5" max="5" width="18.5" style="4" customWidth="1"/>
    <col min="6" max="6" width="22.33203125" style="4" customWidth="1"/>
    <col min="7" max="7" width="9.16015625" style="4" customWidth="1"/>
    <col min="8" max="8" width="17" style="5" bestFit="1" customWidth="1"/>
    <col min="9" max="16384" width="9.16015625" style="5" customWidth="1"/>
  </cols>
  <sheetData>
    <row r="1" spans="1:6" ht="21" customHeight="1">
      <c r="A1" s="26"/>
      <c r="B1" s="26"/>
      <c r="C1" s="26"/>
      <c r="D1" s="52" t="s">
        <v>48</v>
      </c>
      <c r="E1" s="52"/>
      <c r="F1" s="52"/>
    </row>
    <row r="2" spans="1:8" s="6" customFormat="1" ht="23.25" customHeight="1">
      <c r="A2" s="4"/>
      <c r="B2" s="4"/>
      <c r="C2" s="3"/>
      <c r="D2" s="52" t="s">
        <v>49</v>
      </c>
      <c r="E2" s="52"/>
      <c r="F2" s="52"/>
      <c r="G2" s="51"/>
      <c r="H2" s="51"/>
    </row>
    <row r="3" spans="1:8" s="6" customFormat="1" ht="18.75" customHeight="1">
      <c r="A3" s="7"/>
      <c r="B3" s="7"/>
      <c r="C3" s="7"/>
      <c r="D3" s="52" t="s">
        <v>50</v>
      </c>
      <c r="E3" s="52"/>
      <c r="F3" s="52"/>
      <c r="G3" s="51"/>
      <c r="H3" s="51"/>
    </row>
    <row r="4" spans="1:8" s="6" customFormat="1" ht="20.25" customHeight="1">
      <c r="A4" s="7"/>
      <c r="B4" s="7"/>
      <c r="C4" s="7"/>
      <c r="D4" s="52" t="s">
        <v>51</v>
      </c>
      <c r="E4" s="52"/>
      <c r="F4" s="52"/>
      <c r="G4" s="58"/>
      <c r="H4" s="58"/>
    </row>
    <row r="5" spans="1:8" s="6" customFormat="1" ht="20.25" customHeight="1">
      <c r="A5" s="7"/>
      <c r="B5" s="7"/>
      <c r="C5" s="7"/>
      <c r="D5" s="52" t="s">
        <v>52</v>
      </c>
      <c r="E5" s="52"/>
      <c r="F5" s="52"/>
      <c r="G5" s="46"/>
      <c r="H5" s="46"/>
    </row>
    <row r="6" spans="1:6" ht="38.25" customHeight="1">
      <c r="A6" s="7"/>
      <c r="B6" s="7"/>
      <c r="C6" s="53"/>
      <c r="D6" s="53"/>
      <c r="E6" s="53"/>
      <c r="F6" s="53"/>
    </row>
    <row r="7" spans="1:7" s="9" customFormat="1" ht="20.25">
      <c r="A7" s="56" t="s">
        <v>47</v>
      </c>
      <c r="B7" s="56"/>
      <c r="C7" s="56"/>
      <c r="D7" s="56"/>
      <c r="E7" s="56"/>
      <c r="F7" s="56"/>
      <c r="G7" s="8"/>
    </row>
    <row r="8" spans="1:6" ht="12.75" customHeight="1">
      <c r="A8" s="57"/>
      <c r="B8" s="57"/>
      <c r="C8" s="57"/>
      <c r="D8" s="57"/>
      <c r="E8" s="57"/>
      <c r="F8" s="10" t="s">
        <v>16</v>
      </c>
    </row>
    <row r="9" spans="1:7" s="13" customFormat="1" ht="24.75" customHeight="1">
      <c r="A9" s="55" t="s">
        <v>0</v>
      </c>
      <c r="B9" s="55" t="s">
        <v>1</v>
      </c>
      <c r="C9" s="55" t="s">
        <v>5</v>
      </c>
      <c r="D9" s="55" t="s">
        <v>3</v>
      </c>
      <c r="E9" s="55" t="s">
        <v>4</v>
      </c>
      <c r="F9" s="55"/>
      <c r="G9" s="12"/>
    </row>
    <row r="10" spans="1:7" s="13" customFormat="1" ht="38.25" customHeight="1">
      <c r="A10" s="55"/>
      <c r="B10" s="55"/>
      <c r="C10" s="55"/>
      <c r="D10" s="55"/>
      <c r="E10" s="11" t="s">
        <v>5</v>
      </c>
      <c r="F10" s="14" t="s">
        <v>6</v>
      </c>
      <c r="G10" s="12"/>
    </row>
    <row r="11" spans="1:7" s="15" customFormat="1" ht="15.75">
      <c r="A11" s="32" t="s">
        <v>7</v>
      </c>
      <c r="B11" s="33" t="s">
        <v>8</v>
      </c>
      <c r="C11" s="1">
        <f>D11+E11</f>
        <v>103181375.94</v>
      </c>
      <c r="D11" s="1">
        <f>D12</f>
        <v>-343908776.87999994</v>
      </c>
      <c r="E11" s="1">
        <f>E12</f>
        <v>447090152.81999993</v>
      </c>
      <c r="F11" s="1">
        <f>F12</f>
        <v>440153856.09</v>
      </c>
      <c r="G11" s="4"/>
    </row>
    <row r="12" spans="1:7" s="15" customFormat="1" ht="44.25" customHeight="1">
      <c r="A12" s="34" t="s">
        <v>9</v>
      </c>
      <c r="B12" s="35" t="s">
        <v>10</v>
      </c>
      <c r="C12" s="2">
        <f>D12+E12</f>
        <v>103181375.94</v>
      </c>
      <c r="D12" s="2">
        <f>D15+D13+D14</f>
        <v>-343908776.87999994</v>
      </c>
      <c r="E12" s="2">
        <f>E15+E13+E14</f>
        <v>447090152.81999993</v>
      </c>
      <c r="F12" s="2">
        <f>F15+F13+F14</f>
        <v>440153856.09</v>
      </c>
      <c r="G12" s="4"/>
    </row>
    <row r="13" spans="1:7" s="15" customFormat="1" ht="15.75">
      <c r="A13" s="34" t="s">
        <v>41</v>
      </c>
      <c r="B13" s="35" t="s">
        <v>42</v>
      </c>
      <c r="C13" s="2">
        <f>D13+E13</f>
        <v>103181375.94000001</v>
      </c>
      <c r="D13" s="2">
        <f>79020478.65+3831826.09</f>
        <v>82852304.74000001</v>
      </c>
      <c r="E13" s="2">
        <f>2577960.45+17751110.75</f>
        <v>20329071.2</v>
      </c>
      <c r="F13" s="2">
        <f>13392456.47+318</f>
        <v>13392774.47</v>
      </c>
      <c r="G13" s="4"/>
    </row>
    <row r="14" spans="1:7" s="15" customFormat="1" ht="15.75">
      <c r="A14" s="34" t="s">
        <v>43</v>
      </c>
      <c r="B14" s="35" t="s">
        <v>44</v>
      </c>
      <c r="C14" s="2">
        <f>D14+E14</f>
        <v>0</v>
      </c>
      <c r="D14" s="2"/>
      <c r="E14" s="2"/>
      <c r="F14" s="2"/>
      <c r="G14" s="4"/>
    </row>
    <row r="15" spans="1:7" s="15" customFormat="1" ht="67.5" customHeight="1">
      <c r="A15" s="34" t="s">
        <v>11</v>
      </c>
      <c r="B15" s="35" t="s">
        <v>12</v>
      </c>
      <c r="C15" s="2">
        <f aca="true" t="shared" si="0" ref="C15:C26">D15+E15</f>
        <v>0</v>
      </c>
      <c r="D15" s="2">
        <f>-289203004.18-105845500+150000+2998000-2000000-500000+40061.85-3150000+1000000-800000+468309-2000000-24087122.2-3831826.09</f>
        <v>-426761081.61999995</v>
      </c>
      <c r="E15" s="2">
        <f>289203004.18+105845500-150000-2998000+2000000+500000-40061.85+3150000-1000000+800000-468309+2000000+24087122.2+3831826.09</f>
        <v>426761081.61999995</v>
      </c>
      <c r="F15" s="2">
        <f>289203004.18+105845500-150000-2998000+2000000+500000-40061.85+3150000-1000000+800000-468309+2000000+24087122.2+3831826.09</f>
        <v>426761081.61999995</v>
      </c>
      <c r="G15" s="4"/>
    </row>
    <row r="16" spans="1:7" s="17" customFormat="1" ht="30.75" customHeight="1">
      <c r="A16" s="32" t="s">
        <v>17</v>
      </c>
      <c r="B16" s="33" t="s">
        <v>18</v>
      </c>
      <c r="C16" s="1">
        <f t="shared" si="0"/>
        <v>-2464430.33</v>
      </c>
      <c r="D16" s="1">
        <f>D17</f>
        <v>0</v>
      </c>
      <c r="E16" s="1">
        <f>E17</f>
        <v>-2464430.33</v>
      </c>
      <c r="F16" s="1">
        <f>F17</f>
        <v>-2464430.33</v>
      </c>
      <c r="G16" s="16"/>
    </row>
    <row r="17" spans="1:7" s="17" customFormat="1" ht="38.25" customHeight="1">
      <c r="A17" s="34" t="s">
        <v>19</v>
      </c>
      <c r="B17" s="35" t="s">
        <v>28</v>
      </c>
      <c r="C17" s="2">
        <f t="shared" si="0"/>
        <v>-2464430.33</v>
      </c>
      <c r="D17" s="2">
        <f>D18+D19</f>
        <v>0</v>
      </c>
      <c r="E17" s="2">
        <f>E18+E19</f>
        <v>-2464430.33</v>
      </c>
      <c r="F17" s="2">
        <f>F18+F19</f>
        <v>-2464430.33</v>
      </c>
      <c r="G17" s="16"/>
    </row>
    <row r="18" spans="1:7" s="17" customFormat="1" ht="18.75" customHeight="1">
      <c r="A18" s="34" t="s">
        <v>20</v>
      </c>
      <c r="B18" s="35" t="s">
        <v>21</v>
      </c>
      <c r="C18" s="2">
        <f t="shared" si="0"/>
        <v>0</v>
      </c>
      <c r="D18" s="36">
        <v>0</v>
      </c>
      <c r="E18" s="36"/>
      <c r="F18" s="36"/>
      <c r="G18" s="16"/>
    </row>
    <row r="19" spans="1:7" s="17" customFormat="1" ht="18.75" customHeight="1">
      <c r="A19" s="34" t="s">
        <v>32</v>
      </c>
      <c r="B19" s="35" t="s">
        <v>33</v>
      </c>
      <c r="C19" s="2">
        <f t="shared" si="0"/>
        <v>-2464430.33</v>
      </c>
      <c r="D19" s="36">
        <v>0</v>
      </c>
      <c r="E19" s="36">
        <f>-2504492.18+40061.85</f>
        <v>-2464430.33</v>
      </c>
      <c r="F19" s="36">
        <f>-2504492.18+40061.85</f>
        <v>-2464430.33</v>
      </c>
      <c r="G19" s="16"/>
    </row>
    <row r="20" spans="1:7" s="19" customFormat="1" ht="18.75" customHeight="1">
      <c r="A20" s="32"/>
      <c r="B20" s="33" t="s">
        <v>34</v>
      </c>
      <c r="C20" s="1">
        <f t="shared" si="0"/>
        <v>100716945.61000001</v>
      </c>
      <c r="D20" s="37">
        <f>D11+D16</f>
        <v>-343908776.87999994</v>
      </c>
      <c r="E20" s="37">
        <f>E11+E16</f>
        <v>444625722.48999995</v>
      </c>
      <c r="F20" s="37">
        <f>F11+F16</f>
        <v>437689425.76</v>
      </c>
      <c r="G20" s="18"/>
    </row>
    <row r="21" spans="1:7" s="17" customFormat="1" ht="36.75" customHeight="1">
      <c r="A21" s="32" t="s">
        <v>22</v>
      </c>
      <c r="B21" s="33" t="s">
        <v>25</v>
      </c>
      <c r="C21" s="1">
        <f>D21+E21</f>
        <v>-2464430.33</v>
      </c>
      <c r="D21" s="1">
        <f>D22+D25</f>
        <v>0</v>
      </c>
      <c r="E21" s="1">
        <f>E22+E25</f>
        <v>-2464430.33</v>
      </c>
      <c r="F21" s="1">
        <f>F22+F25</f>
        <v>-2464430.33</v>
      </c>
      <c r="G21" s="16"/>
    </row>
    <row r="22" spans="1:7" s="17" customFormat="1" ht="15.75">
      <c r="A22" s="34" t="s">
        <v>24</v>
      </c>
      <c r="B22" s="35" t="s">
        <v>23</v>
      </c>
      <c r="C22" s="2">
        <f t="shared" si="0"/>
        <v>0</v>
      </c>
      <c r="D22" s="2">
        <f aca="true" t="shared" si="1" ref="D22:F23">D23</f>
        <v>0</v>
      </c>
      <c r="E22" s="2">
        <f t="shared" si="1"/>
        <v>0</v>
      </c>
      <c r="F22" s="2">
        <f t="shared" si="1"/>
        <v>0</v>
      </c>
      <c r="G22" s="16"/>
    </row>
    <row r="23" spans="1:7" s="17" customFormat="1" ht="15.75">
      <c r="A23" s="34" t="s">
        <v>26</v>
      </c>
      <c r="B23" s="35" t="s">
        <v>27</v>
      </c>
      <c r="C23" s="2">
        <f t="shared" si="0"/>
        <v>0</v>
      </c>
      <c r="D23" s="2">
        <f t="shared" si="1"/>
        <v>0</v>
      </c>
      <c r="E23" s="2">
        <f t="shared" si="1"/>
        <v>0</v>
      </c>
      <c r="F23" s="2">
        <f t="shared" si="1"/>
        <v>0</v>
      </c>
      <c r="G23" s="16"/>
    </row>
    <row r="24" spans="1:7" s="17" customFormat="1" ht="31.5">
      <c r="A24" s="34" t="s">
        <v>30</v>
      </c>
      <c r="B24" s="35" t="s">
        <v>31</v>
      </c>
      <c r="C24" s="2">
        <f t="shared" si="0"/>
        <v>0</v>
      </c>
      <c r="D24" s="36">
        <v>0</v>
      </c>
      <c r="E24" s="36"/>
      <c r="F24" s="36"/>
      <c r="G24" s="16"/>
    </row>
    <row r="25" spans="1:7" s="17" customFormat="1" ht="18.75" customHeight="1">
      <c r="A25" s="34" t="s">
        <v>35</v>
      </c>
      <c r="B25" s="35" t="s">
        <v>36</v>
      </c>
      <c r="C25" s="2">
        <f t="shared" si="0"/>
        <v>-2464430.33</v>
      </c>
      <c r="D25" s="36">
        <f aca="true" t="shared" si="2" ref="D25:F26">D26</f>
        <v>0</v>
      </c>
      <c r="E25" s="36">
        <f t="shared" si="2"/>
        <v>-2464430.33</v>
      </c>
      <c r="F25" s="36">
        <f t="shared" si="2"/>
        <v>-2464430.33</v>
      </c>
      <c r="G25" s="16"/>
    </row>
    <row r="26" spans="1:7" s="17" customFormat="1" ht="18.75" customHeight="1">
      <c r="A26" s="34" t="s">
        <v>37</v>
      </c>
      <c r="B26" s="35" t="s">
        <v>38</v>
      </c>
      <c r="C26" s="2">
        <f t="shared" si="0"/>
        <v>-2464430.33</v>
      </c>
      <c r="D26" s="36">
        <f t="shared" si="2"/>
        <v>0</v>
      </c>
      <c r="E26" s="36">
        <f>E27</f>
        <v>-2464430.33</v>
      </c>
      <c r="F26" s="36">
        <f t="shared" si="2"/>
        <v>-2464430.33</v>
      </c>
      <c r="G26" s="16"/>
    </row>
    <row r="27" spans="1:7" s="17" customFormat="1" ht="31.5">
      <c r="A27" s="34" t="s">
        <v>39</v>
      </c>
      <c r="B27" s="35" t="s">
        <v>31</v>
      </c>
      <c r="C27" s="2">
        <f aca="true" t="shared" si="3" ref="C27:C33">D27+E27</f>
        <v>-2464430.33</v>
      </c>
      <c r="D27" s="36">
        <v>0</v>
      </c>
      <c r="E27" s="36">
        <f>-2504492.18+40061.85</f>
        <v>-2464430.33</v>
      </c>
      <c r="F27" s="36">
        <f>-2504492.18+40061.85</f>
        <v>-2464430.33</v>
      </c>
      <c r="G27" s="16"/>
    </row>
    <row r="28" spans="1:7" s="17" customFormat="1" ht="36.75" customHeight="1">
      <c r="A28" s="32" t="s">
        <v>13</v>
      </c>
      <c r="B28" s="33" t="s">
        <v>2</v>
      </c>
      <c r="C28" s="1">
        <f t="shared" si="3"/>
        <v>103181375.94</v>
      </c>
      <c r="D28" s="1">
        <f>D29</f>
        <v>-343908776.87999994</v>
      </c>
      <c r="E28" s="1">
        <f>E29</f>
        <v>447090152.81999993</v>
      </c>
      <c r="F28" s="1">
        <f>F29</f>
        <v>440153856.09</v>
      </c>
      <c r="G28" s="16"/>
    </row>
    <row r="29" spans="1:7" s="17" customFormat="1" ht="31.5">
      <c r="A29" s="34" t="s">
        <v>14</v>
      </c>
      <c r="B29" s="35" t="s">
        <v>29</v>
      </c>
      <c r="C29" s="2">
        <f t="shared" si="3"/>
        <v>103181375.94</v>
      </c>
      <c r="D29" s="2">
        <f>D32+D30+D31</f>
        <v>-343908776.87999994</v>
      </c>
      <c r="E29" s="2">
        <f>E32+E30+E31</f>
        <v>447090152.81999993</v>
      </c>
      <c r="F29" s="2">
        <f>F32+F30+F31</f>
        <v>440153856.09</v>
      </c>
      <c r="G29" s="16"/>
    </row>
    <row r="30" spans="1:7" s="17" customFormat="1" ht="15.75">
      <c r="A30" s="34" t="s">
        <v>45</v>
      </c>
      <c r="B30" s="35" t="s">
        <v>42</v>
      </c>
      <c r="C30" s="2">
        <f t="shared" si="3"/>
        <v>103181375.94000001</v>
      </c>
      <c r="D30" s="2">
        <f>79020478.65+3831826.09</f>
        <v>82852304.74000001</v>
      </c>
      <c r="E30" s="2">
        <f>2577960.45+17751110.75</f>
        <v>20329071.2</v>
      </c>
      <c r="F30" s="2">
        <f>13392456.47+318</f>
        <v>13392774.47</v>
      </c>
      <c r="G30" s="16"/>
    </row>
    <row r="31" spans="1:7" s="17" customFormat="1" ht="15.75">
      <c r="A31" s="34" t="s">
        <v>46</v>
      </c>
      <c r="B31" s="35" t="s">
        <v>44</v>
      </c>
      <c r="C31" s="2">
        <f t="shared" si="3"/>
        <v>0</v>
      </c>
      <c r="D31" s="2"/>
      <c r="E31" s="2"/>
      <c r="F31" s="2"/>
      <c r="G31" s="16"/>
    </row>
    <row r="32" spans="1:7" s="17" customFormat="1" ht="63">
      <c r="A32" s="34" t="s">
        <v>15</v>
      </c>
      <c r="B32" s="35" t="s">
        <v>12</v>
      </c>
      <c r="C32" s="2">
        <f t="shared" si="3"/>
        <v>0</v>
      </c>
      <c r="D32" s="2">
        <f>-289203004.18-105845500+150000+2998000-2000000-500000+40061.85-3150000+1000000-800000+468309-2000000-24087122.2-3831826.09</f>
        <v>-426761081.61999995</v>
      </c>
      <c r="E32" s="2">
        <f>289203004.18+105845500-150000-2998000+2000000+500000-40061.85+3150000-1000000+800000-468309+2000000+24087122.2+3831826.09</f>
        <v>426761081.61999995</v>
      </c>
      <c r="F32" s="2">
        <f>289203004.18+105845500-150000-2998000+2000000+500000-40061.85+3150000-1000000+800000-468309+2000000+24087122.2+3831826.09</f>
        <v>426761081.61999995</v>
      </c>
      <c r="G32" s="16"/>
    </row>
    <row r="33" spans="1:8" s="19" customFormat="1" ht="31.5">
      <c r="A33" s="32"/>
      <c r="B33" s="33" t="s">
        <v>40</v>
      </c>
      <c r="C33" s="1">
        <f t="shared" si="3"/>
        <v>100716945.61000001</v>
      </c>
      <c r="D33" s="37">
        <f>D21+D28</f>
        <v>-343908776.87999994</v>
      </c>
      <c r="E33" s="37">
        <f>E21+E28</f>
        <v>444625722.48999995</v>
      </c>
      <c r="F33" s="37">
        <f>F21+F28</f>
        <v>437689425.76</v>
      </c>
      <c r="G33" s="18"/>
      <c r="H33" s="38"/>
    </row>
    <row r="34" spans="3:8" s="20" customFormat="1" ht="34.5" customHeight="1">
      <c r="C34" s="21"/>
      <c r="D34" s="21"/>
      <c r="E34" s="21"/>
      <c r="F34" s="21"/>
      <c r="H34" s="21"/>
    </row>
    <row r="35" spans="3:6" s="20" customFormat="1" ht="18" customHeight="1">
      <c r="C35" s="21"/>
      <c r="D35" s="21"/>
      <c r="E35" s="21"/>
      <c r="F35" s="21"/>
    </row>
    <row r="36" spans="1:7" s="20" customFormat="1" ht="21" customHeight="1">
      <c r="A36" s="47" t="s">
        <v>53</v>
      </c>
      <c r="B36" s="48"/>
      <c r="C36" s="49"/>
      <c r="D36" s="49"/>
      <c r="E36" s="54" t="s">
        <v>54</v>
      </c>
      <c r="F36" s="54"/>
      <c r="G36" s="22"/>
    </row>
    <row r="37" spans="1:7" s="24" customFormat="1" ht="24.75" customHeight="1">
      <c r="A37" s="59"/>
      <c r="B37" s="50"/>
      <c r="C37" s="39"/>
      <c r="D37" s="39"/>
      <c r="E37" s="39"/>
      <c r="F37" s="40"/>
      <c r="G37" s="25"/>
    </row>
    <row r="38" spans="1:7" s="23" customFormat="1" ht="24" customHeight="1">
      <c r="A38" s="41" t="s">
        <v>55</v>
      </c>
      <c r="B38" s="42"/>
      <c r="C38" s="39"/>
      <c r="D38" s="39"/>
      <c r="E38" s="39"/>
      <c r="F38" s="40"/>
      <c r="G38" s="26"/>
    </row>
    <row r="39" spans="1:7" s="23" customFormat="1" ht="18.75">
      <c r="A39" s="43"/>
      <c r="B39" s="44"/>
      <c r="C39" s="45"/>
      <c r="D39" s="45"/>
      <c r="E39" s="45"/>
      <c r="F39" s="45"/>
      <c r="G39" s="26"/>
    </row>
    <row r="40" spans="1:7" s="30" customFormat="1" ht="18.75">
      <c r="A40" s="27"/>
      <c r="B40" s="28"/>
      <c r="C40" s="29"/>
      <c r="D40" s="29"/>
      <c r="E40" s="29"/>
      <c r="F40" s="29"/>
      <c r="G40" s="26"/>
    </row>
    <row r="41" spans="1:2" ht="12.75" customHeight="1">
      <c r="A41" s="31"/>
      <c r="B41" s="31"/>
    </row>
  </sheetData>
  <sheetProtection/>
  <mergeCells count="14">
    <mergeCell ref="E36:F36"/>
    <mergeCell ref="A9:A10"/>
    <mergeCell ref="B9:B10"/>
    <mergeCell ref="A7:F7"/>
    <mergeCell ref="C9:C10"/>
    <mergeCell ref="D9:D10"/>
    <mergeCell ref="E9:F9"/>
    <mergeCell ref="A8:E8"/>
    <mergeCell ref="C6:F6"/>
    <mergeCell ref="D1:F1"/>
    <mergeCell ref="D2:F2"/>
    <mergeCell ref="D3:F3"/>
    <mergeCell ref="D4:F4"/>
    <mergeCell ref="D5:F5"/>
  </mergeCells>
  <printOptions horizontalCentered="1"/>
  <pageMargins left="0.7480314960629921" right="0.38" top="0.3" bottom="0.2" header="0.23" footer="0.2"/>
  <pageSetup firstPageNumber="0" useFirstPageNumber="1" fitToHeight="1" fitToWidth="1" horizontalDpi="300" verticalDpi="300" orientation="portrait" paperSize="9" scale="76" r:id="rId1"/>
  <rowBreaks count="2" manualBreakCount="2">
    <brk id="38" max="5" man="1"/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2018-02-12T13:54:51Z</cp:lastPrinted>
  <dcterms:created xsi:type="dcterms:W3CDTF">2014-01-17T10:52:16Z</dcterms:created>
  <dcterms:modified xsi:type="dcterms:W3CDTF">2018-02-12T13:55:04Z</dcterms:modified>
  <cp:category/>
  <cp:version/>
  <cp:contentType/>
  <cp:contentStatus/>
</cp:coreProperties>
</file>