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895" yWindow="255" windowWidth="15750" windowHeight="12840" tabRatio="729" activeTab="0"/>
  </bookViews>
  <sheets>
    <sheet name="АТО" sheetId="1" r:id="rId1"/>
  </sheets>
  <definedNames>
    <definedName name="_xlnm.Print_Area" localSheetId="0">'АТО'!$A$1:$G$249</definedName>
  </definedNames>
  <calcPr fullCalcOnLoad="1"/>
</workbook>
</file>

<file path=xl/sharedStrings.xml><?xml version="1.0" encoding="utf-8"?>
<sst xmlns="http://schemas.openxmlformats.org/spreadsheetml/2006/main" count="274" uniqueCount="167">
  <si>
    <t>осіб</t>
  </si>
  <si>
    <t>Підпрограма 1. Соціальні гарантії учасникам антитерористичної операції та членам їх сімей.</t>
  </si>
  <si>
    <t xml:space="preserve"> - добровольцям – учасникам антитерористичної операції (щомісячна адресна грошова допомога на отримання транспортних послуг);</t>
  </si>
  <si>
    <t>- учасникам антитерористичної операції та членам їх сімей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</si>
  <si>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Підпрограма 3. Соціальні пільги та гарантії громадянам, які мають заслуги перед містом та сім'ям загиблих.</t>
  </si>
  <si>
    <t>Підпрограма 7. Медичне забезпечення учасників антитерористичної операції.</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</si>
  <si>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</si>
  <si>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КПКВК 0712152 Інші програми та заходи у сфері охорони здоров'я</t>
  </si>
  <si>
    <t>% виконання</t>
  </si>
  <si>
    <t>сума, грн.</t>
  </si>
  <si>
    <t>- учасникам антитерористичної операції та членам їх сімей, сім'ям загиблих (померлих) учасників антитерористичної операції, добровольцям-учасникам антитерористичної операції та членам їх сімей, які опинилися в складних життєвих обставинах (надання матеріальної допомоги);</t>
  </si>
  <si>
    <t>-  добровольцям – учасникам антитерористичної операції (надання одноразової матеріальної допомоги до 5 Травня);</t>
  </si>
  <si>
    <t xml:space="preserve"> - сім'ям на виготовлення, встановлення намогильної споруди та елементів благоустрою на могилах загиблих (померлих) учасників антитерористичної операції (надання матеріальної допомоги);</t>
  </si>
  <si>
    <t>- членам сімей загиблих (померлих) учасників антитерористичної операції (надання матеріальної допомоги для вирішення соціально-побутових питань);</t>
  </si>
  <si>
    <t>- батькам загиблого учасника антитерористичної операції Коханого Артема (надання цільової матеріальної допомоги на вирішення соціально-побутових питань, а саме для проведення утеплення житлового будинку).</t>
  </si>
  <si>
    <t xml:space="preserve"> - дітям загиблих (померлих) учасників антитерористичної операції (щомісячна грошова допомога);</t>
  </si>
  <si>
    <t>- добровольцям – учасникам антитерористичної операції та членам їх сімей (75% пільги).</t>
  </si>
  <si>
    <t>- сім’ям загиблих (померлих) учасників антитерористичної операції (100% пільги (за виключенням розміру пільг, які надаються за рахунок коштів державного бюджету)).</t>
  </si>
  <si>
    <t>- особам з інвалідністю внаслідок війни з числа учасників антитерористичної операції (надання одноразової матеріальної допомоги до Дня незалежності України);</t>
  </si>
  <si>
    <t>- сім’ям учасників бойових дій з числа учасників антитерористичної операції  (щомісячне відшкодування вартості спожитих житлово-комунальних послуг);</t>
  </si>
  <si>
    <t>- особам з інвалідністю внаслідок війни з числа учасників антитерористичної операції (надання одноразової матеріальної допомоги до Дня захисника України).</t>
  </si>
  <si>
    <t>Підпрограма 4. Соціальна підтримка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</si>
  <si>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Підпрограма 5. Соціальна підтримка учнів та вихованців закладів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</si>
  <si>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 xml:space="preserve"> - забезпечення безкоштовними путівками  до позаміських дитячих закладів оздоровлення та відпочинку або дитячих центрів України учнів, батьки яких є загиблими (померлими) учасниками антитерористичної операції;</t>
  </si>
  <si>
    <t xml:space="preserve"> - забезпечення безкоштовними путівками до позаміських дитячих закладів оздоровлення та відпочинку м. Суми  учнів, батьки яких є учасниками антитерористичної операції, добровольцями – учасниками антитерористичної операції. </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</si>
  <si>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</si>
  <si>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КПКВК 0712100 Надання стоматологічної допомоги населенню</t>
  </si>
  <si>
    <t>Всього на виконання підпрограми:</t>
  </si>
  <si>
    <t>- дітям загиблих (померлих) учасників антитерористичної операції (надання одноразової матеріальної допомоги);</t>
  </si>
  <si>
    <t>- учасникам антитерористичної операції, сім'ям загиблих (померлих) учасників антитерористичної операції, добровольцям-учасникам антитерористичної операції (надання одноразової матеріальної допомоги);</t>
  </si>
  <si>
    <t>- дітям (до 18 років) загиблих (померлих) учасників антитерористичної операції (надання одноразової матеріальної допомоги до  Дня незалежності України);</t>
  </si>
  <si>
    <t>- законним представникам дітей (віком до 7 років) загиблих (померлих) учасників антитерористичної операції, для покриття витрат, пов'язаних з супроводом дитини під час її оздоровлення (надання одноразової матеріальної допомоги);</t>
  </si>
  <si>
    <t>- учасникам антитерористичної операції, які є звільненими в запас військовослужбовцями військової служби за призовом під час мобілізації, на особливий період, та військовослужбовцями військової служби за контрактом, а також добровольцям-учасникам антитерористичної операції  (надання одноразової матеріальної допомоги);</t>
  </si>
  <si>
    <t>- дітям (до 18 років) загиблих (померлих) учасників антитерористичної операції (надання одноразової матеріальної допомоги до  Міжнародного Дня захисту дітей);</t>
  </si>
  <si>
    <t>- дружинам та батькам загиблих (померлих) учасників антитерористичної операції (надання одноразової матеріальної допомоги до  Дня міста Суми);</t>
  </si>
  <si>
    <t>- дружинам та батькам загиблих (померлих) учасників антитерористичної операції (надання матеріальної допомоги на вирішення соціально-побутових питань);</t>
  </si>
  <si>
    <t>(назва програми)</t>
  </si>
  <si>
    <t>Назва міської програми</t>
  </si>
  <si>
    <t>Міська програма "Соціальна підтримка учасників антитерористичної операції та членів їх сімей" на 2017-2019 роки"</t>
  </si>
  <si>
    <t>найменування програми, дата і номер рішення міської ради про її затвердження</t>
  </si>
  <si>
    <t>міський бюджет</t>
  </si>
  <si>
    <r>
      <rPr>
        <b/>
        <sz val="12"/>
        <rFont val="Times New Roman"/>
        <family val="1"/>
      </rPr>
      <t>Завдання 1.</t>
    </r>
    <r>
      <rPr>
        <sz val="12"/>
        <rFont val="Times New Roman"/>
        <family val="1"/>
      </rPr>
      <t xml:space="preserve"> Забезпечити надання матеріальної допомоги:</t>
    </r>
  </si>
  <si>
    <r>
      <rPr>
        <b/>
        <sz val="12"/>
        <rFont val="Times New Roman"/>
        <family val="1"/>
      </rPr>
      <t>Завдання 2.</t>
    </r>
    <r>
      <rPr>
        <sz val="12"/>
        <rFont val="Times New Roman"/>
        <family val="1"/>
      </rPr>
      <t xml:space="preserve"> Забезпечити надання соціальних гарантій, встановлених  Сумською міською радою:</t>
    </r>
  </si>
  <si>
    <r>
      <rPr>
        <b/>
        <sz val="12"/>
        <rFont val="Times New Roman"/>
        <family val="1"/>
      </rPr>
      <t>Завдання 3.</t>
    </r>
    <r>
      <rPr>
        <sz val="12"/>
        <rFont val="Times New Roman"/>
        <family val="1"/>
      </rPr>
      <t xml:space="preserve"> Забезпечити  поховання загиблих (померлих) учасників антитерористичної операції.</t>
    </r>
  </si>
  <si>
    <r>
      <t xml:space="preserve">Завдання 4. </t>
    </r>
    <r>
      <rPr>
        <sz val="12"/>
        <rFont val="Times New Roman"/>
        <family val="1"/>
      </rPr>
      <t>Забезпечити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r>
  </si>
  <si>
    <r>
      <t>Завдання 5.</t>
    </r>
    <r>
      <rPr>
        <sz val="12"/>
        <rFont val="Times New Roman"/>
        <family val="1"/>
      </rPr>
      <t xml:space="preserve"> 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</si>
  <si>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t>-  добровольцям – учасникам антитерористичної операції (надання грошової допомоги для компенсації вартості санаторно-курортного лікування).</t>
  </si>
  <si>
    <r>
      <t xml:space="preserve">Завдання 1. </t>
    </r>
    <r>
      <rPr>
        <sz val="12"/>
        <rFont val="Times New Roman"/>
        <family val="1"/>
      </rPr>
      <t>Забезпечити надання пільг по оплаті за житлово-комунальних послуги:</t>
    </r>
  </si>
  <si>
    <r>
      <t>Завдання 2.</t>
    </r>
    <r>
      <rPr>
        <sz val="12"/>
        <rFont val="Times New Roman"/>
        <family val="1"/>
      </rPr>
      <t xml:space="preserve"> Забезпечити виплату соціальних гарантій громадянам, які мають заслуги перед містом:</t>
    </r>
  </si>
  <si>
    <r>
      <t xml:space="preserve">Завдання 1. </t>
    </r>
    <r>
      <rPr>
        <sz val="12"/>
        <rFont val="Times New Roman"/>
        <family val="1"/>
      </rPr>
      <t>Забезпечити  безкоштовним харчуванням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</si>
  <si>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2. </t>
    </r>
    <r>
      <rPr>
        <sz val="12"/>
        <rFont val="Times New Roman"/>
        <family val="1"/>
      </rPr>
      <t>Забезпечити  безкоштовним харчуванням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</si>
  <si>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3. </t>
    </r>
    <r>
      <rPr>
        <sz val="12"/>
        <rFont val="Times New Roman"/>
        <family val="1"/>
      </rPr>
      <t>Забезпечити  новорічними подарунками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</si>
  <si>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Завдання 4.</t>
    </r>
    <r>
      <rPr>
        <sz val="12"/>
        <rFont val="Times New Roman"/>
        <family val="1"/>
      </rPr>
      <t xml:space="preserve"> Передача субвенції до державного бюджету для державної установи "Дошкільний навчальний заклад (ясла-садок) (м.Суми) Національної поліції України".</t>
    </r>
  </si>
  <si>
    <r>
      <t xml:space="preserve">Завдання 1. </t>
    </r>
    <r>
      <rPr>
        <sz val="12"/>
        <rFont val="Times New Roman"/>
        <family val="1"/>
      </rPr>
      <t>Забезпечити безкоштовним харчуванням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</si>
  <si>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2. </t>
    </r>
    <r>
      <rPr>
        <sz val="12"/>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</si>
  <si>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4. </t>
    </r>
    <r>
      <rPr>
        <sz val="12"/>
        <rFont val="Times New Roman"/>
        <family val="1"/>
      </rPr>
      <t>Організація оздоровлення та забезпечення відпочинком учнів,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</si>
  <si>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1. </t>
    </r>
    <r>
      <rPr>
        <sz val="12"/>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</si>
  <si>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t>Планові обсяги фінансування</t>
  </si>
  <si>
    <t>Фактичні обсяги фінансування</t>
  </si>
  <si>
    <t>Профінансовано фактичну потребу закладів загальної середньої освіти щодо соціальної підтримки дітей, які потребують особливої соціальної уваги.</t>
  </si>
  <si>
    <t>Профінансовано фактичну потребу для забезпечення поховання загиблих (померлих) учасників антитерористичної операції</t>
  </si>
  <si>
    <t>Проведено відшкодування підриємствам за фактично надані пільги, а також у зв'язку з тим, що пільговики набували право на пільги протягом бюджетного року.</t>
  </si>
  <si>
    <t>Профінансовано фактичну потребу закладів дошкільної освіти щодо соціальної підтримки дітей, які потребують особливої соціальної уваги.</t>
  </si>
  <si>
    <t>державний бюджет (медична субвенція)</t>
  </si>
  <si>
    <r>
      <t xml:space="preserve">КПКВК 0712010 Багатопрофільна стаціонарна медична допомога населенню, </t>
    </r>
    <r>
      <rPr>
        <i/>
        <sz val="12"/>
        <rFont val="Times New Roman"/>
        <family val="1"/>
      </rPr>
      <t>в тому числі:</t>
    </r>
  </si>
  <si>
    <r>
      <t xml:space="preserve">КПКВК 0712030 Лікарсько-акушерська допомога вагітним, породіллям та новонародженим, </t>
    </r>
    <r>
      <rPr>
        <i/>
        <sz val="12"/>
        <rFont val="Times New Roman"/>
        <family val="1"/>
      </rPr>
      <t>в тому числі:</t>
    </r>
  </si>
  <si>
    <r>
      <t>КПКВК 0712111 Первинна медична допомога населенню, що надається центрами первинної медичної (медико-санітарної) допомоги</t>
    </r>
    <r>
      <rPr>
        <i/>
        <sz val="12"/>
        <rFont val="Times New Roman"/>
        <family val="1"/>
      </rPr>
      <t>, в тому числі:</t>
    </r>
  </si>
  <si>
    <r>
      <t>КПКВК 0712113 Первинна медична допомога населенню, що надається амбулаторно-поліклінічними закладами (відділеннями)</t>
    </r>
    <r>
      <rPr>
        <i/>
        <sz val="12"/>
        <rFont val="Times New Roman"/>
        <family val="1"/>
      </rPr>
      <t>, в тому числі:</t>
    </r>
  </si>
  <si>
    <r>
      <t xml:space="preserve">Завдання 1. </t>
    </r>
    <r>
      <rPr>
        <sz val="12"/>
        <rFont val="Times New Roman"/>
        <family val="1"/>
      </rPr>
      <t>Забезпечити додаткове медичне обслуговування учасників антитерористичної операції,</t>
    </r>
    <r>
      <rPr>
        <i/>
        <sz val="12"/>
        <rFont val="Times New Roman"/>
        <family val="1"/>
      </rPr>
      <t xml:space="preserve"> в тому числі:</t>
    </r>
  </si>
  <si>
    <t>міський бюджет, в тому числі:</t>
  </si>
  <si>
    <t>державний бюджет (медична субвенція), в тому числі:</t>
  </si>
  <si>
    <t>Додаток 2</t>
  </si>
  <si>
    <r>
      <t xml:space="preserve">Завдання 1. </t>
    </r>
    <r>
      <rPr>
        <sz val="12"/>
        <rFont val="Times New Roman"/>
        <family val="1"/>
      </rPr>
      <t>Забезпечити надання пільг населенню на оплату житлово-комунальних послуг:</t>
    </r>
  </si>
  <si>
    <t>Продовження додатка 2</t>
  </si>
  <si>
    <t>Примітка</t>
  </si>
  <si>
    <t>Профінансовано фактичну потребу відповідно до отриманих звернень</t>
  </si>
  <si>
    <t>Інформація про виконання програми за 2017-2019 роки</t>
  </si>
  <si>
    <t>"Соціальна підтримка учасників антитерористичної операції та членів їх сімей" за 2017 рік</t>
  </si>
  <si>
    <t>"Соціальна підтримка учасників антитерористичної операції та членів їх сімей" за 2018 рік</t>
  </si>
  <si>
    <t>"Соціальна підтримка учасників антитерористичної операції та членів їх сімей" за 2019 рік</t>
  </si>
  <si>
    <r>
      <t xml:space="preserve">"Соціальна підтримка учасників антитерористичної операції та членів їх сімей" за 2017-2019 роки, </t>
    </r>
    <r>
      <rPr>
        <b/>
        <i/>
        <sz val="14"/>
        <rFont val="Times New Roman"/>
        <family val="1"/>
      </rPr>
      <t>в тому числі:</t>
    </r>
  </si>
  <si>
    <t>- учасникам антитерористичної операції та членам їх сімей, які опинилися в складних життєвих обставинах (надання матеріальної допомоги);</t>
  </si>
  <si>
    <t xml:space="preserve"> - учасникам антитерористичної операції, сім'ям загиблих при виконанні службового обов'язку або померлих в період проходження військової служби під час участі в антитерористичній операції та сім'ям осіб, які загинули чи померли під час безпосередньої участі в антитерористичній операції у складі добровольчих формувань, мешканцям міста Суми (надання одноразової матеріальної допомоги);</t>
  </si>
  <si>
    <t xml:space="preserve"> - дітям, батьки яких загинули при виконанні службового обов'язку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мешканцям міста Суми (надання одноразової матеріальної допомоги);</t>
  </si>
  <si>
    <t xml:space="preserve"> - сім'ям на виготовлення, встановлення намогильної споруди та елементів благоустрою на могилах загиблих при виконанні службового обов'язку або померлих в період проходження військової служби під час участі в антитерористичній операції та загиблих чи померлих під час безпосередньої участі в антитерористичній операції у складі добровольчих формувань (надання матеріальної допомоги);</t>
  </si>
  <si>
    <t xml:space="preserve"> - дітям до 18 років, мешканцям міста Суми, батьки яких загинули при виконанні службового обов'язку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(надання одноразової матеріальної допомоги до  Дня незалежності України);</t>
  </si>
  <si>
    <t xml:space="preserve"> - законним представникам дітей віком до 7 років, батьки яких загинули при виконанні службового обов’язку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для покриття витрат, пов'язаних з супроводом дитини під час її оздоровлення (надання одноразової матеріальної допомоги);</t>
  </si>
  <si>
    <t>- звільненим в запас військовослужбовцям військової служби за призовом під час мобілізації, на особливий період, та військовослужбовцям військової служби за контрактом, які приймали безпосередню участь в антитерористичній операції, мешканцям міста Суми, особам, які приймали безпосередню участь в антитерористичній операції у складі добровольчих формувань, мешканцям міста Суми (надання одноразової матеріальної допомоги).</t>
  </si>
  <si>
    <t xml:space="preserve"> - дітям, мешканцям міста Суми, батьки яких загинули при виконанні службового обов’язку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(щомісячна грошова допомога).</t>
  </si>
  <si>
    <r>
      <rPr>
        <b/>
        <sz val="12"/>
        <rFont val="Times New Roman"/>
        <family val="1"/>
      </rPr>
      <t>Завдання 3.</t>
    </r>
    <r>
      <rPr>
        <sz val="12"/>
        <rFont val="Times New Roman"/>
        <family val="1"/>
      </rPr>
      <t xml:space="preserve"> Забезпечити  поховання загиблих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проведення антитерористичної операції, осіб, які померли в період проходження військової служби під час участі в антитерористичній операції та осіб, які загинули чи померли під час безпосередньої участі в антитерористичній операції у складі добровольчих формувань.</t>
    </r>
  </si>
  <si>
    <r>
      <t xml:space="preserve">Завдання 4. </t>
    </r>
    <r>
      <rPr>
        <sz val="12"/>
        <rFont val="Times New Roman"/>
        <family val="1"/>
      </rPr>
      <t>Забезпечити надання одноразової цільової матеріальної допомоги для придбання житла учасникам антитерористичної операції та членам сімей загиблих учасників антитерористичної операції.</t>
    </r>
  </si>
  <si>
    <r>
      <t xml:space="preserve">Завдання 5. </t>
    </r>
    <r>
      <rPr>
        <sz val="12"/>
        <rFont val="Times New Roman"/>
        <family val="1"/>
      </rPr>
      <t>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t>
    </r>
  </si>
  <si>
    <r>
      <t xml:space="preserve">Завдання 1. </t>
    </r>
    <r>
      <rPr>
        <sz val="12"/>
        <rFont val="Times New Roman"/>
        <family val="1"/>
      </rPr>
      <t>Забезпечити надання пільг населенню на оплату житлово-комунальних послуг і природного газу:</t>
    </r>
  </si>
  <si>
    <t>- сім'ям добровольцяів-учасників антитерористичної операції (75% пільги).</t>
  </si>
  <si>
    <r>
      <t xml:space="preserve">Завдання 2. </t>
    </r>
    <r>
      <rPr>
        <sz val="12"/>
        <rFont val="Times New Roman"/>
        <family val="1"/>
      </rPr>
      <t>Забезпечити виплату соціальних гарантій громадянам, які мають заслуги перед містом:</t>
    </r>
  </si>
  <si>
    <t>- інвалідам війни з числа учасників антитерористичної операції, мешканцям міста Суми (надання одноразової матеріальної допомоги до Дня незалежності України);</t>
  </si>
  <si>
    <t>- сім’ям учасників бойових дій та сім’ям загиблих учасників антитерористичної операції, мешканцям міста Суми (щомісячне відшкодування вартості спожитих житлово-комунальних послуг).</t>
  </si>
  <si>
    <t>Підпрограма 4. Соціальна підтримка вихованців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</si>
  <si>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r>
      <t xml:space="preserve">Завдання 1. </t>
    </r>
    <r>
      <rPr>
        <sz val="12"/>
        <rFont val="Times New Roman"/>
        <family val="1"/>
      </rPr>
      <t>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</si>
  <si>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r>
      <t xml:space="preserve">Завдання 2. </t>
    </r>
    <r>
      <rPr>
        <sz val="12"/>
        <rFont val="Times New Roman"/>
        <family val="1"/>
      </rPr>
      <t>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</si>
  <si>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r>
      <t xml:space="preserve">Завдання 3. </t>
    </r>
    <r>
      <rPr>
        <sz val="12"/>
        <rFont val="Times New Roman"/>
        <family val="1"/>
      </rPr>
      <t>Забезпечити новорічними подарунками вихованців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</si>
  <si>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t>Підпрограма 5. Соціальна підтримка учнів та вихованців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</si>
  <si>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r>
      <t xml:space="preserve">Завдання 1. </t>
    </r>
    <r>
      <rPr>
        <sz val="12"/>
        <rFont val="Times New Roman"/>
        <family val="1"/>
      </rPr>
      <t>Забезпечити безоплатними обідами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</si>
  <si>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r>
      <t>Завдання 2.</t>
    </r>
    <r>
      <rPr>
        <sz val="12"/>
        <rFont val="Times New Roman"/>
        <family val="1"/>
      </rPr>
      <t xml:space="preserve"> Забезпечити новорічними подарунками учнів загальноосвітніх навчальних закладів, вихованців та учнів навчально-виховних комплексів,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</si>
  <si>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r>
      <t xml:space="preserve">Завдання 3. </t>
    </r>
    <r>
      <rPr>
        <sz val="12"/>
        <rFont val="Times New Roman"/>
        <family val="1"/>
      </rPr>
      <t>Забезпечити новорічними подарунками учнів спеціалізованого загальоосвітнього  навчального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</si>
  <si>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t>- забезпечення безкоштовними путівками  до позаміських дитячих закладів оздоровлення та відпочинку або дитячих центрів України для дітей, батьки яких загинули при виконанні службового обов’язку під час проведення антитерористичної операції;</t>
  </si>
  <si>
    <t xml:space="preserve"> - забезпечення безкоштовними путівками до позаміських дитячих закладів оздоровлення та відпочинку м. Суми  для дітей, батьки яких брали участь в антитерористичній операції та визнані інвалідами війни відповідно до пункту 11 статті 7 та учасниками бойових дій відповідно до пункту 19 частини першої статті 6 Закону України «Про статус ветеранів війни, гарантії їх соціального захисту».</t>
  </si>
  <si>
    <t>Підпрограма 6. Медичне забезпечення учасників антитерористичної операції.</t>
  </si>
  <si>
    <r>
      <t xml:space="preserve">Завдання 1. </t>
    </r>
    <r>
      <rPr>
        <sz val="12"/>
        <rFont val="Times New Roman"/>
        <family val="1"/>
      </rPr>
      <t>Забезпечити додаткове медичне обслуговування учасників антитерористичної операції.</t>
    </r>
  </si>
  <si>
    <t xml:space="preserve"> -учасникам антитерористичної операції, сім'ям загиблих (померлих) учасників антитерористичної операції, добровольцям-учасникам антитерористичної операції (надання одноразової матеріальної допомоги);</t>
  </si>
  <si>
    <t xml:space="preserve"> - дітям загиблих (померлих) учасників антитерористичної операції (надання одноразової матеріальної допомоги);</t>
  </si>
  <si>
    <t xml:space="preserve"> - дітям (до 18 років) загиблих (померлих) учасників антитерористичної операції (надання одноразової матеріальної допомоги до  Дня незалежності України);</t>
  </si>
  <si>
    <t xml:space="preserve"> - дітям (до 18 років) загиблих (померлих) учасників антитерористичної операції (надання одноразової матеріальної допомоги до  Міжнародного Дня захисту дітей);</t>
  </si>
  <si>
    <t xml:space="preserve"> - дітям (до 18 років) загиблих (померлих) учасників антитерористичної операції (надання одноразової матеріальної допомоги до  Дня Святого Миколая);</t>
  </si>
  <si>
    <t xml:space="preserve"> - законним представникам дітей (віком до 7 років) загиблих (померлих) учасників антитерористичної операції, для покриття витрат, пов'язаних з супроводом дитини під час її оздоровлення (надання одноразової матеріальної допомоги);</t>
  </si>
  <si>
    <t xml:space="preserve"> - учасникам антитерористичної операції, які є звільненими в запас військовослужбовцями військової служби за призовом під час мобілізації, на особливий період, та військовослужбовцями військової служби за контрактом, а також добровольцям-учасникам антитерористичної операції  (надання одноразової матеріальної допомоги);</t>
  </si>
  <si>
    <t xml:space="preserve"> - дружинам та батькам загиблих (померлих) учасників антитерористичної операції (надання одноразової матеріальної допомоги до  Дня міста Суми);</t>
  </si>
  <si>
    <t xml:space="preserve"> - дружинам та батькам загиблих (померлих) учасників антитерористичної операції (надання матеріальної допомоги на вирішення соціально-побутових питань);</t>
  </si>
  <si>
    <t>-  добровольцям – учасникам антитерористичної операції (надання грошової допомоги для компенсації вартості санаторно-курортного лікування);</t>
  </si>
  <si>
    <t xml:space="preserve"> - членам сім'ей загиблих (померлих) учасників антитерористичної операції (відшкодування коштів за проїзд один раз на рік до будь-якого пункту України і назад залізничним транспортом).</t>
  </si>
  <si>
    <t xml:space="preserve"> - проведення заходів до п'ятої річниці з дня загибелі військовослужбовців дев'ятої батареї 27 Сумської реактивної артилерійської бригади. </t>
  </si>
  <si>
    <r>
      <t>Завдання 4.</t>
    </r>
    <r>
      <rPr>
        <sz val="12"/>
        <rFont val="Times New Roman"/>
        <family val="1"/>
      </rPr>
      <t xml:space="preserve"> Забезпечити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r>
  </si>
  <si>
    <r>
      <t xml:space="preserve">Завдання 6. </t>
    </r>
    <r>
      <rPr>
        <sz val="12"/>
        <rFont val="Times New Roman"/>
        <family val="1"/>
      </rPr>
      <t>Забезпечити вшанування пам'яті воїнів, які виявили героїзм у захисті України під час проведення антитерористичної операції та заходів із забезпечення національної безпеки і оборони, відсічі і стримуванні збройної агресії Російської Федерації у Донецькій та Луганській областях:</t>
    </r>
  </si>
  <si>
    <r>
      <t xml:space="preserve">Завдання 1. </t>
    </r>
    <r>
      <rPr>
        <sz val="12"/>
        <rFont val="Times New Roman"/>
        <family val="1"/>
      </rPr>
      <t>Забезпечити надання пільг по оплаті за житлово-комунальні послуги:</t>
    </r>
  </si>
  <si>
    <t>- особам з інвалідністю внаслідок війни з числа учасників антитерористичної операції (надання одноразової матеріальної допомоги до Дня захисника України);</t>
  </si>
  <si>
    <r>
      <t xml:space="preserve">Завдання 4. </t>
    </r>
    <r>
      <rPr>
        <sz val="12"/>
        <rFont val="Times New Roman"/>
        <family val="1"/>
      </rPr>
      <t>Передача субвенції до державного бюджету для державної установи "Дошкільний навчальний заклад (ясла-садок) (м.Суми) Національної поліції України".</t>
    </r>
  </si>
  <si>
    <t>Підпрограма 5. Соціальна підтримка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</si>
  <si>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r>
      <t xml:space="preserve">Завдання 1. </t>
    </r>
    <r>
      <rPr>
        <sz val="12"/>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</si>
  <si>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t xml:space="preserve"> - забезпечення безкоштовними путівками  до позаміських дитячих закладів оздоровлення та відпочинку або дитячих центрів України учнів закладів загальної середньої освіти та навчально-виховних комплексів, батьки яких є загиблими (померлими) учасниками антитерористичної операції;</t>
  </si>
  <si>
    <t xml:space="preserve"> - забезпечення безкоштовними путівками до позаміських дитячих закладів оздоровлення та відпочинку м. Суми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t>
  </si>
  <si>
    <t>Підпрограма 7. Медичне забезпечення учасників антитерористичної операції та членів сімей загиблих (померлих) учасників антитерористичної операції.</t>
  </si>
  <si>
    <t xml:space="preserve"> - учасників антитерористичної операції</t>
  </si>
  <si>
    <t xml:space="preserve"> - членів сімей загиблих (померлих) учасників антитерористичної операції</t>
  </si>
  <si>
    <r>
      <t xml:space="preserve">1.  </t>
    </r>
    <r>
      <rPr>
        <u val="single"/>
        <sz val="16"/>
        <rFont val="Times New Roman"/>
        <family val="1"/>
      </rPr>
      <t>08</t>
    </r>
    <r>
      <rPr>
        <sz val="16"/>
        <rFont val="Times New Roman"/>
        <family val="1"/>
      </rPr>
      <t xml:space="preserve">                                                         </t>
    </r>
    <r>
      <rPr>
        <u val="single"/>
        <sz val="16"/>
        <rFont val="Times New Roman"/>
        <family val="1"/>
      </rPr>
      <t xml:space="preserve">Департамент соціального захисту населення Сумської міської ради </t>
    </r>
  </si>
  <si>
    <t xml:space="preserve">         КВК                                                                                                                                                                    найменування головного розпорядника коштів</t>
  </si>
  <si>
    <r>
      <t xml:space="preserve">2.  </t>
    </r>
    <r>
      <rPr>
        <u val="single"/>
        <sz val="16"/>
        <rFont val="Times New Roman"/>
        <family val="1"/>
      </rPr>
      <t>08</t>
    </r>
    <r>
      <rPr>
        <sz val="16"/>
        <rFont val="Times New Roman"/>
        <family val="1"/>
      </rPr>
      <t xml:space="preserve">                                                         </t>
    </r>
    <r>
      <rPr>
        <u val="single"/>
        <sz val="16"/>
        <rFont val="Times New Roman"/>
        <family val="1"/>
      </rPr>
      <t xml:space="preserve">Департамент соціального захисту населення Сумської міської ради </t>
    </r>
  </si>
  <si>
    <t>3.  __                                      Міська програма "Соціальна підтримка учасників антитерористичної операції та   членів їх сімей"</t>
  </si>
  <si>
    <t xml:space="preserve">                                      на 2017-2019 роки, затверджена рішенням Сумської міської ради від 26 жовтня 2016 року № 1268-МР (зі змінами)</t>
  </si>
  <si>
    <t>За допомогою звернулась менша кількість мешканців міста, ніж планувалось.</t>
  </si>
  <si>
    <t>-  добровольцям – учасникам антитерористичної операції (надання одноразової матеріальної допомоги до 5 Травня 2017 року);</t>
  </si>
  <si>
    <t>-</t>
  </si>
  <si>
    <t>Фінансування не проводилось у зв'язку з відсутністю нормативних документів, затверджених Сумською міською радою, необхідних для проведення виплати.</t>
  </si>
  <si>
    <t>Профінансовано фактичну потребу відповідно до отриманих звернень.</t>
  </si>
  <si>
    <t>Профінансовано фактичну потребу для забезпечення поховання загиблих (померлих) учасників антитерористичної операції.</t>
  </si>
  <si>
    <t>Профінансовано фактичну потребу для забезпечення додаткового медичного обслуговування учасників антитерористичної операції.</t>
  </si>
  <si>
    <r>
      <t xml:space="preserve">"Соціальна підтримка учасників антитерористичної операції та членів їх сімей" за 2018 рік, </t>
    </r>
    <r>
      <rPr>
        <b/>
        <i/>
        <sz val="13"/>
        <rFont val="Times New Roman"/>
        <family val="1"/>
      </rPr>
      <t>в тому числі:</t>
    </r>
  </si>
  <si>
    <r>
      <t xml:space="preserve">"Соціальна підтримка учасників антитерористичної операції та членів їх сімей" за 2017 рік, </t>
    </r>
    <r>
      <rPr>
        <b/>
        <i/>
        <sz val="13"/>
        <rFont val="Times New Roman"/>
        <family val="1"/>
      </rPr>
      <t>в тому числі:</t>
    </r>
  </si>
  <si>
    <r>
      <t xml:space="preserve">"Соціальна підтримка учасників антитерористичної операції та членів їх сімей" за 2019 рік, </t>
    </r>
    <r>
      <rPr>
        <b/>
        <i/>
        <sz val="13"/>
        <rFont val="Times New Roman"/>
        <family val="1"/>
      </rPr>
      <t>в тому числі:</t>
    </r>
  </si>
  <si>
    <t>Фінансування не проводилось у зв'язку з відсутністю звернень.</t>
  </si>
  <si>
    <t>Кошти використані в неповному обсязі у зв'язку з відсутністю фінансування.</t>
  </si>
  <si>
    <t>Проведено відшкодування підриємствам за фактично надані пільги.</t>
  </si>
  <si>
    <t>- особам з інвалідністю внаслідок війни І групи з числа учасників антитерористичної операції  (щомісячна грошова допомога).</t>
  </si>
  <si>
    <r>
      <t xml:space="preserve">Завдання 1. </t>
    </r>
    <r>
      <rPr>
        <sz val="12"/>
        <rFont val="Times New Roman"/>
        <family val="1"/>
      </rPr>
      <t>Забезпечити додаткове медичне обслуговування учасників антитерористичної операції:</t>
    </r>
  </si>
  <si>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</si>
  <si>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</si>
  <si>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t>КПКВК 0712100 Надання стоматологічної допомоги населенню;</t>
  </si>
  <si>
    <t>- сім’ям загиблих під час проведення антитерористичної операції мешканців міста Суми  (100% пільги (за виключенням розміру пільг, які надаються за рахунок коштів державного бюджету).</t>
  </si>
  <si>
    <r>
      <t xml:space="preserve">Завдання 4. </t>
    </r>
    <r>
      <rPr>
        <sz val="12"/>
        <rFont val="Times New Roman"/>
        <family val="1"/>
      </rPr>
      <t>Організація оздоровлення та забезпечення відпочинком дітей, які потребують особливої соціальної уваги та підтримки:</t>
    </r>
  </si>
  <si>
    <r>
      <t xml:space="preserve">Завдання 4. </t>
    </r>
    <r>
      <rPr>
        <sz val="12"/>
        <rFont val="Times New Roman"/>
        <family val="1"/>
      </rPr>
      <t>Організація оздоровлення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</si>
  <si>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rPr>
        <b/>
        <sz val="12"/>
        <rFont val="Times New Roman"/>
        <family val="1"/>
      </rPr>
      <t>Завдання 2.</t>
    </r>
    <r>
      <rPr>
        <sz val="12"/>
        <rFont val="Times New Roman"/>
        <family val="1"/>
      </rPr>
      <t xml:space="preserve"> Забезпечення пільгового зубопротезування учасників антитерористичної операції та членів сімей загиблих (померлих) учасників антитерористичної операції (КПКВК 0712152 Інші програми та заходи у сфері охорони здоров'я), в т.ч.:</t>
    </r>
  </si>
  <si>
    <t>Профінансовано фактичну потребу для виплати щомісячної грошової допомоги.</t>
  </si>
  <si>
    <t>Проведено фінансування за фактичну вартість спожитих житлово-комунальних послуг, а також у зв'язку з тим, що пільговики втратили право на пільги протягом бюджетного року.</t>
  </si>
  <si>
    <t>до рішення Сумської міської ради "Про cтан виконання рішення Сумської міської ради від 26 жовтня 2016 року № 1268-МР «Про затвердження міської програми «Соціальна підтримка учасників антитерористичної операції та членів їх сімей» на 2017-2019 роки» (зі змінами) за 2017-2019 роки"</t>
  </si>
  <si>
    <t>Сумський міський голова</t>
  </si>
  <si>
    <t>О.М. Лисенко</t>
  </si>
  <si>
    <t>______________   Т.О. Масік</t>
  </si>
  <si>
    <t>від ____ лютого 2020 року № _____-МР</t>
  </si>
</sst>
</file>

<file path=xl/styles.xml><?xml version="1.0" encoding="utf-8"?>
<styleSheet xmlns="http://schemas.openxmlformats.org/spreadsheetml/2006/main">
  <numFmts count="6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
    <numFmt numFmtId="210" formatCode="0.000"/>
    <numFmt numFmtId="211" formatCode="#,##0.0"/>
    <numFmt numFmtId="212" formatCode="#,##0.000"/>
    <numFmt numFmtId="213" formatCode="#,##0.0000"/>
    <numFmt numFmtId="214" formatCode="#,##0.00000"/>
    <numFmt numFmtId="215" formatCode="0.0000"/>
    <numFmt numFmtId="216" formatCode="0.0%"/>
  </numFmts>
  <fonts count="62">
    <font>
      <sz val="10"/>
      <name val="Arial"/>
      <family val="0"/>
    </font>
    <font>
      <sz val="10"/>
      <name val="Times New Roman"/>
      <family val="1"/>
    </font>
    <font>
      <b/>
      <sz val="11"/>
      <name val="Times New Roman"/>
      <family val="1"/>
    </font>
    <font>
      <b/>
      <sz val="13"/>
      <name val="Times New Roman"/>
      <family val="1"/>
    </font>
    <font>
      <u val="single"/>
      <sz val="10"/>
      <color indexed="12"/>
      <name val="Arial"/>
      <family val="2"/>
    </font>
    <font>
      <u val="single"/>
      <sz val="10"/>
      <color indexed="36"/>
      <name val="Arial"/>
      <family val="2"/>
    </font>
    <font>
      <sz val="8"/>
      <name val="Arial"/>
      <family val="2"/>
    </font>
    <font>
      <b/>
      <sz val="10"/>
      <name val="Arial"/>
      <family val="2"/>
    </font>
    <font>
      <sz val="12"/>
      <name val="Times New Roman"/>
      <family val="1"/>
    </font>
    <font>
      <b/>
      <sz val="12"/>
      <name val="Times New Roman"/>
      <family val="1"/>
    </font>
    <font>
      <sz val="14"/>
      <name val="Times New Roman"/>
      <family val="1"/>
    </font>
    <font>
      <sz val="16"/>
      <name val="Times New Roman"/>
      <family val="1"/>
    </font>
    <font>
      <sz val="9"/>
      <name val="Times New Roman"/>
      <family val="1"/>
    </font>
    <font>
      <u val="single"/>
      <sz val="16"/>
      <name val="Times New Roman"/>
      <family val="1"/>
    </font>
    <font>
      <b/>
      <sz val="14"/>
      <name val="Times New Roman"/>
      <family val="1"/>
    </font>
    <font>
      <i/>
      <sz val="12"/>
      <name val="Times New Roman"/>
      <family val="1"/>
    </font>
    <font>
      <b/>
      <sz val="12"/>
      <name val="Arial"/>
      <family val="2"/>
    </font>
    <font>
      <sz val="12"/>
      <name val="Arial"/>
      <family val="2"/>
    </font>
    <font>
      <b/>
      <i/>
      <sz val="12"/>
      <name val="Times New Roman"/>
      <family val="1"/>
    </font>
    <font>
      <sz val="13"/>
      <name val="Times New Roman"/>
      <family val="1"/>
    </font>
    <font>
      <b/>
      <u val="single"/>
      <sz val="14"/>
      <name val="Times New Roman"/>
      <family val="1"/>
    </font>
    <font>
      <b/>
      <i/>
      <sz val="14"/>
      <name val="Times New Roman"/>
      <family val="1"/>
    </font>
    <font>
      <sz val="8"/>
      <name val="Times New Roman"/>
      <family val="1"/>
    </font>
    <font>
      <u val="single"/>
      <sz val="14"/>
      <name val="Times New Roman"/>
      <family val="1"/>
    </font>
    <font>
      <sz val="11"/>
      <name val="Times New Roman"/>
      <family val="1"/>
    </font>
    <font>
      <b/>
      <i/>
      <sz val="13"/>
      <name val="Times New Roman"/>
      <family val="1"/>
    </font>
    <font>
      <b/>
      <sz val="13"/>
      <name val="Arial"/>
      <family val="2"/>
    </font>
    <font>
      <i/>
      <sz val="10"/>
      <name val="Arial"/>
      <family val="2"/>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7" borderId="7" applyNumberFormat="0" applyAlignment="0" applyProtection="0"/>
    <xf numFmtId="0" fontId="55" fillId="0" borderId="0" applyNumberFormat="0" applyFill="0" applyBorder="0" applyAlignment="0" applyProtection="0"/>
    <xf numFmtId="0" fontId="56" fillId="28" borderId="0" applyNumberFormat="0" applyBorder="0" applyAlignment="0" applyProtection="0"/>
    <xf numFmtId="0" fontId="0" fillId="0" borderId="0">
      <alignment/>
      <protection/>
    </xf>
    <xf numFmtId="0" fontId="5"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61" fillId="31" borderId="0" applyNumberFormat="0" applyBorder="0" applyAlignment="0" applyProtection="0"/>
  </cellStyleXfs>
  <cellXfs count="141">
    <xf numFmtId="0" fontId="0" fillId="0" borderId="0" xfId="0" applyAlignment="1">
      <alignment/>
    </xf>
    <xf numFmtId="0" fontId="0" fillId="0" borderId="0" xfId="0" applyFont="1" applyFill="1" applyAlignment="1">
      <alignment/>
    </xf>
    <xf numFmtId="0" fontId="0" fillId="0" borderId="0" xfId="0" applyFont="1" applyAlignment="1">
      <alignment/>
    </xf>
    <xf numFmtId="0" fontId="2" fillId="0" borderId="10" xfId="0" applyFont="1" applyFill="1" applyBorder="1" applyAlignment="1">
      <alignment horizontal="center" vertical="center" wrapText="1"/>
    </xf>
    <xf numFmtId="0" fontId="7" fillId="0" borderId="10" xfId="0" applyFont="1" applyFill="1" applyBorder="1" applyAlignment="1">
      <alignment/>
    </xf>
    <xf numFmtId="0" fontId="0" fillId="0" borderId="10" xfId="0" applyFont="1" applyFill="1" applyBorder="1" applyAlignment="1">
      <alignment/>
    </xf>
    <xf numFmtId="0" fontId="8" fillId="0" borderId="10"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0" fillId="0" borderId="10" xfId="0" applyFont="1" applyFill="1" applyBorder="1" applyAlignment="1">
      <alignment horizontal="center" vertical="center"/>
    </xf>
    <xf numFmtId="4" fontId="9" fillId="0" borderId="10"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0" fontId="16" fillId="0" borderId="10" xfId="0" applyFont="1" applyFill="1" applyBorder="1" applyAlignment="1">
      <alignment/>
    </xf>
    <xf numFmtId="4" fontId="8" fillId="0" borderId="10"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4" fontId="8" fillId="32" borderId="10" xfId="0" applyNumberFormat="1" applyFont="1" applyFill="1" applyBorder="1" applyAlignment="1">
      <alignment horizontal="center" vertical="center"/>
    </xf>
    <xf numFmtId="3" fontId="8" fillId="32" borderId="10" xfId="0" applyNumberFormat="1" applyFont="1" applyFill="1" applyBorder="1" applyAlignment="1">
      <alignment horizontal="center" vertical="center"/>
    </xf>
    <xf numFmtId="209" fontId="8"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209" fontId="9" fillId="0" borderId="10" xfId="0" applyNumberFormat="1" applyFont="1" applyFill="1" applyBorder="1" applyAlignment="1">
      <alignment horizontal="center" vertical="center"/>
    </xf>
    <xf numFmtId="3" fontId="9" fillId="0" borderId="10" xfId="0" applyNumberFormat="1" applyFont="1" applyFill="1" applyBorder="1" applyAlignment="1">
      <alignment horizontal="center" vertical="center"/>
    </xf>
    <xf numFmtId="0" fontId="17" fillId="0" borderId="10" xfId="0" applyFont="1" applyFill="1" applyBorder="1" applyAlignment="1">
      <alignment horizontal="center" vertical="center"/>
    </xf>
    <xf numFmtId="4" fontId="8" fillId="32" borderId="10" xfId="0" applyNumberFormat="1" applyFont="1" applyFill="1" applyBorder="1" applyAlignment="1">
      <alignment horizontal="center" vertical="center" wrapText="1"/>
    </xf>
    <xf numFmtId="209" fontId="17" fillId="0" borderId="10" xfId="0" applyNumberFormat="1" applyFont="1" applyFill="1" applyBorder="1" applyAlignment="1">
      <alignment horizontal="center" vertical="center"/>
    </xf>
    <xf numFmtId="4" fontId="15" fillId="0" borderId="10" xfId="0" applyNumberFormat="1" applyFont="1" applyFill="1" applyBorder="1" applyAlignment="1">
      <alignment horizontal="center" vertical="center"/>
    </xf>
    <xf numFmtId="3" fontId="15" fillId="0" borderId="10" xfId="0" applyNumberFormat="1" applyFont="1" applyFill="1" applyBorder="1" applyAlignment="1">
      <alignment horizontal="center" vertical="center"/>
    </xf>
    <xf numFmtId="4" fontId="15" fillId="32" borderId="10" xfId="0" applyNumberFormat="1" applyFont="1" applyFill="1" applyBorder="1" applyAlignment="1">
      <alignment horizontal="center" vertical="center"/>
    </xf>
    <xf numFmtId="3" fontId="15" fillId="32"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209" fontId="15"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 fontId="15"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9" fillId="0" borderId="10" xfId="0" applyFont="1" applyFill="1" applyBorder="1" applyAlignment="1">
      <alignment horizontal="center" vertical="center"/>
    </xf>
    <xf numFmtId="0" fontId="3" fillId="0" borderId="10" xfId="0" applyFont="1" applyFill="1" applyBorder="1" applyAlignment="1">
      <alignment horizontal="justify" vertical="center" wrapText="1"/>
    </xf>
    <xf numFmtId="0" fontId="17" fillId="0" borderId="10" xfId="0" applyFont="1" applyFill="1" applyBorder="1" applyAlignment="1">
      <alignment/>
    </xf>
    <xf numFmtId="0" fontId="19" fillId="0" borderId="10" xfId="0" applyFont="1" applyFill="1" applyBorder="1" applyAlignment="1">
      <alignment horizontal="center" vertical="center" wrapText="1"/>
    </xf>
    <xf numFmtId="0" fontId="2" fillId="0" borderId="0" xfId="0" applyFont="1" applyFill="1" applyBorder="1" applyAlignment="1">
      <alignment horizontal="left" vertical="center" wrapText="1"/>
    </xf>
    <xf numFmtId="4"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10" xfId="0" applyFont="1" applyFill="1" applyBorder="1" applyAlignment="1">
      <alignment horizontal="justify" vertical="center" wrapText="1"/>
    </xf>
    <xf numFmtId="0" fontId="9" fillId="32" borderId="10" xfId="0" applyFont="1" applyFill="1" applyBorder="1" applyAlignment="1">
      <alignment horizontal="justify" vertical="center" wrapText="1"/>
    </xf>
    <xf numFmtId="0" fontId="9" fillId="33" borderId="10" xfId="0" applyFont="1" applyFill="1" applyBorder="1" applyAlignment="1">
      <alignment horizontal="center" vertical="center"/>
    </xf>
    <xf numFmtId="4"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0" fontId="9" fillId="0" borderId="11" xfId="0" applyFont="1" applyBorder="1" applyAlignment="1">
      <alignment horizontal="center" vertical="center"/>
    </xf>
    <xf numFmtId="0" fontId="14" fillId="33" borderId="11" xfId="0" applyFont="1" applyFill="1" applyBorder="1" applyAlignment="1">
      <alignment horizontal="justify" vertical="center" wrapText="1"/>
    </xf>
    <xf numFmtId="0" fontId="9" fillId="0" borderId="11" xfId="0" applyFont="1" applyBorder="1" applyAlignment="1">
      <alignment horizontal="justify" vertical="center" wrapText="1"/>
    </xf>
    <xf numFmtId="0" fontId="2" fillId="0" borderId="11" xfId="0" applyFont="1" applyFill="1" applyBorder="1" applyAlignment="1">
      <alignment horizontal="left" vertical="center" wrapText="1"/>
    </xf>
    <xf numFmtId="49" fontId="8" fillId="0" borderId="11" xfId="0" applyNumberFormat="1" applyFont="1" applyFill="1" applyBorder="1" applyAlignment="1">
      <alignment horizontal="justify" vertical="center" wrapText="1"/>
    </xf>
    <xf numFmtId="49" fontId="8" fillId="32" borderId="11" xfId="53" applyNumberFormat="1" applyFont="1" applyFill="1" applyBorder="1" applyAlignment="1">
      <alignment horizontal="justify" vertical="center" wrapText="1"/>
      <protection/>
    </xf>
    <xf numFmtId="49" fontId="8" fillId="0" borderId="11" xfId="53" applyNumberFormat="1" applyFont="1" applyFill="1" applyBorder="1" applyAlignment="1">
      <alignment horizontal="justify" vertical="center" wrapText="1"/>
      <protection/>
    </xf>
    <xf numFmtId="0" fontId="8" fillId="32" borderId="11" xfId="0" applyNumberFormat="1"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8" fillId="0" borderId="11" xfId="0" applyNumberFormat="1" applyFont="1" applyFill="1" applyBorder="1" applyAlignment="1">
      <alignment horizontal="justify" vertical="center" wrapText="1"/>
    </xf>
    <xf numFmtId="0" fontId="8" fillId="32" borderId="11" xfId="0" applyFont="1" applyFill="1" applyBorder="1" applyAlignment="1">
      <alignment horizontal="justify" vertical="center" wrapText="1"/>
    </xf>
    <xf numFmtId="0" fontId="9" fillId="32" borderId="11" xfId="0" applyFont="1" applyFill="1" applyBorder="1" applyAlignment="1">
      <alignment horizontal="justify" vertical="center" wrapText="1"/>
    </xf>
    <xf numFmtId="0" fontId="9" fillId="32" borderId="11" xfId="0" applyNumberFormat="1"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9" fillId="0" borderId="11" xfId="0" applyFont="1" applyFill="1" applyBorder="1" applyAlignment="1">
      <alignment horizontal="justify" vertical="center"/>
    </xf>
    <xf numFmtId="0" fontId="8" fillId="0" borderId="11" xfId="0" applyFont="1" applyFill="1" applyBorder="1" applyAlignment="1">
      <alignment horizontal="justify" vertical="center"/>
    </xf>
    <xf numFmtId="0" fontId="15" fillId="32" borderId="11" xfId="0" applyFont="1" applyFill="1" applyBorder="1" applyAlignment="1">
      <alignment horizontal="justify" vertical="center" wrapText="1"/>
    </xf>
    <xf numFmtId="0" fontId="15" fillId="0" borderId="11" xfId="0" applyFont="1" applyFill="1" applyBorder="1" applyAlignment="1">
      <alignment horizontal="justify" vertical="center" wrapText="1"/>
    </xf>
    <xf numFmtId="0" fontId="12" fillId="0" borderId="12" xfId="0" applyFont="1" applyBorder="1" applyAlignment="1">
      <alignment vertical="top"/>
    </xf>
    <xf numFmtId="0" fontId="3" fillId="32" borderId="10" xfId="0" applyFont="1" applyFill="1" applyBorder="1" applyAlignment="1">
      <alignment horizontal="left" vertical="center" wrapText="1"/>
    </xf>
    <xf numFmtId="0" fontId="14" fillId="0" borderId="11" xfId="0" applyFont="1" applyBorder="1" applyAlignment="1">
      <alignment horizontal="center" vertical="center" wrapText="1"/>
    </xf>
    <xf numFmtId="0" fontId="22" fillId="0" borderId="0" xfId="0" applyFont="1" applyAlignment="1">
      <alignment horizontal="center"/>
    </xf>
    <xf numFmtId="0" fontId="8" fillId="0" borderId="10" xfId="0" applyFont="1" applyFill="1" applyBorder="1" applyAlignment="1">
      <alignment horizontal="justify" vertical="center" wrapText="1"/>
    </xf>
    <xf numFmtId="216" fontId="9" fillId="0" borderId="10" xfId="0" applyNumberFormat="1" applyFont="1" applyBorder="1" applyAlignment="1">
      <alignment horizontal="center" vertical="center"/>
    </xf>
    <xf numFmtId="216" fontId="8" fillId="0" borderId="10" xfId="0" applyNumberFormat="1" applyFont="1" applyFill="1" applyBorder="1" applyAlignment="1">
      <alignment horizontal="center" vertical="center"/>
    </xf>
    <xf numFmtId="0" fontId="24" fillId="0" borderId="10" xfId="0" applyFont="1" applyFill="1" applyBorder="1" applyAlignment="1">
      <alignment horizontal="justify" vertical="center" wrapText="1"/>
    </xf>
    <xf numFmtId="0" fontId="24" fillId="0" borderId="10" xfId="0" applyFont="1" applyFill="1" applyBorder="1" applyAlignment="1">
      <alignment horizontal="justify" wrapText="1"/>
    </xf>
    <xf numFmtId="4"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216" fontId="9" fillId="0" borderId="10" xfId="0" applyNumberFormat="1" applyFont="1" applyFill="1" applyBorder="1" applyAlignment="1">
      <alignment horizontal="center" vertical="center"/>
    </xf>
    <xf numFmtId="4" fontId="9" fillId="33" borderId="10" xfId="0" applyNumberFormat="1" applyFont="1" applyFill="1" applyBorder="1" applyAlignment="1">
      <alignment horizontal="center" vertical="center"/>
    </xf>
    <xf numFmtId="216" fontId="9" fillId="33" borderId="10" xfId="0" applyNumberFormat="1" applyFont="1" applyFill="1" applyBorder="1" applyAlignment="1">
      <alignment horizontal="center" vertical="center"/>
    </xf>
    <xf numFmtId="0" fontId="3" fillId="33" borderId="11" xfId="0" applyFont="1" applyFill="1" applyBorder="1" applyAlignment="1">
      <alignment horizontal="justify" vertical="center" wrapText="1"/>
    </xf>
    <xf numFmtId="4" fontId="3" fillId="33" borderId="10" xfId="0" applyNumberFormat="1" applyFont="1" applyFill="1" applyBorder="1" applyAlignment="1">
      <alignment horizontal="center" vertical="center"/>
    </xf>
    <xf numFmtId="216" fontId="3" fillId="0" borderId="10"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216" fontId="3" fillId="33" borderId="10" xfId="0" applyNumberFormat="1" applyFont="1" applyFill="1" applyBorder="1" applyAlignment="1">
      <alignment horizontal="center" vertical="center"/>
    </xf>
    <xf numFmtId="0" fontId="9"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3" fontId="3"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26" fillId="0" borderId="10" xfId="0" applyFont="1" applyFill="1" applyBorder="1" applyAlignment="1">
      <alignment horizontal="center" vertical="center"/>
    </xf>
    <xf numFmtId="0" fontId="7" fillId="0" borderId="0" xfId="0" applyFont="1" applyFill="1" applyAlignment="1">
      <alignment/>
    </xf>
    <xf numFmtId="4" fontId="9" fillId="32" borderId="10" xfId="0" applyNumberFormat="1" applyFont="1" applyFill="1" applyBorder="1" applyAlignment="1">
      <alignment horizontal="center" vertical="center" wrapText="1"/>
    </xf>
    <xf numFmtId="0" fontId="9" fillId="32" borderId="10" xfId="0" applyFont="1" applyFill="1" applyBorder="1" applyAlignment="1">
      <alignment horizontal="center" vertical="center" wrapText="1"/>
    </xf>
    <xf numFmtId="4" fontId="9" fillId="32" borderId="10" xfId="0" applyNumberFormat="1" applyFont="1" applyFill="1" applyBorder="1" applyAlignment="1">
      <alignment horizontal="center" vertical="center"/>
    </xf>
    <xf numFmtId="0" fontId="12" fillId="0" borderId="0" xfId="0" applyFont="1" applyBorder="1" applyAlignment="1">
      <alignment horizontal="center" vertical="top"/>
    </xf>
    <xf numFmtId="0" fontId="0" fillId="0" borderId="0" xfId="0" applyFont="1" applyFill="1" applyBorder="1" applyAlignment="1">
      <alignment/>
    </xf>
    <xf numFmtId="0" fontId="1" fillId="0" borderId="0" xfId="0" applyFont="1" applyFill="1" applyBorder="1" applyAlignment="1">
      <alignment vertical="center" wrapText="1"/>
    </xf>
    <xf numFmtId="0" fontId="27" fillId="0" borderId="0" xfId="0" applyFont="1" applyFill="1" applyAlignment="1">
      <alignment/>
    </xf>
    <xf numFmtId="0" fontId="15" fillId="0" borderId="0" xfId="0" applyFont="1" applyFill="1" applyBorder="1" applyAlignment="1">
      <alignment horizontal="justify" vertical="center" wrapText="1"/>
    </xf>
    <xf numFmtId="4" fontId="15" fillId="0" borderId="0" xfId="0" applyNumberFormat="1" applyFont="1" applyFill="1" applyBorder="1" applyAlignment="1">
      <alignment horizontal="center" vertical="center"/>
    </xf>
    <xf numFmtId="3" fontId="15" fillId="0" borderId="0" xfId="0" applyNumberFormat="1" applyFont="1" applyFill="1" applyBorder="1" applyAlignment="1">
      <alignment horizontal="center" vertical="center"/>
    </xf>
    <xf numFmtId="4" fontId="15" fillId="32" borderId="0" xfId="0" applyNumberFormat="1" applyFont="1" applyFill="1" applyBorder="1" applyAlignment="1">
      <alignment horizontal="center" vertical="center"/>
    </xf>
    <xf numFmtId="3" fontId="15" fillId="32" borderId="0" xfId="0" applyNumberFormat="1" applyFont="1" applyFill="1" applyBorder="1" applyAlignment="1">
      <alignment horizontal="center" vertical="center"/>
    </xf>
    <xf numFmtId="209" fontId="8" fillId="0" borderId="0" xfId="0" applyNumberFormat="1" applyFont="1" applyFill="1" applyBorder="1" applyAlignment="1">
      <alignment horizontal="center" vertical="center"/>
    </xf>
    <xf numFmtId="0" fontId="27" fillId="0" borderId="0" xfId="0" applyFont="1" applyFill="1" applyBorder="1" applyAlignment="1">
      <alignment/>
    </xf>
    <xf numFmtId="0" fontId="10" fillId="0" borderId="0" xfId="0" applyFont="1" applyFill="1" applyBorder="1" applyAlignment="1">
      <alignment horizontal="left" vertical="top" wrapText="1"/>
    </xf>
    <xf numFmtId="0" fontId="0" fillId="0" borderId="0" xfId="0" applyFill="1" applyAlignment="1">
      <alignment/>
    </xf>
    <xf numFmtId="0" fontId="8" fillId="0" borderId="0" xfId="0" applyFont="1" applyFill="1" applyAlignment="1">
      <alignment/>
    </xf>
    <xf numFmtId="0" fontId="19" fillId="0" borderId="0" xfId="0" applyFont="1" applyAlignment="1">
      <alignment horizontal="left"/>
    </xf>
    <xf numFmtId="3" fontId="10" fillId="32" borderId="0" xfId="0" applyNumberFormat="1" applyFont="1" applyFill="1" applyBorder="1" applyAlignment="1">
      <alignment horizontal="center" vertical="center"/>
    </xf>
    <xf numFmtId="3" fontId="8" fillId="32" borderId="0" xfId="0" applyNumberFormat="1" applyFont="1" applyFill="1" applyBorder="1" applyAlignment="1">
      <alignment horizontal="center" vertical="center"/>
    </xf>
    <xf numFmtId="0" fontId="8" fillId="0" borderId="0" xfId="0" applyFont="1" applyFill="1" applyBorder="1" applyAlignment="1">
      <alignment horizontal="right" vertical="center" wrapText="1"/>
    </xf>
    <xf numFmtId="0" fontId="3" fillId="0" borderId="10" xfId="0" applyFont="1" applyFill="1" applyBorder="1" applyAlignment="1">
      <alignment horizontal="justify" vertical="center" wrapText="1"/>
    </xf>
    <xf numFmtId="0" fontId="3" fillId="32" borderId="10" xfId="0" applyFont="1" applyFill="1" applyBorder="1" applyAlignment="1">
      <alignment horizontal="left" vertical="center" wrapText="1"/>
    </xf>
    <xf numFmtId="0" fontId="8" fillId="0" borderId="10" xfId="0" applyFont="1" applyFill="1" applyBorder="1" applyAlignment="1">
      <alignment horizontal="justify" vertical="center" wrapText="1"/>
    </xf>
    <xf numFmtId="0" fontId="3" fillId="32" borderId="10" xfId="0" applyFont="1" applyFill="1" applyBorder="1" applyAlignment="1">
      <alignment horizontal="justify"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1" xfId="0" applyFont="1" applyBorder="1" applyAlignment="1">
      <alignment horizontal="center" vertical="top" wrapText="1"/>
    </xf>
    <xf numFmtId="0" fontId="14" fillId="0" borderId="15" xfId="0" applyFont="1" applyBorder="1" applyAlignment="1">
      <alignment horizontal="center" vertical="top" wrapText="1"/>
    </xf>
    <xf numFmtId="0" fontId="14" fillId="0" borderId="11"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5" fillId="0" borderId="11"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9" fillId="0" borderId="0" xfId="0" applyFont="1" applyAlignment="1">
      <alignment horizontal="center" vertical="center"/>
    </xf>
    <xf numFmtId="0" fontId="8" fillId="0" borderId="0" xfId="0" applyFont="1" applyAlignment="1">
      <alignment horizontal="justify" vertical="top" wrapText="1"/>
    </xf>
    <xf numFmtId="0" fontId="22" fillId="0" borderId="0" xfId="0" applyFont="1" applyAlignment="1">
      <alignment horizontal="left"/>
    </xf>
    <xf numFmtId="0" fontId="10" fillId="0" borderId="0" xfId="0" applyFont="1" applyAlignment="1">
      <alignment horizontal="left"/>
    </xf>
    <xf numFmtId="0" fontId="3" fillId="32" borderId="11" xfId="0" applyFont="1" applyFill="1" applyBorder="1" applyAlignment="1">
      <alignment horizontal="justify" vertical="center" wrapText="1"/>
    </xf>
    <xf numFmtId="0" fontId="3" fillId="32" borderId="18" xfId="0" applyFont="1" applyFill="1" applyBorder="1" applyAlignment="1">
      <alignment horizontal="justify" vertical="center" wrapText="1"/>
    </xf>
    <xf numFmtId="0" fontId="3" fillId="32" borderId="15" xfId="0" applyFont="1" applyFill="1" applyBorder="1" applyAlignment="1">
      <alignment horizontal="justify" vertical="center" wrapText="1"/>
    </xf>
    <xf numFmtId="0" fontId="11" fillId="0" borderId="0" xfId="0" applyFont="1" applyAlignment="1">
      <alignment horizontal="center"/>
    </xf>
    <xf numFmtId="0" fontId="20" fillId="0" borderId="0" xfId="0" applyFont="1" applyBorder="1" applyAlignment="1">
      <alignment horizontal="center" wrapText="1"/>
    </xf>
    <xf numFmtId="0" fontId="12" fillId="0" borderId="0" xfId="0" applyFont="1" applyAlignment="1">
      <alignment horizontal="center"/>
    </xf>
    <xf numFmtId="0" fontId="23" fillId="0" borderId="0" xfId="0" applyFont="1" applyAlignment="1">
      <alignment horizontal="left" vertical="center" wrapText="1"/>
    </xf>
    <xf numFmtId="49" fontId="10" fillId="0" borderId="0" xfId="0" applyNumberFormat="1" applyFont="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49"/>
  <sheetViews>
    <sheetView tabSelected="1" zoomScaleSheetLayoutView="100" zoomScalePageLayoutView="0" workbookViewId="0" topLeftCell="A1">
      <selection activeCell="F3" sqref="F3:G3"/>
    </sheetView>
  </sheetViews>
  <sheetFormatPr defaultColWidth="9.140625" defaultRowHeight="12.75"/>
  <cols>
    <col min="1" max="1" width="67.28125" style="2" customWidth="1"/>
    <col min="2" max="2" width="17.8515625" style="1" customWidth="1"/>
    <col min="3" max="3" width="8.57421875" style="1" customWidth="1"/>
    <col min="4" max="4" width="17.7109375" style="2" customWidth="1"/>
    <col min="5" max="5" width="8.421875" style="2" customWidth="1"/>
    <col min="6" max="6" width="13.00390625" style="2" customWidth="1"/>
    <col min="7" max="7" width="32.7109375" style="2" customWidth="1"/>
    <col min="8" max="16384" width="9.140625" style="2" customWidth="1"/>
  </cols>
  <sheetData>
    <row r="1" spans="6:7" ht="16.5">
      <c r="F1" s="129" t="s">
        <v>71</v>
      </c>
      <c r="G1" s="129"/>
    </row>
    <row r="2" spans="6:7" ht="111.75" customHeight="1">
      <c r="F2" s="130" t="s">
        <v>162</v>
      </c>
      <c r="G2" s="130"/>
    </row>
    <row r="3" spans="6:7" ht="18.75" customHeight="1">
      <c r="F3" s="108" t="s">
        <v>166</v>
      </c>
      <c r="G3" s="108"/>
    </row>
    <row r="4" ht="12.75" hidden="1"/>
    <row r="5" spans="1:7" ht="26.25" customHeight="1">
      <c r="A5" s="136" t="s">
        <v>76</v>
      </c>
      <c r="B5" s="136"/>
      <c r="C5" s="136"/>
      <c r="D5" s="136"/>
      <c r="E5" s="136"/>
      <c r="F5" s="136"/>
      <c r="G5" s="136"/>
    </row>
    <row r="6" spans="1:7" ht="24" customHeight="1">
      <c r="A6" s="137" t="s">
        <v>38</v>
      </c>
      <c r="B6" s="137"/>
      <c r="C6" s="137"/>
      <c r="D6" s="137"/>
      <c r="E6" s="137"/>
      <c r="F6" s="137"/>
      <c r="G6" s="137"/>
    </row>
    <row r="7" spans="1:7" ht="12.75">
      <c r="A7" s="138" t="s">
        <v>36</v>
      </c>
      <c r="B7" s="138"/>
      <c r="C7" s="138"/>
      <c r="D7" s="138"/>
      <c r="E7" s="138"/>
      <c r="F7" s="138"/>
      <c r="G7" s="138"/>
    </row>
    <row r="8" ht="3.75" customHeight="1">
      <c r="B8" s="2"/>
    </row>
    <row r="9" spans="1:7" ht="20.25">
      <c r="A9" s="140" t="s">
        <v>133</v>
      </c>
      <c r="B9" s="140"/>
      <c r="C9" s="140"/>
      <c r="D9" s="140"/>
      <c r="E9" s="140"/>
      <c r="F9" s="140"/>
      <c r="G9" s="140"/>
    </row>
    <row r="10" spans="1:7" ht="12.75">
      <c r="A10" s="131" t="s">
        <v>134</v>
      </c>
      <c r="B10" s="131"/>
      <c r="C10" s="131"/>
      <c r="D10" s="131"/>
      <c r="E10" s="131"/>
      <c r="F10" s="131"/>
      <c r="G10" s="131"/>
    </row>
    <row r="11" spans="1:7" ht="12.75">
      <c r="A11" s="68"/>
      <c r="B11" s="68"/>
      <c r="C11" s="68"/>
      <c r="D11" s="68"/>
      <c r="E11" s="68"/>
      <c r="F11" s="68"/>
      <c r="G11" s="68"/>
    </row>
    <row r="12" spans="1:7" ht="20.25">
      <c r="A12" s="140" t="s">
        <v>135</v>
      </c>
      <c r="B12" s="140"/>
      <c r="C12" s="140"/>
      <c r="D12" s="140"/>
      <c r="E12" s="140"/>
      <c r="F12" s="140"/>
      <c r="G12" s="140"/>
    </row>
    <row r="13" spans="1:7" ht="12.75">
      <c r="A13" s="131" t="s">
        <v>134</v>
      </c>
      <c r="B13" s="131"/>
      <c r="C13" s="131"/>
      <c r="D13" s="131"/>
      <c r="E13" s="131"/>
      <c r="F13" s="131"/>
      <c r="G13" s="131"/>
    </row>
    <row r="14" spans="1:7" ht="18.75">
      <c r="A14" s="132" t="s">
        <v>136</v>
      </c>
      <c r="B14" s="132"/>
      <c r="C14" s="132"/>
      <c r="D14" s="132"/>
      <c r="E14" s="132"/>
      <c r="F14" s="132"/>
      <c r="G14" s="132"/>
    </row>
    <row r="15" spans="1:7" ht="19.5" customHeight="1">
      <c r="A15" s="139" t="s">
        <v>137</v>
      </c>
      <c r="B15" s="139"/>
      <c r="C15" s="139"/>
      <c r="D15" s="139"/>
      <c r="E15" s="139"/>
      <c r="F15" s="139"/>
      <c r="G15" s="139"/>
    </row>
    <row r="16" spans="2:7" ht="12.75">
      <c r="B16" s="65" t="s">
        <v>39</v>
      </c>
      <c r="C16" s="65"/>
      <c r="D16" s="65"/>
      <c r="E16" s="65"/>
      <c r="F16" s="65"/>
      <c r="G16" s="65"/>
    </row>
    <row r="17" spans="2:7" ht="12.75">
      <c r="B17" s="94"/>
      <c r="C17" s="94"/>
      <c r="D17" s="94"/>
      <c r="E17" s="94"/>
      <c r="F17" s="94"/>
      <c r="G17" s="94"/>
    </row>
    <row r="18" spans="2:7" ht="12.75">
      <c r="B18" s="94"/>
      <c r="C18" s="94"/>
      <c r="D18" s="94"/>
      <c r="E18" s="94"/>
      <c r="F18" s="94"/>
      <c r="G18" s="94"/>
    </row>
    <row r="19" spans="1:7" ht="47.25" customHeight="1">
      <c r="A19" s="124" t="s">
        <v>37</v>
      </c>
      <c r="B19" s="120" t="s">
        <v>57</v>
      </c>
      <c r="C19" s="121"/>
      <c r="D19" s="122" t="s">
        <v>58</v>
      </c>
      <c r="E19" s="123"/>
      <c r="F19" s="116" t="s">
        <v>8</v>
      </c>
      <c r="G19" s="118" t="s">
        <v>74</v>
      </c>
    </row>
    <row r="20" spans="1:7" ht="18.75" customHeight="1">
      <c r="A20" s="125"/>
      <c r="B20" s="3" t="s">
        <v>9</v>
      </c>
      <c r="C20" s="28" t="s">
        <v>0</v>
      </c>
      <c r="D20" s="3" t="s">
        <v>9</v>
      </c>
      <c r="E20" s="28" t="s">
        <v>0</v>
      </c>
      <c r="F20" s="117"/>
      <c r="G20" s="119"/>
    </row>
    <row r="21" spans="1:7" ht="12.75" customHeight="1">
      <c r="A21" s="47">
        <v>1</v>
      </c>
      <c r="B21" s="34">
        <v>2</v>
      </c>
      <c r="C21" s="34">
        <v>3</v>
      </c>
      <c r="D21" s="41">
        <v>4</v>
      </c>
      <c r="E21" s="41">
        <v>5</v>
      </c>
      <c r="F21" s="41">
        <v>6</v>
      </c>
      <c r="G21" s="41">
        <v>7</v>
      </c>
    </row>
    <row r="22" spans="1:7" ht="52.5" customHeight="1">
      <c r="A22" s="48" t="s">
        <v>80</v>
      </c>
      <c r="B22" s="77">
        <f>+B23+B24+B25</f>
        <v>97790412.4</v>
      </c>
      <c r="C22" s="44"/>
      <c r="D22" s="77">
        <f>+D23+D24+D25</f>
        <v>66706884.489999995</v>
      </c>
      <c r="E22" s="44"/>
      <c r="F22" s="83">
        <f>D22/B22</f>
        <v>0.6821413557102454</v>
      </c>
      <c r="G22" s="44"/>
    </row>
    <row r="23" spans="1:7" ht="30.75" customHeight="1">
      <c r="A23" s="49" t="s">
        <v>77</v>
      </c>
      <c r="B23" s="45">
        <f>+B29</f>
        <v>28734802</v>
      </c>
      <c r="C23" s="34"/>
      <c r="D23" s="46">
        <f>+D29</f>
        <v>8598841.57</v>
      </c>
      <c r="E23" s="41"/>
      <c r="F23" s="70">
        <f>+F29</f>
        <v>0.299248332040012</v>
      </c>
      <c r="G23" s="41"/>
    </row>
    <row r="24" spans="1:7" ht="30.75" customHeight="1">
      <c r="A24" s="49" t="s">
        <v>78</v>
      </c>
      <c r="B24" s="45">
        <f>+B82</f>
        <v>34864273.4</v>
      </c>
      <c r="C24" s="34"/>
      <c r="D24" s="46">
        <f>+D82</f>
        <v>34059310.919999994</v>
      </c>
      <c r="E24" s="41"/>
      <c r="F24" s="81">
        <f>D24/B24</f>
        <v>0.976911537184079</v>
      </c>
      <c r="G24" s="41"/>
    </row>
    <row r="25" spans="1:7" ht="33.75" customHeight="1">
      <c r="A25" s="49" t="s">
        <v>79</v>
      </c>
      <c r="B25" s="45">
        <f>+B168</f>
        <v>34191337</v>
      </c>
      <c r="C25" s="45"/>
      <c r="D25" s="45">
        <f>+D168</f>
        <v>24048732</v>
      </c>
      <c r="E25" s="41"/>
      <c r="F25" s="81">
        <f>D25/B25</f>
        <v>0.7033574615698708</v>
      </c>
      <c r="G25" s="41"/>
    </row>
    <row r="26" spans="1:7" ht="12.75" customHeight="1">
      <c r="A26" s="67"/>
      <c r="B26" s="34"/>
      <c r="C26" s="34"/>
      <c r="D26" s="41"/>
      <c r="E26" s="41"/>
      <c r="F26" s="41"/>
      <c r="G26" s="41"/>
    </row>
    <row r="27" spans="1:7" s="90" customFormat="1" ht="22.5" customHeight="1">
      <c r="A27" s="38"/>
      <c r="B27" s="39"/>
      <c r="C27" s="40"/>
      <c r="D27" s="39"/>
      <c r="E27" s="40"/>
      <c r="F27" s="111" t="s">
        <v>73</v>
      </c>
      <c r="G27" s="111"/>
    </row>
    <row r="28" spans="1:7" s="90" customFormat="1" ht="12.75" customHeight="1">
      <c r="A28" s="47">
        <v>1</v>
      </c>
      <c r="B28" s="34">
        <v>2</v>
      </c>
      <c r="C28" s="34">
        <v>3</v>
      </c>
      <c r="D28" s="41">
        <v>4</v>
      </c>
      <c r="E28" s="41">
        <v>5</v>
      </c>
      <c r="F28" s="41">
        <v>6</v>
      </c>
      <c r="G28" s="41">
        <v>7</v>
      </c>
    </row>
    <row r="29" spans="1:7" ht="35.25" customHeight="1">
      <c r="A29" s="79" t="s">
        <v>146</v>
      </c>
      <c r="B29" s="80">
        <f>+B31+B52+B56+B65+B70+B80</f>
        <v>28734802</v>
      </c>
      <c r="C29" s="80"/>
      <c r="D29" s="80">
        <f>+D31+D52+D56+D65+D70+D80</f>
        <v>8598841.57</v>
      </c>
      <c r="E29" s="80"/>
      <c r="F29" s="83">
        <f>D29/B29</f>
        <v>0.299248332040012</v>
      </c>
      <c r="G29" s="82"/>
    </row>
    <row r="30" spans="1:7" s="90" customFormat="1" ht="22.5" customHeight="1">
      <c r="A30" s="112" t="s">
        <v>1</v>
      </c>
      <c r="B30" s="112"/>
      <c r="C30" s="112"/>
      <c r="D30" s="112"/>
      <c r="E30" s="112"/>
      <c r="F30" s="112"/>
      <c r="G30" s="112"/>
    </row>
    <row r="31" spans="1:7" s="90" customFormat="1" ht="22.5" customHeight="1">
      <c r="A31" s="50" t="s">
        <v>27</v>
      </c>
      <c r="B31" s="9">
        <f>+B32+B43+B48+B49+B50</f>
        <v>22402644</v>
      </c>
      <c r="C31" s="29"/>
      <c r="D31" s="9">
        <f>+D32+D43+D48+D49+D50</f>
        <v>2862873.8100000005</v>
      </c>
      <c r="E31" s="29"/>
      <c r="F31" s="29"/>
      <c r="G31" s="35"/>
    </row>
    <row r="32" spans="1:7" s="90" customFormat="1" ht="21.75" customHeight="1">
      <c r="A32" s="51" t="s">
        <v>41</v>
      </c>
      <c r="B32" s="9">
        <f>+B33+B34+B35+B36+B37+B40+B41+B42</f>
        <v>2729200</v>
      </c>
      <c r="C32" s="10"/>
      <c r="D32" s="9">
        <f>+D33+D34+D35+D36+D37+D40+D41+D42</f>
        <v>2306550</v>
      </c>
      <c r="E32" s="18"/>
      <c r="F32" s="36"/>
      <c r="G32" s="4"/>
    </row>
    <row r="33" spans="1:7" s="1" customFormat="1" ht="48.75" customHeight="1">
      <c r="A33" s="52" t="s">
        <v>81</v>
      </c>
      <c r="B33" s="12">
        <v>660000</v>
      </c>
      <c r="C33" s="13">
        <v>51</v>
      </c>
      <c r="D33" s="12">
        <v>569350</v>
      </c>
      <c r="E33" s="13">
        <v>56</v>
      </c>
      <c r="F33" s="71">
        <f>D33/B33</f>
        <v>0.8626515151515152</v>
      </c>
      <c r="G33" s="69" t="s">
        <v>138</v>
      </c>
    </row>
    <row r="34" spans="1:7" s="90" customFormat="1" ht="111.75" customHeight="1">
      <c r="A34" s="53" t="s">
        <v>82</v>
      </c>
      <c r="B34" s="12">
        <v>909000</v>
      </c>
      <c r="C34" s="13">
        <v>70</v>
      </c>
      <c r="D34" s="12">
        <v>595000</v>
      </c>
      <c r="E34" s="13">
        <v>59</v>
      </c>
      <c r="F34" s="71">
        <f aca="true" t="shared" si="0" ref="F34:F42">D34/B34</f>
        <v>0.6545654565456546</v>
      </c>
      <c r="G34" s="69" t="s">
        <v>142</v>
      </c>
    </row>
    <row r="35" spans="1:7" s="95" customFormat="1" ht="100.5" customHeight="1">
      <c r="A35" s="51" t="s">
        <v>83</v>
      </c>
      <c r="B35" s="17">
        <v>60000</v>
      </c>
      <c r="C35" s="18">
        <v>2</v>
      </c>
      <c r="D35" s="14">
        <v>60000</v>
      </c>
      <c r="E35" s="15">
        <v>2</v>
      </c>
      <c r="F35" s="71">
        <f t="shared" si="0"/>
        <v>1</v>
      </c>
      <c r="G35" s="7"/>
    </row>
    <row r="36" spans="1:7" s="1" customFormat="1" ht="35.25" customHeight="1">
      <c r="A36" s="51" t="s">
        <v>139</v>
      </c>
      <c r="B36" s="17">
        <v>7200</v>
      </c>
      <c r="C36" s="18">
        <v>6</v>
      </c>
      <c r="D36" s="14">
        <v>7200</v>
      </c>
      <c r="E36" s="15">
        <v>6</v>
      </c>
      <c r="F36" s="71">
        <f t="shared" si="0"/>
        <v>1</v>
      </c>
      <c r="G36" s="5"/>
    </row>
    <row r="37" spans="1:7" s="1" customFormat="1" ht="115.5" customHeight="1">
      <c r="A37" s="51" t="s">
        <v>84</v>
      </c>
      <c r="B37" s="17">
        <v>210000</v>
      </c>
      <c r="C37" s="18">
        <v>6</v>
      </c>
      <c r="D37" s="14">
        <v>210000</v>
      </c>
      <c r="E37" s="15">
        <v>6</v>
      </c>
      <c r="F37" s="71">
        <f t="shared" si="0"/>
        <v>1</v>
      </c>
      <c r="G37" s="5"/>
    </row>
    <row r="38" spans="1:7" s="90" customFormat="1" ht="22.5" customHeight="1">
      <c r="A38" s="38"/>
      <c r="B38" s="39"/>
      <c r="C38" s="40"/>
      <c r="D38" s="39"/>
      <c r="E38" s="40"/>
      <c r="F38" s="111" t="s">
        <v>73</v>
      </c>
      <c r="G38" s="111"/>
    </row>
    <row r="39" spans="1:7" s="90" customFormat="1" ht="12.75" customHeight="1">
      <c r="A39" s="47">
        <v>1</v>
      </c>
      <c r="B39" s="34">
        <v>2</v>
      </c>
      <c r="C39" s="34">
        <v>3</v>
      </c>
      <c r="D39" s="41">
        <v>4</v>
      </c>
      <c r="E39" s="41">
        <v>5</v>
      </c>
      <c r="F39" s="41">
        <v>6</v>
      </c>
      <c r="G39" s="41">
        <v>7</v>
      </c>
    </row>
    <row r="40" spans="1:7" s="1" customFormat="1" ht="114" customHeight="1">
      <c r="A40" s="51" t="s">
        <v>85</v>
      </c>
      <c r="B40" s="17">
        <v>38000</v>
      </c>
      <c r="C40" s="18">
        <v>19</v>
      </c>
      <c r="D40" s="14">
        <v>38000</v>
      </c>
      <c r="E40" s="15">
        <v>19</v>
      </c>
      <c r="F40" s="71">
        <f t="shared" si="0"/>
        <v>1</v>
      </c>
      <c r="G40" s="5"/>
    </row>
    <row r="41" spans="1:7" s="1" customFormat="1" ht="130.5" customHeight="1">
      <c r="A41" s="51" t="s">
        <v>86</v>
      </c>
      <c r="B41" s="17">
        <v>25000</v>
      </c>
      <c r="C41" s="18">
        <v>5</v>
      </c>
      <c r="D41" s="14">
        <v>25000</v>
      </c>
      <c r="E41" s="15">
        <v>5</v>
      </c>
      <c r="F41" s="71">
        <f t="shared" si="0"/>
        <v>1</v>
      </c>
      <c r="G41" s="5"/>
    </row>
    <row r="42" spans="1:7" s="1" customFormat="1" ht="127.5" customHeight="1">
      <c r="A42" s="51" t="s">
        <v>87</v>
      </c>
      <c r="B42" s="17">
        <v>820000</v>
      </c>
      <c r="C42" s="18">
        <v>820</v>
      </c>
      <c r="D42" s="14">
        <v>802000</v>
      </c>
      <c r="E42" s="15">
        <v>802</v>
      </c>
      <c r="F42" s="71">
        <f t="shared" si="0"/>
        <v>0.9780487804878049</v>
      </c>
      <c r="G42" s="69" t="s">
        <v>75</v>
      </c>
    </row>
    <row r="43" spans="1:7" s="90" customFormat="1" ht="31.5" customHeight="1">
      <c r="A43" s="55" t="s">
        <v>42</v>
      </c>
      <c r="B43" s="9">
        <f>+B44+B45</f>
        <v>540314</v>
      </c>
      <c r="C43" s="10"/>
      <c r="D43" s="9">
        <f>+D44+D45</f>
        <v>532331.3200000001</v>
      </c>
      <c r="E43" s="10"/>
      <c r="F43" s="19"/>
      <c r="G43" s="4"/>
    </row>
    <row r="44" spans="1:7" s="1" customFormat="1" ht="49.5" customHeight="1">
      <c r="A44" s="51" t="s">
        <v>2</v>
      </c>
      <c r="B44" s="12">
        <v>26572</v>
      </c>
      <c r="C44" s="13">
        <v>5</v>
      </c>
      <c r="D44" s="14">
        <v>26572</v>
      </c>
      <c r="E44" s="15">
        <v>5</v>
      </c>
      <c r="F44" s="71">
        <f>D44/B44</f>
        <v>1</v>
      </c>
      <c r="G44" s="7"/>
    </row>
    <row r="45" spans="1:7" s="1" customFormat="1" ht="98.25" customHeight="1">
      <c r="A45" s="56" t="s">
        <v>88</v>
      </c>
      <c r="B45" s="12">
        <v>513742</v>
      </c>
      <c r="C45" s="13">
        <v>22</v>
      </c>
      <c r="D45" s="14">
        <v>505759.32</v>
      </c>
      <c r="E45" s="15">
        <v>21</v>
      </c>
      <c r="F45" s="71">
        <f>D45/B45</f>
        <v>0.9844616947806487</v>
      </c>
      <c r="G45" s="69" t="s">
        <v>160</v>
      </c>
    </row>
    <row r="46" spans="1:7" s="90" customFormat="1" ht="22.5" customHeight="1">
      <c r="A46" s="38"/>
      <c r="B46" s="39"/>
      <c r="C46" s="40"/>
      <c r="D46" s="39"/>
      <c r="E46" s="40"/>
      <c r="F46" s="111" t="s">
        <v>73</v>
      </c>
      <c r="G46" s="111"/>
    </row>
    <row r="47" spans="1:7" s="90" customFormat="1" ht="12.75" customHeight="1">
      <c r="A47" s="47">
        <v>1</v>
      </c>
      <c r="B47" s="34">
        <v>2</v>
      </c>
      <c r="C47" s="34">
        <v>3</v>
      </c>
      <c r="D47" s="41">
        <v>4</v>
      </c>
      <c r="E47" s="41">
        <v>5</v>
      </c>
      <c r="F47" s="41">
        <v>6</v>
      </c>
      <c r="G47" s="41">
        <v>7</v>
      </c>
    </row>
    <row r="48" spans="1:7" s="1" customFormat="1" ht="127.5" customHeight="1">
      <c r="A48" s="57" t="s">
        <v>89</v>
      </c>
      <c r="B48" s="12">
        <v>48000</v>
      </c>
      <c r="C48" s="13">
        <v>4</v>
      </c>
      <c r="D48" s="14">
        <v>16152.49</v>
      </c>
      <c r="E48" s="15">
        <v>2</v>
      </c>
      <c r="F48" s="71">
        <f>D48/B48</f>
        <v>0.33651020833333334</v>
      </c>
      <c r="G48" s="69" t="s">
        <v>143</v>
      </c>
    </row>
    <row r="49" spans="1:7" s="1" customFormat="1" ht="91.5" customHeight="1">
      <c r="A49" s="58" t="s">
        <v>90</v>
      </c>
      <c r="B49" s="12">
        <v>19074000</v>
      </c>
      <c r="C49" s="13">
        <v>55</v>
      </c>
      <c r="D49" s="14">
        <v>0</v>
      </c>
      <c r="E49" s="15">
        <v>0</v>
      </c>
      <c r="F49" s="16" t="s">
        <v>140</v>
      </c>
      <c r="G49" s="73" t="s">
        <v>141</v>
      </c>
    </row>
    <row r="50" spans="1:7" s="1" customFormat="1" ht="50.25" customHeight="1">
      <c r="A50" s="59" t="s">
        <v>91</v>
      </c>
      <c r="B50" s="12">
        <v>11130</v>
      </c>
      <c r="C50" s="13">
        <v>159</v>
      </c>
      <c r="D50" s="14">
        <v>7840</v>
      </c>
      <c r="E50" s="15">
        <v>112</v>
      </c>
      <c r="F50" s="71">
        <f>D50/B50</f>
        <v>0.7044025157232704</v>
      </c>
      <c r="G50" s="69" t="s">
        <v>142</v>
      </c>
    </row>
    <row r="51" spans="1:7" s="90" customFormat="1" ht="36.75" customHeight="1">
      <c r="A51" s="112" t="s">
        <v>6</v>
      </c>
      <c r="B51" s="112"/>
      <c r="C51" s="112"/>
      <c r="D51" s="112"/>
      <c r="E51" s="112"/>
      <c r="F51" s="112"/>
      <c r="G51" s="112"/>
    </row>
    <row r="52" spans="1:7" s="90" customFormat="1" ht="35.25" customHeight="1">
      <c r="A52" s="60" t="s">
        <v>92</v>
      </c>
      <c r="B52" s="45">
        <f>+B53+B54</f>
        <v>114012</v>
      </c>
      <c r="C52" s="20"/>
      <c r="D52" s="45">
        <f>+D53+D54</f>
        <v>68224.72</v>
      </c>
      <c r="E52" s="20"/>
      <c r="F52" s="11"/>
      <c r="G52" s="4"/>
    </row>
    <row r="53" spans="1:7" s="1" customFormat="1" ht="62.25" customHeight="1">
      <c r="A53" s="51" t="s">
        <v>3</v>
      </c>
      <c r="B53" s="12">
        <v>87880</v>
      </c>
      <c r="C53" s="13">
        <v>205</v>
      </c>
      <c r="D53" s="14">
        <v>48795.82</v>
      </c>
      <c r="E53" s="15">
        <v>141</v>
      </c>
      <c r="F53" s="71">
        <f>D53/B53</f>
        <v>0.5552551206190259</v>
      </c>
      <c r="G53" s="114" t="s">
        <v>61</v>
      </c>
    </row>
    <row r="54" spans="1:7" s="1" customFormat="1" ht="36.75" customHeight="1">
      <c r="A54" s="51" t="s">
        <v>93</v>
      </c>
      <c r="B54" s="12">
        <v>26132</v>
      </c>
      <c r="C54" s="13">
        <v>9</v>
      </c>
      <c r="D54" s="14">
        <v>19428.9</v>
      </c>
      <c r="E54" s="15">
        <v>5</v>
      </c>
      <c r="F54" s="71">
        <f>D54/B54</f>
        <v>0.7434907393234349</v>
      </c>
      <c r="G54" s="114"/>
    </row>
    <row r="55" spans="1:7" s="90" customFormat="1" ht="21.75" customHeight="1">
      <c r="A55" s="112" t="s">
        <v>4</v>
      </c>
      <c r="B55" s="112"/>
      <c r="C55" s="112"/>
      <c r="D55" s="112"/>
      <c r="E55" s="112"/>
      <c r="F55" s="112"/>
      <c r="G55" s="112"/>
    </row>
    <row r="56" spans="1:7" s="90" customFormat="1" ht="27.75" customHeight="1">
      <c r="A56" s="50" t="s">
        <v>27</v>
      </c>
      <c r="B56" s="74">
        <f>+B57+B61</f>
        <v>747531</v>
      </c>
      <c r="C56" s="75"/>
      <c r="D56" s="74">
        <f>+D57+D61</f>
        <v>697785.31</v>
      </c>
      <c r="E56" s="37"/>
      <c r="F56" s="37"/>
      <c r="G56" s="35"/>
    </row>
    <row r="57" spans="1:7" s="90" customFormat="1" ht="33.75" customHeight="1">
      <c r="A57" s="60" t="s">
        <v>47</v>
      </c>
      <c r="B57" s="45">
        <f>+B60</f>
        <v>319620</v>
      </c>
      <c r="C57" s="20"/>
      <c r="D57" s="45">
        <f>+D60</f>
        <v>278395.99</v>
      </c>
      <c r="E57" s="20"/>
      <c r="F57" s="19"/>
      <c r="G57" s="4"/>
    </row>
    <row r="58" spans="1:7" s="90" customFormat="1" ht="22.5" customHeight="1">
      <c r="A58" s="38"/>
      <c r="B58" s="39"/>
      <c r="C58" s="40"/>
      <c r="D58" s="39"/>
      <c r="E58" s="40"/>
      <c r="F58" s="111" t="s">
        <v>73</v>
      </c>
      <c r="G58" s="111"/>
    </row>
    <row r="59" spans="1:7" s="90" customFormat="1" ht="12.75" customHeight="1">
      <c r="A59" s="47">
        <v>1</v>
      </c>
      <c r="B59" s="34">
        <v>2</v>
      </c>
      <c r="C59" s="34">
        <v>3</v>
      </c>
      <c r="D59" s="41">
        <v>4</v>
      </c>
      <c r="E59" s="41">
        <v>5</v>
      </c>
      <c r="F59" s="41">
        <v>6</v>
      </c>
      <c r="G59" s="41">
        <v>7</v>
      </c>
    </row>
    <row r="60" spans="1:7" s="1" customFormat="1" ht="94.5" customHeight="1">
      <c r="A60" s="51" t="s">
        <v>156</v>
      </c>
      <c r="B60" s="12">
        <v>319620</v>
      </c>
      <c r="C60" s="13">
        <v>94</v>
      </c>
      <c r="D60" s="12">
        <v>278395.99</v>
      </c>
      <c r="E60" s="13">
        <v>83</v>
      </c>
      <c r="F60" s="71">
        <f>D60/B60</f>
        <v>0.8710218071459859</v>
      </c>
      <c r="G60" s="69" t="s">
        <v>61</v>
      </c>
    </row>
    <row r="61" spans="1:7" s="90" customFormat="1" ht="32.25" customHeight="1">
      <c r="A61" s="61" t="s">
        <v>94</v>
      </c>
      <c r="B61" s="9">
        <f>+B62+B63</f>
        <v>427911</v>
      </c>
      <c r="C61" s="10"/>
      <c r="D61" s="9">
        <f>+D62+D63</f>
        <v>419389.32</v>
      </c>
      <c r="E61" s="10"/>
      <c r="F61" s="19"/>
      <c r="G61" s="4"/>
    </row>
    <row r="62" spans="1:7" s="1" customFormat="1" ht="50.25" customHeight="1">
      <c r="A62" s="51" t="s">
        <v>95</v>
      </c>
      <c r="B62" s="12">
        <v>51000</v>
      </c>
      <c r="C62" s="13">
        <v>51</v>
      </c>
      <c r="D62" s="12">
        <v>48000</v>
      </c>
      <c r="E62" s="13">
        <v>48</v>
      </c>
      <c r="F62" s="71">
        <f>D62/B62</f>
        <v>0.9411764705882353</v>
      </c>
      <c r="G62" s="69" t="s">
        <v>142</v>
      </c>
    </row>
    <row r="63" spans="1:7" s="1" customFormat="1" ht="47.25" customHeight="1">
      <c r="A63" s="51" t="s">
        <v>96</v>
      </c>
      <c r="B63" s="12">
        <v>376911</v>
      </c>
      <c r="C63" s="13">
        <v>172</v>
      </c>
      <c r="D63" s="14">
        <v>371389.32</v>
      </c>
      <c r="E63" s="15">
        <v>138</v>
      </c>
      <c r="F63" s="71">
        <f>D63/B63</f>
        <v>0.9853501755056233</v>
      </c>
      <c r="G63" s="69" t="s">
        <v>142</v>
      </c>
    </row>
    <row r="64" spans="1:7" s="1" customFormat="1" ht="36.75" customHeight="1">
      <c r="A64" s="115" t="s">
        <v>97</v>
      </c>
      <c r="B64" s="115"/>
      <c r="C64" s="115"/>
      <c r="D64" s="115"/>
      <c r="E64" s="115"/>
      <c r="F64" s="115"/>
      <c r="G64" s="115"/>
    </row>
    <row r="65" spans="1:7" s="1" customFormat="1" ht="20.25" customHeight="1">
      <c r="A65" s="50" t="s">
        <v>27</v>
      </c>
      <c r="B65" s="9">
        <f>+B66+B67+B68</f>
        <v>945500</v>
      </c>
      <c r="C65" s="10"/>
      <c r="D65" s="9">
        <f>+D66+D67+D68</f>
        <v>852645.4</v>
      </c>
      <c r="E65" s="18"/>
      <c r="F65" s="21"/>
      <c r="G65" s="8"/>
    </row>
    <row r="66" spans="1:7" s="1" customFormat="1" ht="78.75" customHeight="1">
      <c r="A66" s="60" t="s">
        <v>98</v>
      </c>
      <c r="B66" s="17">
        <v>130000</v>
      </c>
      <c r="C66" s="13">
        <v>150</v>
      </c>
      <c r="D66" s="14">
        <v>111969</v>
      </c>
      <c r="E66" s="15">
        <v>138</v>
      </c>
      <c r="F66" s="71">
        <f>D66/B66</f>
        <v>0.8613</v>
      </c>
      <c r="G66" s="114" t="s">
        <v>62</v>
      </c>
    </row>
    <row r="67" spans="1:7" s="1" customFormat="1" ht="78.75" customHeight="1">
      <c r="A67" s="60" t="s">
        <v>99</v>
      </c>
      <c r="B67" s="17">
        <v>770000</v>
      </c>
      <c r="C67" s="13">
        <v>500</v>
      </c>
      <c r="D67" s="14">
        <v>699026.4</v>
      </c>
      <c r="E67" s="15">
        <v>478</v>
      </c>
      <c r="F67" s="71">
        <f>D67/B67</f>
        <v>0.9078264935064936</v>
      </c>
      <c r="G67" s="114"/>
    </row>
    <row r="68" spans="1:7" s="1" customFormat="1" ht="62.25" customHeight="1">
      <c r="A68" s="60" t="s">
        <v>100</v>
      </c>
      <c r="B68" s="17">
        <v>45500</v>
      </c>
      <c r="C68" s="13">
        <v>650</v>
      </c>
      <c r="D68" s="14">
        <v>41650</v>
      </c>
      <c r="E68" s="15">
        <v>595</v>
      </c>
      <c r="F68" s="71">
        <f>D68/B68</f>
        <v>0.9153846153846154</v>
      </c>
      <c r="G68" s="114"/>
    </row>
    <row r="69" spans="1:7" s="1" customFormat="1" ht="33.75" customHeight="1">
      <c r="A69" s="115" t="s">
        <v>101</v>
      </c>
      <c r="B69" s="115"/>
      <c r="C69" s="115"/>
      <c r="D69" s="115"/>
      <c r="E69" s="115"/>
      <c r="F69" s="115"/>
      <c r="G69" s="115"/>
    </row>
    <row r="70" spans="1:7" s="1" customFormat="1" ht="21" customHeight="1">
      <c r="A70" s="50" t="s">
        <v>27</v>
      </c>
      <c r="B70" s="9">
        <f>+B73+B74+B75+B76</f>
        <v>3988615</v>
      </c>
      <c r="C70" s="10"/>
      <c r="D70" s="9">
        <f>+D73+D74+D75+D76</f>
        <v>3753650</v>
      </c>
      <c r="E70" s="18"/>
      <c r="F70" s="21"/>
      <c r="G70" s="8"/>
    </row>
    <row r="71" spans="1:7" s="90" customFormat="1" ht="22.5" customHeight="1">
      <c r="A71" s="38"/>
      <c r="B71" s="39"/>
      <c r="C71" s="40"/>
      <c r="D71" s="39"/>
      <c r="E71" s="40"/>
      <c r="F71" s="111" t="s">
        <v>73</v>
      </c>
      <c r="G71" s="111"/>
    </row>
    <row r="72" spans="1:7" s="90" customFormat="1" ht="12.75" customHeight="1">
      <c r="A72" s="47">
        <v>1</v>
      </c>
      <c r="B72" s="34">
        <v>2</v>
      </c>
      <c r="C72" s="34">
        <v>3</v>
      </c>
      <c r="D72" s="41">
        <v>4</v>
      </c>
      <c r="E72" s="41">
        <v>5</v>
      </c>
      <c r="F72" s="41">
        <v>6</v>
      </c>
      <c r="G72" s="41">
        <v>7</v>
      </c>
    </row>
    <row r="73" spans="1:7" s="1" customFormat="1" ht="64.5" customHeight="1">
      <c r="A73" s="60" t="s">
        <v>102</v>
      </c>
      <c r="B73" s="12">
        <v>1100000</v>
      </c>
      <c r="C73" s="6">
        <v>1100</v>
      </c>
      <c r="D73" s="14">
        <v>998410</v>
      </c>
      <c r="E73" s="15">
        <v>1077</v>
      </c>
      <c r="F73" s="71">
        <f aca="true" t="shared" si="1" ref="F73:F82">D73/B73</f>
        <v>0.9076454545454545</v>
      </c>
      <c r="G73" s="114" t="s">
        <v>59</v>
      </c>
    </row>
    <row r="74" spans="1:7" s="1" customFormat="1" ht="78" customHeight="1">
      <c r="A74" s="60" t="s">
        <v>103</v>
      </c>
      <c r="B74" s="12">
        <v>97370</v>
      </c>
      <c r="C74" s="6">
        <v>1391</v>
      </c>
      <c r="D74" s="14">
        <v>94570</v>
      </c>
      <c r="E74" s="15">
        <v>1351</v>
      </c>
      <c r="F74" s="71">
        <f t="shared" si="1"/>
        <v>0.9712437095614666</v>
      </c>
      <c r="G74" s="114"/>
    </row>
    <row r="75" spans="1:7" s="1" customFormat="1" ht="81" customHeight="1">
      <c r="A75" s="43" t="s">
        <v>104</v>
      </c>
      <c r="B75" s="12">
        <v>490</v>
      </c>
      <c r="C75" s="6">
        <v>7</v>
      </c>
      <c r="D75" s="14">
        <v>280</v>
      </c>
      <c r="E75" s="15">
        <v>4</v>
      </c>
      <c r="F75" s="71">
        <f t="shared" si="1"/>
        <v>0.5714285714285714</v>
      </c>
      <c r="G75" s="114"/>
    </row>
    <row r="76" spans="1:7" s="1" customFormat="1" ht="36" customHeight="1">
      <c r="A76" s="58" t="s">
        <v>157</v>
      </c>
      <c r="B76" s="45">
        <f>+B77+B78</f>
        <v>2790755</v>
      </c>
      <c r="C76" s="29"/>
      <c r="D76" s="93">
        <f>+D77+D78</f>
        <v>2660390</v>
      </c>
      <c r="E76" s="92"/>
      <c r="F76" s="76"/>
      <c r="G76" s="114"/>
    </row>
    <row r="77" spans="1:7" s="1" customFormat="1" ht="64.5" customHeight="1">
      <c r="A77" s="51" t="s">
        <v>105</v>
      </c>
      <c r="B77" s="12">
        <v>46640</v>
      </c>
      <c r="C77" s="6">
        <v>5</v>
      </c>
      <c r="D77" s="14">
        <v>14630</v>
      </c>
      <c r="E77" s="15">
        <v>3</v>
      </c>
      <c r="F77" s="71">
        <f t="shared" si="1"/>
        <v>0.3136792452830189</v>
      </c>
      <c r="G77" s="114"/>
    </row>
    <row r="78" spans="1:7" s="1" customFormat="1" ht="102" customHeight="1">
      <c r="A78" s="62" t="s">
        <v>106</v>
      </c>
      <c r="B78" s="12">
        <v>2744115</v>
      </c>
      <c r="C78" s="6">
        <v>552</v>
      </c>
      <c r="D78" s="14">
        <v>2645760</v>
      </c>
      <c r="E78" s="15">
        <v>544</v>
      </c>
      <c r="F78" s="71">
        <f t="shared" si="1"/>
        <v>0.964157843239077</v>
      </c>
      <c r="G78" s="114"/>
    </row>
    <row r="79" spans="1:7" s="1" customFormat="1" ht="19.5" customHeight="1">
      <c r="A79" s="113" t="s">
        <v>107</v>
      </c>
      <c r="B79" s="113"/>
      <c r="C79" s="113"/>
      <c r="D79" s="113"/>
      <c r="E79" s="113"/>
      <c r="F79" s="113"/>
      <c r="G79" s="113"/>
    </row>
    <row r="80" spans="1:7" s="1" customFormat="1" ht="82.5" customHeight="1">
      <c r="A80" s="42" t="s">
        <v>108</v>
      </c>
      <c r="B80" s="45">
        <v>536500</v>
      </c>
      <c r="C80" s="13">
        <v>1101</v>
      </c>
      <c r="D80" s="45">
        <v>363662.33</v>
      </c>
      <c r="E80" s="13">
        <v>1473</v>
      </c>
      <c r="F80" s="71">
        <f t="shared" si="1"/>
        <v>0.6778421808014912</v>
      </c>
      <c r="G80" s="69" t="s">
        <v>144</v>
      </c>
    </row>
    <row r="81" spans="1:7" s="97" customFormat="1" ht="10.5" customHeight="1">
      <c r="A81" s="126"/>
      <c r="B81" s="127"/>
      <c r="C81" s="127"/>
      <c r="D81" s="127"/>
      <c r="E81" s="127"/>
      <c r="F81" s="127"/>
      <c r="G81" s="128"/>
    </row>
    <row r="82" spans="1:7" ht="33" customHeight="1">
      <c r="A82" s="79" t="s">
        <v>145</v>
      </c>
      <c r="B82" s="80">
        <f>B86+B113+B117+B127+B135+B142+B144</f>
        <v>34864273.4</v>
      </c>
      <c r="C82" s="80"/>
      <c r="D82" s="80">
        <f>D86+D113+D117+D127+D135+D142+D144</f>
        <v>34059310.919999994</v>
      </c>
      <c r="E82" s="80"/>
      <c r="F82" s="83">
        <f t="shared" si="1"/>
        <v>0.976911537184079</v>
      </c>
      <c r="G82" s="82"/>
    </row>
    <row r="83" spans="1:7" s="90" customFormat="1" ht="22.5" customHeight="1">
      <c r="A83" s="38"/>
      <c r="B83" s="39"/>
      <c r="C83" s="40"/>
      <c r="D83" s="39"/>
      <c r="E83" s="40"/>
      <c r="F83" s="111" t="s">
        <v>73</v>
      </c>
      <c r="G83" s="111"/>
    </row>
    <row r="84" spans="1:7" s="90" customFormat="1" ht="12.75" customHeight="1">
      <c r="A84" s="47">
        <v>1</v>
      </c>
      <c r="B84" s="34">
        <v>2</v>
      </c>
      <c r="C84" s="34">
        <v>3</v>
      </c>
      <c r="D84" s="41">
        <v>4</v>
      </c>
      <c r="E84" s="41">
        <v>5</v>
      </c>
      <c r="F84" s="41">
        <v>6</v>
      </c>
      <c r="G84" s="41">
        <v>7</v>
      </c>
    </row>
    <row r="85" spans="1:7" s="90" customFormat="1" ht="22.5" customHeight="1">
      <c r="A85" s="112" t="s">
        <v>1</v>
      </c>
      <c r="B85" s="112"/>
      <c r="C85" s="112"/>
      <c r="D85" s="112"/>
      <c r="E85" s="112"/>
      <c r="F85" s="112"/>
      <c r="G85" s="112"/>
    </row>
    <row r="86" spans="1:7" s="90" customFormat="1" ht="22.5" customHeight="1">
      <c r="A86" s="50" t="s">
        <v>27</v>
      </c>
      <c r="B86" s="9">
        <f>B87+B103+B107+B110+B111</f>
        <v>25458091</v>
      </c>
      <c r="C86" s="29"/>
      <c r="D86" s="9">
        <f>D87+D103+D107+D110+D111</f>
        <v>25074827.16</v>
      </c>
      <c r="E86" s="29"/>
      <c r="F86" s="29"/>
      <c r="G86" s="35"/>
    </row>
    <row r="87" spans="1:7" s="90" customFormat="1" ht="28.5" customHeight="1">
      <c r="A87" s="51" t="s">
        <v>41</v>
      </c>
      <c r="B87" s="9">
        <v>3646170</v>
      </c>
      <c r="C87" s="10"/>
      <c r="D87" s="9">
        <v>3311670</v>
      </c>
      <c r="E87" s="18"/>
      <c r="F87" s="36"/>
      <c r="G87" s="4"/>
    </row>
    <row r="88" spans="1:7" s="1" customFormat="1" ht="78.75" customHeight="1">
      <c r="A88" s="52" t="s">
        <v>10</v>
      </c>
      <c r="B88" s="12">
        <v>750000</v>
      </c>
      <c r="C88" s="13">
        <v>80</v>
      </c>
      <c r="D88" s="12">
        <v>750000</v>
      </c>
      <c r="E88" s="13">
        <v>80</v>
      </c>
      <c r="F88" s="71">
        <f aca="true" t="shared" si="2" ref="F88:F95">D88/B88</f>
        <v>1</v>
      </c>
      <c r="G88" s="5"/>
    </row>
    <row r="89" spans="1:7" s="90" customFormat="1" ht="65.25" customHeight="1">
      <c r="A89" s="53" t="s">
        <v>29</v>
      </c>
      <c r="B89" s="12">
        <v>748000</v>
      </c>
      <c r="C89" s="13">
        <v>61</v>
      </c>
      <c r="D89" s="12">
        <v>511000</v>
      </c>
      <c r="E89" s="13">
        <v>51</v>
      </c>
      <c r="F89" s="71">
        <f t="shared" si="2"/>
        <v>0.6831550802139037</v>
      </c>
      <c r="G89" s="69" t="s">
        <v>142</v>
      </c>
    </row>
    <row r="90" spans="1:7" s="95" customFormat="1" ht="44.25" customHeight="1">
      <c r="A90" s="51" t="s">
        <v>28</v>
      </c>
      <c r="B90" s="17">
        <v>60000</v>
      </c>
      <c r="C90" s="18">
        <v>2</v>
      </c>
      <c r="D90" s="14">
        <v>30000</v>
      </c>
      <c r="E90" s="15">
        <v>1</v>
      </c>
      <c r="F90" s="71">
        <f t="shared" si="2"/>
        <v>0.5</v>
      </c>
      <c r="G90" s="69" t="s">
        <v>142</v>
      </c>
    </row>
    <row r="91" spans="1:7" s="1" customFormat="1" ht="36" customHeight="1">
      <c r="A91" s="51" t="s">
        <v>11</v>
      </c>
      <c r="B91" s="17">
        <v>22770</v>
      </c>
      <c r="C91" s="18">
        <v>18</v>
      </c>
      <c r="D91" s="14">
        <v>22770</v>
      </c>
      <c r="E91" s="15">
        <v>18</v>
      </c>
      <c r="F91" s="71">
        <f t="shared" si="2"/>
        <v>1</v>
      </c>
      <c r="G91" s="36"/>
    </row>
    <row r="92" spans="1:7" s="1" customFormat="1" ht="49.5" customHeight="1">
      <c r="A92" s="54" t="s">
        <v>12</v>
      </c>
      <c r="B92" s="17">
        <v>150000</v>
      </c>
      <c r="C92" s="18">
        <v>4</v>
      </c>
      <c r="D92" s="14">
        <v>112500</v>
      </c>
      <c r="E92" s="15">
        <v>3</v>
      </c>
      <c r="F92" s="71">
        <f t="shared" si="2"/>
        <v>0.75</v>
      </c>
      <c r="G92" s="69" t="s">
        <v>142</v>
      </c>
    </row>
    <row r="93" spans="1:7" s="1" customFormat="1" ht="48" customHeight="1">
      <c r="A93" s="51" t="s">
        <v>30</v>
      </c>
      <c r="B93" s="17">
        <v>36000</v>
      </c>
      <c r="C93" s="18">
        <v>18</v>
      </c>
      <c r="D93" s="14">
        <v>36000</v>
      </c>
      <c r="E93" s="15">
        <v>18</v>
      </c>
      <c r="F93" s="71">
        <f t="shared" si="2"/>
        <v>1</v>
      </c>
      <c r="G93" s="5"/>
    </row>
    <row r="94" spans="1:7" s="1" customFormat="1" ht="63.75" customHeight="1">
      <c r="A94" s="51" t="s">
        <v>31</v>
      </c>
      <c r="B94" s="17">
        <v>21400</v>
      </c>
      <c r="C94" s="18">
        <v>4</v>
      </c>
      <c r="D94" s="14">
        <v>21400</v>
      </c>
      <c r="E94" s="15">
        <v>4</v>
      </c>
      <c r="F94" s="71">
        <f t="shared" si="2"/>
        <v>1</v>
      </c>
      <c r="G94" s="5"/>
    </row>
    <row r="95" spans="1:7" s="1" customFormat="1" ht="93" customHeight="1">
      <c r="A95" s="51" t="s">
        <v>32</v>
      </c>
      <c r="B95" s="17">
        <v>39000</v>
      </c>
      <c r="C95" s="18">
        <v>39</v>
      </c>
      <c r="D95" s="14">
        <v>21000</v>
      </c>
      <c r="E95" s="15">
        <v>21</v>
      </c>
      <c r="F95" s="71">
        <f t="shared" si="2"/>
        <v>0.5384615384615384</v>
      </c>
      <c r="G95" s="69" t="s">
        <v>142</v>
      </c>
    </row>
    <row r="96" spans="1:7" s="90" customFormat="1" ht="22.5" customHeight="1">
      <c r="A96" s="38"/>
      <c r="B96" s="39"/>
      <c r="C96" s="40"/>
      <c r="D96" s="39"/>
      <c r="E96" s="40"/>
      <c r="F96" s="111" t="s">
        <v>73</v>
      </c>
      <c r="G96" s="111"/>
    </row>
    <row r="97" spans="1:7" s="90" customFormat="1" ht="12.75" customHeight="1">
      <c r="A97" s="47">
        <v>1</v>
      </c>
      <c r="B97" s="34">
        <v>2</v>
      </c>
      <c r="C97" s="34">
        <v>3</v>
      </c>
      <c r="D97" s="41">
        <v>4</v>
      </c>
      <c r="E97" s="41">
        <v>5</v>
      </c>
      <c r="F97" s="41">
        <v>6</v>
      </c>
      <c r="G97" s="41">
        <v>7</v>
      </c>
    </row>
    <row r="98" spans="1:7" s="1" customFormat="1" ht="47.25" customHeight="1">
      <c r="A98" s="51" t="s">
        <v>33</v>
      </c>
      <c r="B98" s="17">
        <v>19000</v>
      </c>
      <c r="C98" s="18">
        <v>19</v>
      </c>
      <c r="D98" s="14">
        <v>19000</v>
      </c>
      <c r="E98" s="15">
        <v>19</v>
      </c>
      <c r="F98" s="71">
        <f>D98/B98</f>
        <v>1</v>
      </c>
      <c r="G98" s="5"/>
    </row>
    <row r="99" spans="1:7" s="1" customFormat="1" ht="47.25" customHeight="1">
      <c r="A99" s="51" t="s">
        <v>34</v>
      </c>
      <c r="B99" s="17">
        <v>65000</v>
      </c>
      <c r="C99" s="18">
        <v>65</v>
      </c>
      <c r="D99" s="14">
        <v>63000</v>
      </c>
      <c r="E99" s="15">
        <v>63</v>
      </c>
      <c r="F99" s="71">
        <f>D99/B99</f>
        <v>0.9692307692307692</v>
      </c>
      <c r="G99" s="69" t="s">
        <v>142</v>
      </c>
    </row>
    <row r="100" spans="1:7" s="1" customFormat="1" ht="48" customHeight="1">
      <c r="A100" s="51" t="s">
        <v>13</v>
      </c>
      <c r="B100" s="17">
        <v>1155000</v>
      </c>
      <c r="C100" s="18">
        <v>25</v>
      </c>
      <c r="D100" s="14">
        <v>1155000</v>
      </c>
      <c r="E100" s="15">
        <v>25</v>
      </c>
      <c r="F100" s="71">
        <f>D100/B100</f>
        <v>1</v>
      </c>
      <c r="G100" s="36"/>
    </row>
    <row r="101" spans="1:7" s="1" customFormat="1" ht="44.25" customHeight="1">
      <c r="A101" s="51" t="s">
        <v>35</v>
      </c>
      <c r="B101" s="17">
        <v>510000</v>
      </c>
      <c r="C101" s="18">
        <v>51</v>
      </c>
      <c r="D101" s="14">
        <v>500000</v>
      </c>
      <c r="E101" s="15">
        <v>50</v>
      </c>
      <c r="F101" s="71">
        <f>D101/B101</f>
        <v>0.9803921568627451</v>
      </c>
      <c r="G101" s="69" t="s">
        <v>142</v>
      </c>
    </row>
    <row r="102" spans="1:7" s="1" customFormat="1" ht="65.25" customHeight="1">
      <c r="A102" s="51" t="s">
        <v>14</v>
      </c>
      <c r="B102" s="17">
        <v>70000</v>
      </c>
      <c r="C102" s="18">
        <v>2</v>
      </c>
      <c r="D102" s="14">
        <v>70000</v>
      </c>
      <c r="E102" s="15">
        <v>2</v>
      </c>
      <c r="F102" s="71">
        <f>D102/B102</f>
        <v>1</v>
      </c>
      <c r="G102" s="36"/>
    </row>
    <row r="103" spans="1:7" s="90" customFormat="1" ht="31.5" customHeight="1">
      <c r="A103" s="55" t="s">
        <v>42</v>
      </c>
      <c r="B103" s="9">
        <v>747991</v>
      </c>
      <c r="C103" s="10"/>
      <c r="D103" s="9">
        <v>729571.64</v>
      </c>
      <c r="E103" s="10"/>
      <c r="F103" s="19"/>
      <c r="G103" s="11"/>
    </row>
    <row r="104" spans="1:7" s="1" customFormat="1" ht="49.5" customHeight="1">
      <c r="A104" s="51" t="s">
        <v>2</v>
      </c>
      <c r="B104" s="12">
        <v>117092</v>
      </c>
      <c r="C104" s="13">
        <v>16</v>
      </c>
      <c r="D104" s="14">
        <v>114632</v>
      </c>
      <c r="E104" s="15">
        <v>16</v>
      </c>
      <c r="F104" s="71">
        <f>D104/B104</f>
        <v>0.9789908789669661</v>
      </c>
      <c r="G104" s="69" t="s">
        <v>142</v>
      </c>
    </row>
    <row r="105" spans="1:7" s="1" customFormat="1" ht="50.25" customHeight="1">
      <c r="A105" s="56" t="s">
        <v>15</v>
      </c>
      <c r="B105" s="12">
        <v>606341</v>
      </c>
      <c r="C105" s="13">
        <v>23</v>
      </c>
      <c r="D105" s="14">
        <v>598654.3200000001</v>
      </c>
      <c r="E105" s="15">
        <v>23</v>
      </c>
      <c r="F105" s="71">
        <f>D105/B105</f>
        <v>0.9873228430866461</v>
      </c>
      <c r="G105" s="69" t="s">
        <v>142</v>
      </c>
    </row>
    <row r="106" spans="1:7" s="1" customFormat="1" ht="48.75" customHeight="1">
      <c r="A106" s="51" t="s">
        <v>46</v>
      </c>
      <c r="B106" s="12">
        <v>24558</v>
      </c>
      <c r="C106" s="13">
        <v>3</v>
      </c>
      <c r="D106" s="14">
        <v>16285.32</v>
      </c>
      <c r="E106" s="15">
        <v>2</v>
      </c>
      <c r="F106" s="71">
        <f>D106/B106</f>
        <v>0.6631370632787686</v>
      </c>
      <c r="G106" s="69" t="s">
        <v>142</v>
      </c>
    </row>
    <row r="107" spans="1:7" s="1" customFormat="1" ht="78.75" customHeight="1">
      <c r="A107" s="57" t="s">
        <v>43</v>
      </c>
      <c r="B107" s="12">
        <v>52800</v>
      </c>
      <c r="C107" s="13">
        <v>4</v>
      </c>
      <c r="D107" s="14">
        <v>26375.52</v>
      </c>
      <c r="E107" s="15">
        <v>2</v>
      </c>
      <c r="F107" s="71">
        <f>D107/B107</f>
        <v>0.49953636363636367</v>
      </c>
      <c r="G107" s="69" t="s">
        <v>143</v>
      </c>
    </row>
    <row r="108" spans="1:7" s="90" customFormat="1" ht="22.5" customHeight="1">
      <c r="A108" s="38"/>
      <c r="B108" s="39"/>
      <c r="C108" s="40"/>
      <c r="D108" s="39"/>
      <c r="E108" s="40"/>
      <c r="F108" s="111" t="s">
        <v>73</v>
      </c>
      <c r="G108" s="111"/>
    </row>
    <row r="109" spans="1:7" s="90" customFormat="1" ht="12.75" customHeight="1">
      <c r="A109" s="47">
        <v>1</v>
      </c>
      <c r="B109" s="34">
        <v>2</v>
      </c>
      <c r="C109" s="34">
        <v>3</v>
      </c>
      <c r="D109" s="41">
        <v>4</v>
      </c>
      <c r="E109" s="41">
        <v>5</v>
      </c>
      <c r="F109" s="41">
        <v>6</v>
      </c>
      <c r="G109" s="41">
        <v>7</v>
      </c>
    </row>
    <row r="110" spans="1:7" s="1" customFormat="1" ht="62.25" customHeight="1">
      <c r="A110" s="58" t="s">
        <v>44</v>
      </c>
      <c r="B110" s="12">
        <v>21000000</v>
      </c>
      <c r="C110" s="13">
        <v>60</v>
      </c>
      <c r="D110" s="14">
        <v>21000000</v>
      </c>
      <c r="E110" s="15">
        <v>60</v>
      </c>
      <c r="F110" s="71">
        <f>D110/B110</f>
        <v>1</v>
      </c>
      <c r="G110" s="5"/>
    </row>
    <row r="111" spans="1:7" s="1" customFormat="1" ht="80.25" customHeight="1">
      <c r="A111" s="59" t="s">
        <v>45</v>
      </c>
      <c r="B111" s="12">
        <v>11130</v>
      </c>
      <c r="C111" s="13">
        <v>159</v>
      </c>
      <c r="D111" s="14">
        <v>7210</v>
      </c>
      <c r="E111" s="15">
        <v>103</v>
      </c>
      <c r="F111" s="71">
        <f>D111/B111</f>
        <v>0.6477987421383647</v>
      </c>
      <c r="G111" s="69" t="s">
        <v>142</v>
      </c>
    </row>
    <row r="112" spans="1:7" s="90" customFormat="1" ht="34.5" customHeight="1">
      <c r="A112" s="112" t="s">
        <v>6</v>
      </c>
      <c r="B112" s="112"/>
      <c r="C112" s="112"/>
      <c r="D112" s="112"/>
      <c r="E112" s="112"/>
      <c r="F112" s="112"/>
      <c r="G112" s="112"/>
    </row>
    <row r="113" spans="1:7" s="90" customFormat="1" ht="35.25" customHeight="1">
      <c r="A113" s="60" t="s">
        <v>72</v>
      </c>
      <c r="B113" s="45">
        <v>153554</v>
      </c>
      <c r="C113" s="20"/>
      <c r="D113" s="45">
        <v>123410.98000000001</v>
      </c>
      <c r="E113" s="20"/>
      <c r="F113" s="11"/>
      <c r="G113" s="4"/>
    </row>
    <row r="114" spans="1:7" s="1" customFormat="1" ht="64.5" customHeight="1">
      <c r="A114" s="51" t="s">
        <v>3</v>
      </c>
      <c r="B114" s="12">
        <v>74629</v>
      </c>
      <c r="C114" s="13">
        <v>181</v>
      </c>
      <c r="D114" s="14">
        <v>52336.91</v>
      </c>
      <c r="E114" s="15">
        <v>121</v>
      </c>
      <c r="F114" s="71">
        <f>D114/B114</f>
        <v>0.7012945369762426</v>
      </c>
      <c r="G114" s="114" t="s">
        <v>61</v>
      </c>
    </row>
    <row r="115" spans="1:7" s="1" customFormat="1" ht="33.75" customHeight="1">
      <c r="A115" s="51" t="s">
        <v>16</v>
      </c>
      <c r="B115" s="12">
        <v>78925</v>
      </c>
      <c r="C115" s="13">
        <v>29</v>
      </c>
      <c r="D115" s="14">
        <v>71074.07</v>
      </c>
      <c r="E115" s="15">
        <v>21</v>
      </c>
      <c r="F115" s="71">
        <f>D115/B115</f>
        <v>0.9005267025657271</v>
      </c>
      <c r="G115" s="114"/>
    </row>
    <row r="116" spans="1:7" s="90" customFormat="1" ht="21.75" customHeight="1">
      <c r="A116" s="112" t="s">
        <v>4</v>
      </c>
      <c r="B116" s="112"/>
      <c r="C116" s="112"/>
      <c r="D116" s="112"/>
      <c r="E116" s="112"/>
      <c r="F116" s="112"/>
      <c r="G116" s="112"/>
    </row>
    <row r="117" spans="1:7" s="90" customFormat="1" ht="21" customHeight="1">
      <c r="A117" s="85" t="s">
        <v>27</v>
      </c>
      <c r="B117" s="74">
        <f>B118+B120</f>
        <v>999473</v>
      </c>
      <c r="C117" s="75"/>
      <c r="D117" s="74">
        <f>D118+D120</f>
        <v>891255.3799999999</v>
      </c>
      <c r="E117" s="37"/>
      <c r="F117" s="37"/>
      <c r="G117" s="35"/>
    </row>
    <row r="118" spans="1:7" s="90" customFormat="1" ht="33.75" customHeight="1">
      <c r="A118" s="60" t="s">
        <v>47</v>
      </c>
      <c r="B118" s="45">
        <v>417951</v>
      </c>
      <c r="C118" s="20"/>
      <c r="D118" s="45">
        <v>337681.19</v>
      </c>
      <c r="E118" s="20"/>
      <c r="F118" s="19"/>
      <c r="G118" s="4"/>
    </row>
    <row r="119" spans="1:7" s="1" customFormat="1" ht="78.75" customHeight="1">
      <c r="A119" s="51" t="s">
        <v>17</v>
      </c>
      <c r="B119" s="12">
        <v>417951</v>
      </c>
      <c r="C119" s="13">
        <v>98</v>
      </c>
      <c r="D119" s="12">
        <v>337681.19</v>
      </c>
      <c r="E119" s="13">
        <v>91</v>
      </c>
      <c r="F119" s="71">
        <f>D119/B119</f>
        <v>0.807944448033382</v>
      </c>
      <c r="G119" s="72" t="s">
        <v>61</v>
      </c>
    </row>
    <row r="120" spans="1:7" s="90" customFormat="1" ht="33" customHeight="1">
      <c r="A120" s="61" t="s">
        <v>48</v>
      </c>
      <c r="B120" s="9">
        <v>581522</v>
      </c>
      <c r="C120" s="10"/>
      <c r="D120" s="9">
        <v>553574.19</v>
      </c>
      <c r="E120" s="10"/>
      <c r="F120" s="19"/>
      <c r="G120" s="4"/>
    </row>
    <row r="121" spans="1:7" s="1" customFormat="1" ht="48.75" customHeight="1">
      <c r="A121" s="51" t="s">
        <v>18</v>
      </c>
      <c r="B121" s="12">
        <v>58000</v>
      </c>
      <c r="C121" s="13">
        <v>58</v>
      </c>
      <c r="D121" s="12">
        <v>58000</v>
      </c>
      <c r="E121" s="13">
        <v>58</v>
      </c>
      <c r="F121" s="71">
        <f>D121/B121</f>
        <v>1</v>
      </c>
      <c r="G121" s="5"/>
    </row>
    <row r="122" spans="1:7" s="90" customFormat="1" ht="22.5" customHeight="1">
      <c r="A122" s="38"/>
      <c r="B122" s="39"/>
      <c r="C122" s="40"/>
      <c r="D122" s="39"/>
      <c r="E122" s="40"/>
      <c r="F122" s="111" t="s">
        <v>73</v>
      </c>
      <c r="G122" s="111"/>
    </row>
    <row r="123" spans="1:7" s="90" customFormat="1" ht="12.75" customHeight="1">
      <c r="A123" s="47">
        <v>1</v>
      </c>
      <c r="B123" s="34">
        <v>2</v>
      </c>
      <c r="C123" s="34">
        <v>3</v>
      </c>
      <c r="D123" s="41">
        <v>4</v>
      </c>
      <c r="E123" s="41">
        <v>5</v>
      </c>
      <c r="F123" s="41">
        <v>6</v>
      </c>
      <c r="G123" s="41">
        <v>7</v>
      </c>
    </row>
    <row r="124" spans="1:7" s="1" customFormat="1" ht="50.25" customHeight="1">
      <c r="A124" s="51" t="s">
        <v>19</v>
      </c>
      <c r="B124" s="12">
        <v>464522</v>
      </c>
      <c r="C124" s="13">
        <v>146</v>
      </c>
      <c r="D124" s="14">
        <v>436574.18999999994</v>
      </c>
      <c r="E124" s="15">
        <v>139</v>
      </c>
      <c r="F124" s="71">
        <f>D124/B124</f>
        <v>0.9398353361089463</v>
      </c>
      <c r="G124" s="69" t="s">
        <v>142</v>
      </c>
    </row>
    <row r="125" spans="1:7" s="1" customFormat="1" ht="45.75" customHeight="1">
      <c r="A125" s="51" t="s">
        <v>20</v>
      </c>
      <c r="B125" s="12">
        <v>59000</v>
      </c>
      <c r="C125" s="13">
        <v>59</v>
      </c>
      <c r="D125" s="14">
        <v>59000</v>
      </c>
      <c r="E125" s="15">
        <v>59</v>
      </c>
      <c r="F125" s="71">
        <f>D125/B125</f>
        <v>1</v>
      </c>
      <c r="G125" s="5"/>
    </row>
    <row r="126" spans="1:7" s="1" customFormat="1" ht="39" customHeight="1">
      <c r="A126" s="115" t="s">
        <v>21</v>
      </c>
      <c r="B126" s="115"/>
      <c r="C126" s="115"/>
      <c r="D126" s="115"/>
      <c r="E126" s="115"/>
      <c r="F126" s="115"/>
      <c r="G126" s="115"/>
    </row>
    <row r="127" spans="1:7" s="1" customFormat="1" ht="24" customHeight="1">
      <c r="A127" s="85" t="s">
        <v>27</v>
      </c>
      <c r="B127" s="74">
        <v>1215605</v>
      </c>
      <c r="C127" s="86"/>
      <c r="D127" s="74">
        <v>1166999</v>
      </c>
      <c r="E127" s="18"/>
      <c r="F127" s="21"/>
      <c r="G127" s="8"/>
    </row>
    <row r="128" spans="1:7" s="1" customFormat="1" ht="81" customHeight="1">
      <c r="A128" s="60" t="s">
        <v>49</v>
      </c>
      <c r="B128" s="17">
        <v>171785</v>
      </c>
      <c r="C128" s="13">
        <v>150</v>
      </c>
      <c r="D128" s="14">
        <v>166924.8</v>
      </c>
      <c r="E128" s="15">
        <v>117</v>
      </c>
      <c r="F128" s="71">
        <f>D128/B128</f>
        <v>0.971707657828099</v>
      </c>
      <c r="G128" s="114" t="s">
        <v>62</v>
      </c>
    </row>
    <row r="129" spans="1:7" s="1" customFormat="1" ht="79.5" customHeight="1">
      <c r="A129" s="60" t="s">
        <v>50</v>
      </c>
      <c r="B129" s="17">
        <v>950320</v>
      </c>
      <c r="C129" s="13">
        <v>500</v>
      </c>
      <c r="D129" s="14">
        <v>915552.2</v>
      </c>
      <c r="E129" s="15">
        <v>452</v>
      </c>
      <c r="F129" s="71">
        <f>D129/B129</f>
        <v>0.9634146392794005</v>
      </c>
      <c r="G129" s="114"/>
    </row>
    <row r="130" spans="1:7" s="1" customFormat="1" ht="78" customHeight="1">
      <c r="A130" s="60" t="s">
        <v>51</v>
      </c>
      <c r="B130" s="17">
        <v>42000</v>
      </c>
      <c r="C130" s="13">
        <v>600</v>
      </c>
      <c r="D130" s="14">
        <v>40110</v>
      </c>
      <c r="E130" s="15">
        <v>573</v>
      </c>
      <c r="F130" s="71">
        <f>D130/B130</f>
        <v>0.955</v>
      </c>
      <c r="G130" s="114"/>
    </row>
    <row r="131" spans="1:7" s="1" customFormat="1" ht="51" customHeight="1">
      <c r="A131" s="60" t="s">
        <v>52</v>
      </c>
      <c r="B131" s="22">
        <v>51500</v>
      </c>
      <c r="C131" s="15">
        <v>27</v>
      </c>
      <c r="D131" s="14">
        <v>44412</v>
      </c>
      <c r="E131" s="15">
        <v>24</v>
      </c>
      <c r="F131" s="71">
        <f>D131/B131</f>
        <v>0.8623689320388349</v>
      </c>
      <c r="G131" s="114"/>
    </row>
    <row r="132" spans="1:7" s="1" customFormat="1" ht="41.25" customHeight="1">
      <c r="A132" s="115" t="s">
        <v>22</v>
      </c>
      <c r="B132" s="115"/>
      <c r="C132" s="115"/>
      <c r="D132" s="115"/>
      <c r="E132" s="115"/>
      <c r="F132" s="115"/>
      <c r="G132" s="115"/>
    </row>
    <row r="133" spans="1:7" s="90" customFormat="1" ht="22.5" customHeight="1">
      <c r="A133" s="38"/>
      <c r="B133" s="39"/>
      <c r="C133" s="40"/>
      <c r="D133" s="39"/>
      <c r="E133" s="40"/>
      <c r="F133" s="111" t="s">
        <v>73</v>
      </c>
      <c r="G133" s="111"/>
    </row>
    <row r="134" spans="1:7" s="90" customFormat="1" ht="12.75" customHeight="1">
      <c r="A134" s="47">
        <v>1</v>
      </c>
      <c r="B134" s="34">
        <v>2</v>
      </c>
      <c r="C134" s="34">
        <v>3</v>
      </c>
      <c r="D134" s="41">
        <v>4</v>
      </c>
      <c r="E134" s="41">
        <v>5</v>
      </c>
      <c r="F134" s="41">
        <v>6</v>
      </c>
      <c r="G134" s="41">
        <v>7</v>
      </c>
    </row>
    <row r="135" spans="1:7" s="1" customFormat="1" ht="23.25" customHeight="1">
      <c r="A135" s="85" t="s">
        <v>27</v>
      </c>
      <c r="B135" s="74">
        <f>B136+B137+B138</f>
        <v>5679621</v>
      </c>
      <c r="C135" s="86"/>
      <c r="D135" s="74">
        <f>D136+D137+D138</f>
        <v>5444889</v>
      </c>
      <c r="E135" s="86"/>
      <c r="F135" s="89"/>
      <c r="G135" s="89"/>
    </row>
    <row r="136" spans="1:7" s="1" customFormat="1" ht="83.25" customHeight="1">
      <c r="A136" s="60" t="s">
        <v>53</v>
      </c>
      <c r="B136" s="12">
        <v>2563116</v>
      </c>
      <c r="C136" s="6">
        <v>1255</v>
      </c>
      <c r="D136" s="14">
        <v>2356871</v>
      </c>
      <c r="E136" s="15">
        <v>1285</v>
      </c>
      <c r="F136" s="71">
        <f>D136/B136</f>
        <v>0.9195334897054991</v>
      </c>
      <c r="G136" s="114" t="s">
        <v>59</v>
      </c>
    </row>
    <row r="137" spans="1:7" s="1" customFormat="1" ht="81" customHeight="1">
      <c r="A137" s="60" t="s">
        <v>54</v>
      </c>
      <c r="B137" s="12">
        <v>108850</v>
      </c>
      <c r="C137" s="6">
        <v>1555</v>
      </c>
      <c r="D137" s="14">
        <v>108850</v>
      </c>
      <c r="E137" s="15">
        <v>1555</v>
      </c>
      <c r="F137" s="71">
        <f>D137/B137</f>
        <v>1</v>
      </c>
      <c r="G137" s="114"/>
    </row>
    <row r="138" spans="1:7" s="1" customFormat="1" ht="63" customHeight="1">
      <c r="A138" s="58" t="s">
        <v>55</v>
      </c>
      <c r="B138" s="12">
        <v>3007655</v>
      </c>
      <c r="C138" s="6"/>
      <c r="D138" s="12">
        <v>2979168</v>
      </c>
      <c r="E138" s="6"/>
      <c r="F138" s="71"/>
      <c r="G138" s="114"/>
    </row>
    <row r="139" spans="1:7" s="1" customFormat="1" ht="61.5" customHeight="1">
      <c r="A139" s="51" t="s">
        <v>23</v>
      </c>
      <c r="B139" s="12">
        <v>61355</v>
      </c>
      <c r="C139" s="6">
        <v>7</v>
      </c>
      <c r="D139" s="14">
        <v>33000</v>
      </c>
      <c r="E139" s="15">
        <v>6</v>
      </c>
      <c r="F139" s="71">
        <f>D139/B139</f>
        <v>0.5378534756743542</v>
      </c>
      <c r="G139" s="114"/>
    </row>
    <row r="140" spans="1:7" s="1" customFormat="1" ht="62.25" customHeight="1">
      <c r="A140" s="62" t="s">
        <v>24</v>
      </c>
      <c r="B140" s="12">
        <v>2946300</v>
      </c>
      <c r="C140" s="6">
        <v>538</v>
      </c>
      <c r="D140" s="14">
        <v>2946168</v>
      </c>
      <c r="E140" s="15">
        <v>538</v>
      </c>
      <c r="F140" s="71">
        <f>D140/B140</f>
        <v>0.9999551980450057</v>
      </c>
      <c r="G140" s="114"/>
    </row>
    <row r="141" spans="1:7" s="90" customFormat="1" ht="53.25" customHeight="1">
      <c r="A141" s="112" t="s">
        <v>25</v>
      </c>
      <c r="B141" s="112"/>
      <c r="C141" s="112"/>
      <c r="D141" s="112"/>
      <c r="E141" s="112"/>
      <c r="F141" s="112"/>
      <c r="G141" s="112"/>
    </row>
    <row r="142" spans="1:7" s="1" customFormat="1" ht="83.25" customHeight="1">
      <c r="A142" s="60" t="s">
        <v>56</v>
      </c>
      <c r="B142" s="12">
        <v>943032</v>
      </c>
      <c r="C142" s="13"/>
      <c r="D142" s="12">
        <v>943032</v>
      </c>
      <c r="E142" s="13"/>
      <c r="F142" s="71">
        <f>D142/B142</f>
        <v>1</v>
      </c>
      <c r="G142" s="5"/>
    </row>
    <row r="143" spans="1:7" s="1" customFormat="1" ht="19.5" customHeight="1">
      <c r="A143" s="113" t="s">
        <v>5</v>
      </c>
      <c r="B143" s="113"/>
      <c r="C143" s="113"/>
      <c r="D143" s="113"/>
      <c r="E143" s="113"/>
      <c r="F143" s="113"/>
      <c r="G143" s="113"/>
    </row>
    <row r="144" spans="1:7" s="1" customFormat="1" ht="30.75" customHeight="1">
      <c r="A144" s="58" t="s">
        <v>68</v>
      </c>
      <c r="B144" s="12">
        <f>B147+B148</f>
        <v>414897.4</v>
      </c>
      <c r="C144" s="13">
        <v>1069</v>
      </c>
      <c r="D144" s="12">
        <f>D147+D148</f>
        <v>414897.4</v>
      </c>
      <c r="E144" s="13">
        <v>1041</v>
      </c>
      <c r="F144" s="71">
        <f>D144/B144</f>
        <v>1</v>
      </c>
      <c r="G144" s="33"/>
    </row>
    <row r="145" spans="1:7" s="90" customFormat="1" ht="22.5" customHeight="1">
      <c r="A145" s="38"/>
      <c r="B145" s="39"/>
      <c r="C145" s="40"/>
      <c r="D145" s="39"/>
      <c r="E145" s="40"/>
      <c r="F145" s="111" t="s">
        <v>73</v>
      </c>
      <c r="G145" s="111"/>
    </row>
    <row r="146" spans="1:7" s="90" customFormat="1" ht="12.75" customHeight="1">
      <c r="A146" s="47">
        <v>1</v>
      </c>
      <c r="B146" s="34">
        <v>2</v>
      </c>
      <c r="C146" s="34">
        <v>3</v>
      </c>
      <c r="D146" s="41">
        <v>4</v>
      </c>
      <c r="E146" s="41">
        <v>5</v>
      </c>
      <c r="F146" s="41">
        <v>6</v>
      </c>
      <c r="G146" s="41">
        <v>7</v>
      </c>
    </row>
    <row r="147" spans="1:7" s="1" customFormat="1" ht="18.75" customHeight="1">
      <c r="A147" s="63" t="s">
        <v>69</v>
      </c>
      <c r="B147" s="24">
        <f>B150+B153+B156+B159+B162+B165</f>
        <v>224140.5</v>
      </c>
      <c r="C147" s="31"/>
      <c r="D147" s="32">
        <f>D150+D153+D156+D159+D162+D165</f>
        <v>224140.5</v>
      </c>
      <c r="E147" s="31"/>
      <c r="F147" s="23"/>
      <c r="G147" s="33"/>
    </row>
    <row r="148" spans="1:7" s="1" customFormat="1" ht="18.75" customHeight="1">
      <c r="A148" s="63" t="s">
        <v>70</v>
      </c>
      <c r="B148" s="24">
        <f>B151+B154+B157+B160+B163+B166</f>
        <v>190756.9</v>
      </c>
      <c r="C148" s="31"/>
      <c r="D148" s="32">
        <f>D151+D154+D157+D160+D163+D166</f>
        <v>190756.9</v>
      </c>
      <c r="E148" s="31"/>
      <c r="F148" s="23"/>
      <c r="G148" s="33"/>
    </row>
    <row r="149" spans="1:7" s="1" customFormat="1" ht="33" customHeight="1">
      <c r="A149" s="57" t="s">
        <v>64</v>
      </c>
      <c r="B149" s="12">
        <f>B150+B151</f>
        <v>172797.5</v>
      </c>
      <c r="C149" s="13">
        <v>424</v>
      </c>
      <c r="D149" s="14">
        <f>D150+D151</f>
        <v>172797.5</v>
      </c>
      <c r="E149" s="15">
        <v>414</v>
      </c>
      <c r="F149" s="71">
        <f>D149/B149</f>
        <v>1</v>
      </c>
      <c r="G149" s="33"/>
    </row>
    <row r="150" spans="1:7" s="97" customFormat="1" ht="15" customHeight="1">
      <c r="A150" s="63" t="s">
        <v>40</v>
      </c>
      <c r="B150" s="24">
        <v>118176.5</v>
      </c>
      <c r="C150" s="25"/>
      <c r="D150" s="26">
        <v>118176.5</v>
      </c>
      <c r="E150" s="27"/>
      <c r="F150" s="16"/>
      <c r="G150" s="33"/>
    </row>
    <row r="151" spans="1:7" s="97" customFormat="1" ht="15" customHeight="1">
      <c r="A151" s="63" t="s">
        <v>63</v>
      </c>
      <c r="B151" s="24">
        <v>54621</v>
      </c>
      <c r="C151" s="25"/>
      <c r="D151" s="26">
        <v>54621</v>
      </c>
      <c r="E151" s="27"/>
      <c r="F151" s="16"/>
      <c r="G151" s="33"/>
    </row>
    <row r="152" spans="1:7" s="1" customFormat="1" ht="34.5" customHeight="1">
      <c r="A152" s="51" t="s">
        <v>65</v>
      </c>
      <c r="B152" s="12">
        <f>B153+B154</f>
        <v>11541.2</v>
      </c>
      <c r="C152" s="13">
        <v>23</v>
      </c>
      <c r="D152" s="14">
        <f>D153+D154</f>
        <v>11541.2</v>
      </c>
      <c r="E152" s="15">
        <v>23</v>
      </c>
      <c r="F152" s="71">
        <f>D152/B152</f>
        <v>1</v>
      </c>
      <c r="G152" s="33"/>
    </row>
    <row r="153" spans="1:7" s="1" customFormat="1" ht="15" customHeight="1">
      <c r="A153" s="63" t="s">
        <v>40</v>
      </c>
      <c r="B153" s="24">
        <v>0</v>
      </c>
      <c r="C153" s="25"/>
      <c r="D153" s="26">
        <v>0</v>
      </c>
      <c r="E153" s="27"/>
      <c r="F153" s="30"/>
      <c r="G153" s="33"/>
    </row>
    <row r="154" spans="1:7" s="1" customFormat="1" ht="15" customHeight="1">
      <c r="A154" s="63" t="s">
        <v>63</v>
      </c>
      <c r="B154" s="24">
        <v>11541.2</v>
      </c>
      <c r="C154" s="25"/>
      <c r="D154" s="26">
        <v>11541.2</v>
      </c>
      <c r="E154" s="27"/>
      <c r="F154" s="30"/>
      <c r="G154" s="33"/>
    </row>
    <row r="155" spans="1:7" s="1" customFormat="1" ht="49.5" customHeight="1">
      <c r="A155" s="51" t="s">
        <v>66</v>
      </c>
      <c r="B155" s="12">
        <f>B156+B157</f>
        <v>16677</v>
      </c>
      <c r="C155" s="13">
        <v>116</v>
      </c>
      <c r="D155" s="14">
        <f>D156+D157</f>
        <v>16677</v>
      </c>
      <c r="E155" s="15">
        <v>116</v>
      </c>
      <c r="F155" s="71">
        <f>D155/B155</f>
        <v>1</v>
      </c>
      <c r="G155" s="33"/>
    </row>
    <row r="156" spans="1:7" s="1" customFormat="1" ht="17.25" customHeight="1">
      <c r="A156" s="63" t="s">
        <v>40</v>
      </c>
      <c r="B156" s="24">
        <v>0</v>
      </c>
      <c r="C156" s="25"/>
      <c r="D156" s="26">
        <v>0</v>
      </c>
      <c r="E156" s="27"/>
      <c r="F156" s="30"/>
      <c r="G156" s="33"/>
    </row>
    <row r="157" spans="1:7" s="1" customFormat="1" ht="17.25" customHeight="1">
      <c r="A157" s="63" t="s">
        <v>63</v>
      </c>
      <c r="B157" s="24">
        <v>16677</v>
      </c>
      <c r="C157" s="25"/>
      <c r="D157" s="26">
        <v>16677</v>
      </c>
      <c r="E157" s="27"/>
      <c r="F157" s="30"/>
      <c r="G157" s="33"/>
    </row>
    <row r="158" spans="1:7" s="1" customFormat="1" ht="50.25" customHeight="1">
      <c r="A158" s="57" t="s">
        <v>67</v>
      </c>
      <c r="B158" s="12">
        <f>B159+B160</f>
        <v>95681.7</v>
      </c>
      <c r="C158" s="13">
        <v>285</v>
      </c>
      <c r="D158" s="14">
        <f>D159+D160</f>
        <v>95681.7</v>
      </c>
      <c r="E158" s="15">
        <v>285</v>
      </c>
      <c r="F158" s="71">
        <f>D158/B158</f>
        <v>1</v>
      </c>
      <c r="G158" s="33"/>
    </row>
    <row r="159" spans="1:7" s="1" customFormat="1" ht="17.25" customHeight="1">
      <c r="A159" s="63" t="s">
        <v>40</v>
      </c>
      <c r="B159" s="24">
        <v>0</v>
      </c>
      <c r="C159" s="25"/>
      <c r="D159" s="26">
        <v>0</v>
      </c>
      <c r="E159" s="27"/>
      <c r="F159" s="16"/>
      <c r="G159" s="33"/>
    </row>
    <row r="160" spans="1:7" s="1" customFormat="1" ht="22.5" customHeight="1">
      <c r="A160" s="63" t="s">
        <v>63</v>
      </c>
      <c r="B160" s="24">
        <v>95681.7</v>
      </c>
      <c r="C160" s="25"/>
      <c r="D160" s="26">
        <v>95681.7</v>
      </c>
      <c r="E160" s="27"/>
      <c r="F160" s="16"/>
      <c r="G160" s="33"/>
    </row>
    <row r="161" spans="1:7" s="1" customFormat="1" ht="19.5" customHeight="1">
      <c r="A161" s="57" t="s">
        <v>26</v>
      </c>
      <c r="B161" s="12">
        <v>3000</v>
      </c>
      <c r="C161" s="13">
        <v>165</v>
      </c>
      <c r="D161" s="14">
        <v>2999.9999999999995</v>
      </c>
      <c r="E161" s="15">
        <v>165</v>
      </c>
      <c r="F161" s="71">
        <f>D161/B161</f>
        <v>0.9999999999999999</v>
      </c>
      <c r="G161" s="33"/>
    </row>
    <row r="162" spans="1:7" s="1" customFormat="1" ht="19.5" customHeight="1">
      <c r="A162" s="63" t="s">
        <v>40</v>
      </c>
      <c r="B162" s="24">
        <v>3000</v>
      </c>
      <c r="C162" s="25"/>
      <c r="D162" s="26">
        <v>3000</v>
      </c>
      <c r="E162" s="27"/>
      <c r="F162" s="16"/>
      <c r="G162" s="33"/>
    </row>
    <row r="163" spans="1:7" s="1" customFormat="1" ht="19.5" customHeight="1">
      <c r="A163" s="63" t="s">
        <v>63</v>
      </c>
      <c r="B163" s="24">
        <v>0</v>
      </c>
      <c r="C163" s="25"/>
      <c r="D163" s="26">
        <v>0</v>
      </c>
      <c r="E163" s="27"/>
      <c r="F163" s="16"/>
      <c r="G163" s="33"/>
    </row>
    <row r="164" spans="1:7" s="1" customFormat="1" ht="19.5" customHeight="1">
      <c r="A164" s="51" t="s">
        <v>7</v>
      </c>
      <c r="B164" s="12">
        <f>B165+B166</f>
        <v>115200</v>
      </c>
      <c r="C164" s="13">
        <v>56</v>
      </c>
      <c r="D164" s="14">
        <f>D165+D166</f>
        <v>115200</v>
      </c>
      <c r="E164" s="15">
        <v>38</v>
      </c>
      <c r="F164" s="71">
        <f>D164/B164</f>
        <v>1</v>
      </c>
      <c r="G164" s="33"/>
    </row>
    <row r="165" spans="1:7" s="97" customFormat="1" ht="19.5" customHeight="1">
      <c r="A165" s="64" t="s">
        <v>40</v>
      </c>
      <c r="B165" s="24">
        <v>102964</v>
      </c>
      <c r="C165" s="25"/>
      <c r="D165" s="26">
        <v>102964</v>
      </c>
      <c r="E165" s="27"/>
      <c r="F165" s="16"/>
      <c r="G165" s="33"/>
    </row>
    <row r="166" spans="1:7" s="97" customFormat="1" ht="19.5" customHeight="1">
      <c r="A166" s="64" t="s">
        <v>63</v>
      </c>
      <c r="B166" s="24">
        <v>12236</v>
      </c>
      <c r="C166" s="25"/>
      <c r="D166" s="26">
        <v>12236</v>
      </c>
      <c r="E166" s="27"/>
      <c r="F166" s="16"/>
      <c r="G166" s="33"/>
    </row>
    <row r="167" spans="1:7" s="97" customFormat="1" ht="20.25" customHeight="1">
      <c r="A167" s="98"/>
      <c r="B167" s="99"/>
      <c r="C167" s="100"/>
      <c r="D167" s="101"/>
      <c r="E167" s="102"/>
      <c r="F167" s="103"/>
      <c r="G167" s="96"/>
    </row>
    <row r="168" spans="1:7" ht="34.5" customHeight="1">
      <c r="A168" s="79" t="s">
        <v>147</v>
      </c>
      <c r="B168" s="80">
        <f>+B170+B201+B205+B216+B222+B231+B235</f>
        <v>34191337</v>
      </c>
      <c r="C168" s="80"/>
      <c r="D168" s="80">
        <f>+D170+D201+D205+D216+D222+D231+D235</f>
        <v>24048732</v>
      </c>
      <c r="E168" s="80"/>
      <c r="F168" s="78">
        <f>D168/B168</f>
        <v>0.7033574615698708</v>
      </c>
      <c r="G168" s="82"/>
    </row>
    <row r="169" spans="1:7" s="90" customFormat="1" ht="22.5" customHeight="1">
      <c r="A169" s="112" t="s">
        <v>1</v>
      </c>
      <c r="B169" s="112"/>
      <c r="C169" s="112"/>
      <c r="D169" s="112"/>
      <c r="E169" s="112"/>
      <c r="F169" s="112"/>
      <c r="G169" s="112"/>
    </row>
    <row r="170" spans="1:7" s="90" customFormat="1" ht="22.5" customHeight="1">
      <c r="A170" s="50" t="s">
        <v>27</v>
      </c>
      <c r="B170" s="9">
        <f>+B173+B188+B193+B194+B195+B198</f>
        <v>24057971</v>
      </c>
      <c r="C170" s="29"/>
      <c r="D170" s="9">
        <f>+D173+D188+D193+D194+D195+D198</f>
        <v>14202794.379999999</v>
      </c>
      <c r="E170" s="29"/>
      <c r="F170" s="29"/>
      <c r="G170" s="35"/>
    </row>
    <row r="171" spans="1:7" s="90" customFormat="1" ht="22.5" customHeight="1">
      <c r="A171" s="38"/>
      <c r="B171" s="39"/>
      <c r="C171" s="40"/>
      <c r="D171" s="39"/>
      <c r="E171" s="40"/>
      <c r="F171" s="111" t="s">
        <v>73</v>
      </c>
      <c r="G171" s="111"/>
    </row>
    <row r="172" spans="1:7" s="90" customFormat="1" ht="12.75" customHeight="1">
      <c r="A172" s="47">
        <v>1</v>
      </c>
      <c r="B172" s="34">
        <v>2</v>
      </c>
      <c r="C172" s="34">
        <v>3</v>
      </c>
      <c r="D172" s="41">
        <v>4</v>
      </c>
      <c r="E172" s="41">
        <v>5</v>
      </c>
      <c r="F172" s="41">
        <v>6</v>
      </c>
      <c r="G172" s="41">
        <v>7</v>
      </c>
    </row>
    <row r="173" spans="1:7" s="90" customFormat="1" ht="28.5" customHeight="1">
      <c r="A173" s="51" t="s">
        <v>41</v>
      </c>
      <c r="B173" s="9">
        <f>+B174+B175+B176+B177+B178+B179+B180+B181+B182+B183+B186+B187</f>
        <v>2012910</v>
      </c>
      <c r="C173" s="10"/>
      <c r="D173" s="9">
        <f>+D174+D175+D176+D177+D178+D179+D180+D181+D182+D183+D186+D187</f>
        <v>1679310</v>
      </c>
      <c r="E173" s="10"/>
      <c r="F173" s="11"/>
      <c r="G173" s="4"/>
    </row>
    <row r="174" spans="1:7" s="1" customFormat="1" ht="86.25" customHeight="1">
      <c r="A174" s="52" t="s">
        <v>10</v>
      </c>
      <c r="B174" s="12">
        <v>600000</v>
      </c>
      <c r="C174" s="13">
        <v>80</v>
      </c>
      <c r="D174" s="12">
        <v>600000</v>
      </c>
      <c r="E174" s="13">
        <v>79</v>
      </c>
      <c r="F174" s="71">
        <f aca="true" t="shared" si="3" ref="F174:F183">D174/B174</f>
        <v>1</v>
      </c>
      <c r="G174" s="5"/>
    </row>
    <row r="175" spans="1:7" s="90" customFormat="1" ht="69" customHeight="1">
      <c r="A175" s="53" t="s">
        <v>109</v>
      </c>
      <c r="B175" s="12">
        <v>635000</v>
      </c>
      <c r="C175" s="13">
        <v>57</v>
      </c>
      <c r="D175" s="12">
        <v>384000</v>
      </c>
      <c r="E175" s="13">
        <v>40</v>
      </c>
      <c r="F175" s="71">
        <f t="shared" si="3"/>
        <v>0.6047244094488189</v>
      </c>
      <c r="G175" s="69" t="s">
        <v>142</v>
      </c>
    </row>
    <row r="176" spans="1:7" s="95" customFormat="1" ht="34.5" customHeight="1">
      <c r="A176" s="51" t="s">
        <v>110</v>
      </c>
      <c r="B176" s="17">
        <v>30000</v>
      </c>
      <c r="C176" s="18">
        <v>1</v>
      </c>
      <c r="D176" s="14">
        <v>0</v>
      </c>
      <c r="E176" s="15">
        <v>0</v>
      </c>
      <c r="F176" s="71" t="s">
        <v>140</v>
      </c>
      <c r="G176" s="69" t="s">
        <v>148</v>
      </c>
    </row>
    <row r="177" spans="1:7" s="1" customFormat="1" ht="36" customHeight="1">
      <c r="A177" s="51" t="s">
        <v>11</v>
      </c>
      <c r="B177" s="17">
        <v>23310</v>
      </c>
      <c r="C177" s="18">
        <v>18</v>
      </c>
      <c r="D177" s="14">
        <v>23310</v>
      </c>
      <c r="E177" s="15">
        <v>18</v>
      </c>
      <c r="F177" s="71">
        <f t="shared" si="3"/>
        <v>1</v>
      </c>
      <c r="G177" s="5"/>
    </row>
    <row r="178" spans="1:7" s="1" customFormat="1" ht="54" customHeight="1">
      <c r="A178" s="54" t="s">
        <v>12</v>
      </c>
      <c r="B178" s="17">
        <v>40000</v>
      </c>
      <c r="C178" s="18">
        <v>1</v>
      </c>
      <c r="D178" s="14">
        <v>0</v>
      </c>
      <c r="E178" s="15">
        <v>0</v>
      </c>
      <c r="F178" s="71" t="s">
        <v>140</v>
      </c>
      <c r="G178" s="69" t="s">
        <v>148</v>
      </c>
    </row>
    <row r="179" spans="1:7" s="1" customFormat="1" ht="48" customHeight="1">
      <c r="A179" s="51" t="s">
        <v>111</v>
      </c>
      <c r="B179" s="17">
        <v>40000</v>
      </c>
      <c r="C179" s="18">
        <v>20</v>
      </c>
      <c r="D179" s="14">
        <v>40000</v>
      </c>
      <c r="E179" s="15">
        <v>20</v>
      </c>
      <c r="F179" s="71">
        <f t="shared" si="3"/>
        <v>1</v>
      </c>
      <c r="G179" s="5"/>
    </row>
    <row r="180" spans="1:7" s="1" customFormat="1" ht="48" customHeight="1">
      <c r="A180" s="51" t="s">
        <v>112</v>
      </c>
      <c r="B180" s="17">
        <v>20000</v>
      </c>
      <c r="C180" s="18">
        <v>20</v>
      </c>
      <c r="D180" s="14">
        <v>20000</v>
      </c>
      <c r="E180" s="15">
        <v>20</v>
      </c>
      <c r="F180" s="71">
        <f t="shared" si="3"/>
        <v>1</v>
      </c>
      <c r="G180" s="5"/>
    </row>
    <row r="181" spans="1:7" s="1" customFormat="1" ht="48" customHeight="1">
      <c r="A181" s="51" t="s">
        <v>113</v>
      </c>
      <c r="B181" s="17">
        <v>20000</v>
      </c>
      <c r="C181" s="18">
        <v>20</v>
      </c>
      <c r="D181" s="14">
        <v>20000</v>
      </c>
      <c r="E181" s="15">
        <v>20</v>
      </c>
      <c r="F181" s="71">
        <f t="shared" si="3"/>
        <v>1</v>
      </c>
      <c r="G181" s="5"/>
    </row>
    <row r="182" spans="1:7" s="1" customFormat="1" ht="67.5" customHeight="1">
      <c r="A182" s="51" t="s">
        <v>114</v>
      </c>
      <c r="B182" s="17">
        <v>11600</v>
      </c>
      <c r="C182" s="18">
        <v>2</v>
      </c>
      <c r="D182" s="14">
        <v>0</v>
      </c>
      <c r="E182" s="15">
        <v>0</v>
      </c>
      <c r="F182" s="71" t="s">
        <v>140</v>
      </c>
      <c r="G182" s="69" t="s">
        <v>148</v>
      </c>
    </row>
    <row r="183" spans="1:7" s="1" customFormat="1" ht="93" customHeight="1">
      <c r="A183" s="51" t="s">
        <v>115</v>
      </c>
      <c r="B183" s="17">
        <v>3000</v>
      </c>
      <c r="C183" s="18">
        <v>3</v>
      </c>
      <c r="D183" s="14">
        <v>2000</v>
      </c>
      <c r="E183" s="15">
        <v>2</v>
      </c>
      <c r="F183" s="71">
        <f t="shared" si="3"/>
        <v>0.6666666666666666</v>
      </c>
      <c r="G183" s="69" t="s">
        <v>142</v>
      </c>
    </row>
    <row r="184" spans="1:7" s="90" customFormat="1" ht="22.5" customHeight="1">
      <c r="A184" s="38"/>
      <c r="B184" s="39"/>
      <c r="C184" s="40"/>
      <c r="D184" s="39"/>
      <c r="E184" s="40"/>
      <c r="F184" s="111" t="s">
        <v>73</v>
      </c>
      <c r="G184" s="111"/>
    </row>
    <row r="185" spans="1:7" s="90" customFormat="1" ht="12.75" customHeight="1">
      <c r="A185" s="47">
        <v>1</v>
      </c>
      <c r="B185" s="34">
        <v>2</v>
      </c>
      <c r="C185" s="34">
        <v>3</v>
      </c>
      <c r="D185" s="41">
        <v>4</v>
      </c>
      <c r="E185" s="41">
        <v>5</v>
      </c>
      <c r="F185" s="41">
        <v>6</v>
      </c>
      <c r="G185" s="41">
        <v>7</v>
      </c>
    </row>
    <row r="186" spans="1:7" s="1" customFormat="1" ht="47.25" customHeight="1">
      <c r="A186" s="51" t="s">
        <v>116</v>
      </c>
      <c r="B186" s="17">
        <v>65000</v>
      </c>
      <c r="C186" s="18">
        <v>65</v>
      </c>
      <c r="D186" s="14">
        <v>65000</v>
      </c>
      <c r="E186" s="15">
        <v>65</v>
      </c>
      <c r="F186" s="71">
        <f aca="true" t="shared" si="4" ref="F186:F193">D186/B186</f>
        <v>1</v>
      </c>
      <c r="G186" s="7"/>
    </row>
    <row r="187" spans="1:7" s="1" customFormat="1" ht="46.5" customHeight="1">
      <c r="A187" s="51" t="s">
        <v>117</v>
      </c>
      <c r="B187" s="17">
        <v>525000</v>
      </c>
      <c r="C187" s="18">
        <v>53</v>
      </c>
      <c r="D187" s="14">
        <v>525000</v>
      </c>
      <c r="E187" s="15">
        <v>53</v>
      </c>
      <c r="F187" s="71">
        <f t="shared" si="4"/>
        <v>1</v>
      </c>
      <c r="G187" s="7"/>
    </row>
    <row r="188" spans="1:7" s="90" customFormat="1" ht="31.5" customHeight="1">
      <c r="A188" s="55" t="s">
        <v>42</v>
      </c>
      <c r="B188" s="9">
        <f>+B189+B190+B191+B192</f>
        <v>936581</v>
      </c>
      <c r="C188" s="10"/>
      <c r="D188" s="9">
        <f>+D189+D190+D191+D192</f>
        <v>912008.38</v>
      </c>
      <c r="E188" s="10"/>
      <c r="F188" s="76"/>
      <c r="G188" s="4"/>
    </row>
    <row r="189" spans="1:7" s="1" customFormat="1" ht="48" customHeight="1">
      <c r="A189" s="51" t="s">
        <v>2</v>
      </c>
      <c r="B189" s="12">
        <v>131760</v>
      </c>
      <c r="C189" s="13">
        <v>18</v>
      </c>
      <c r="D189" s="14">
        <v>131760</v>
      </c>
      <c r="E189" s="15">
        <v>18</v>
      </c>
      <c r="F189" s="71">
        <f t="shared" si="4"/>
        <v>1</v>
      </c>
      <c r="G189" s="7"/>
    </row>
    <row r="190" spans="1:7" s="1" customFormat="1" ht="33.75" customHeight="1">
      <c r="A190" s="56" t="s">
        <v>15</v>
      </c>
      <c r="B190" s="12">
        <v>754825</v>
      </c>
      <c r="C190" s="13">
        <v>27</v>
      </c>
      <c r="D190" s="14">
        <v>754824.65</v>
      </c>
      <c r="E190" s="15">
        <v>26</v>
      </c>
      <c r="F190" s="71">
        <f t="shared" si="4"/>
        <v>0.9999995363163647</v>
      </c>
      <c r="G190" s="7"/>
    </row>
    <row r="191" spans="1:7" s="1" customFormat="1" ht="50.25" customHeight="1">
      <c r="A191" s="51" t="s">
        <v>118</v>
      </c>
      <c r="B191" s="12">
        <v>17496</v>
      </c>
      <c r="C191" s="13">
        <v>2</v>
      </c>
      <c r="D191" s="14">
        <v>17496</v>
      </c>
      <c r="E191" s="15">
        <v>2</v>
      </c>
      <c r="F191" s="71">
        <f t="shared" si="4"/>
        <v>1</v>
      </c>
      <c r="G191" s="7"/>
    </row>
    <row r="192" spans="1:7" s="1" customFormat="1" ht="46.5" customHeight="1">
      <c r="A192" s="51" t="s">
        <v>119</v>
      </c>
      <c r="B192" s="12">
        <v>32500</v>
      </c>
      <c r="C192" s="13">
        <v>65</v>
      </c>
      <c r="D192" s="14">
        <v>7927.73</v>
      </c>
      <c r="E192" s="15">
        <v>14</v>
      </c>
      <c r="F192" s="71">
        <f t="shared" si="4"/>
        <v>0.24393015384615382</v>
      </c>
      <c r="G192" s="69" t="s">
        <v>142</v>
      </c>
    </row>
    <row r="193" spans="1:7" s="1" customFormat="1" ht="60.75" customHeight="1">
      <c r="A193" s="57" t="s">
        <v>43</v>
      </c>
      <c r="B193" s="12">
        <v>65920</v>
      </c>
      <c r="C193" s="13">
        <v>3</v>
      </c>
      <c r="D193" s="14">
        <v>18916</v>
      </c>
      <c r="E193" s="15">
        <v>1</v>
      </c>
      <c r="F193" s="71">
        <f t="shared" si="4"/>
        <v>0.2869538834951456</v>
      </c>
      <c r="G193" s="72" t="s">
        <v>60</v>
      </c>
    </row>
    <row r="194" spans="1:7" s="1" customFormat="1" ht="63.75" customHeight="1">
      <c r="A194" s="58" t="s">
        <v>121</v>
      </c>
      <c r="B194" s="12">
        <v>21000000</v>
      </c>
      <c r="C194" s="13">
        <v>60</v>
      </c>
      <c r="D194" s="14">
        <v>11550000</v>
      </c>
      <c r="E194" s="15">
        <v>33</v>
      </c>
      <c r="F194" s="71">
        <f>D194/B194</f>
        <v>0.55</v>
      </c>
      <c r="G194" s="69" t="s">
        <v>149</v>
      </c>
    </row>
    <row r="195" spans="1:7" s="1" customFormat="1" ht="80.25" customHeight="1">
      <c r="A195" s="59" t="s">
        <v>45</v>
      </c>
      <c r="B195" s="12">
        <v>8960</v>
      </c>
      <c r="C195" s="13">
        <v>112</v>
      </c>
      <c r="D195" s="14">
        <v>8960</v>
      </c>
      <c r="E195" s="15">
        <v>112</v>
      </c>
      <c r="F195" s="71">
        <f>D195/B195</f>
        <v>1</v>
      </c>
      <c r="G195" s="69"/>
    </row>
    <row r="196" spans="1:7" s="90" customFormat="1" ht="22.5" customHeight="1">
      <c r="A196" s="38"/>
      <c r="B196" s="39"/>
      <c r="C196" s="40"/>
      <c r="D196" s="39"/>
      <c r="E196" s="40"/>
      <c r="F196" s="111" t="s">
        <v>73</v>
      </c>
      <c r="G196" s="111"/>
    </row>
    <row r="197" spans="1:7" s="90" customFormat="1" ht="12.75" customHeight="1">
      <c r="A197" s="47">
        <v>1</v>
      </c>
      <c r="B197" s="34">
        <v>2</v>
      </c>
      <c r="C197" s="34">
        <v>3</v>
      </c>
      <c r="D197" s="41">
        <v>4</v>
      </c>
      <c r="E197" s="41">
        <v>5</v>
      </c>
      <c r="F197" s="41">
        <v>6</v>
      </c>
      <c r="G197" s="41">
        <v>7</v>
      </c>
    </row>
    <row r="198" spans="1:7" s="1" customFormat="1" ht="81.75" customHeight="1">
      <c r="A198" s="59" t="s">
        <v>122</v>
      </c>
      <c r="B198" s="12">
        <f>+B199</f>
        <v>33600</v>
      </c>
      <c r="C198" s="13"/>
      <c r="D198" s="14">
        <f>+D199</f>
        <v>33600</v>
      </c>
      <c r="E198" s="15"/>
      <c r="F198" s="71"/>
      <c r="G198" s="7"/>
    </row>
    <row r="199" spans="1:7" s="1" customFormat="1" ht="47.25" customHeight="1">
      <c r="A199" s="54" t="s">
        <v>120</v>
      </c>
      <c r="B199" s="12">
        <v>33600</v>
      </c>
      <c r="C199" s="13">
        <v>150</v>
      </c>
      <c r="D199" s="14">
        <v>33600</v>
      </c>
      <c r="E199" s="15">
        <v>150</v>
      </c>
      <c r="F199" s="71">
        <f>D199/B199</f>
        <v>1</v>
      </c>
      <c r="G199" s="7"/>
    </row>
    <row r="200" spans="1:7" s="90" customFormat="1" ht="39" customHeight="1">
      <c r="A200" s="112" t="s">
        <v>6</v>
      </c>
      <c r="B200" s="112"/>
      <c r="C200" s="112"/>
      <c r="D200" s="112"/>
      <c r="E200" s="112"/>
      <c r="F200" s="112"/>
      <c r="G200" s="112"/>
    </row>
    <row r="201" spans="1:7" s="90" customFormat="1" ht="35.25" customHeight="1">
      <c r="A201" s="60" t="s">
        <v>72</v>
      </c>
      <c r="B201" s="45">
        <f>+B202+B203</f>
        <v>162376</v>
      </c>
      <c r="C201" s="20"/>
      <c r="D201" s="45">
        <f>+D202+D203</f>
        <v>137705.31</v>
      </c>
      <c r="E201" s="20"/>
      <c r="F201" s="11"/>
      <c r="G201" s="4"/>
    </row>
    <row r="202" spans="1:7" s="1" customFormat="1" ht="65.25" customHeight="1">
      <c r="A202" s="51" t="s">
        <v>3</v>
      </c>
      <c r="B202" s="12">
        <v>42176</v>
      </c>
      <c r="C202" s="13">
        <v>120</v>
      </c>
      <c r="D202" s="14">
        <v>33924.49</v>
      </c>
      <c r="E202" s="15">
        <v>95</v>
      </c>
      <c r="F202" s="71">
        <f>D202/B202</f>
        <v>0.8043553205614568</v>
      </c>
      <c r="G202" s="114" t="s">
        <v>61</v>
      </c>
    </row>
    <row r="203" spans="1:7" s="1" customFormat="1" ht="30.75" customHeight="1">
      <c r="A203" s="51" t="s">
        <v>16</v>
      </c>
      <c r="B203" s="12">
        <v>120200</v>
      </c>
      <c r="C203" s="13">
        <v>27</v>
      </c>
      <c r="D203" s="14">
        <v>103780.82</v>
      </c>
      <c r="E203" s="15">
        <v>26</v>
      </c>
      <c r="F203" s="71">
        <f>D203/B203</f>
        <v>0.8634011647254576</v>
      </c>
      <c r="G203" s="114"/>
    </row>
    <row r="204" spans="1:7" s="90" customFormat="1" ht="21" customHeight="1">
      <c r="A204" s="112" t="s">
        <v>4</v>
      </c>
      <c r="B204" s="112"/>
      <c r="C204" s="112"/>
      <c r="D204" s="112"/>
      <c r="E204" s="112"/>
      <c r="F204" s="112"/>
      <c r="G204" s="112"/>
    </row>
    <row r="205" spans="1:7" s="90" customFormat="1" ht="21" customHeight="1">
      <c r="A205" s="84" t="s">
        <v>27</v>
      </c>
      <c r="B205" s="9">
        <f>+B206+B208</f>
        <v>1174088</v>
      </c>
      <c r="C205" s="29"/>
      <c r="D205" s="9">
        <f>D206+D208</f>
        <v>1034106.9500000001</v>
      </c>
      <c r="E205" s="37"/>
      <c r="F205" s="37"/>
      <c r="G205" s="35"/>
    </row>
    <row r="206" spans="1:7" s="90" customFormat="1" ht="33.75" customHeight="1">
      <c r="A206" s="60" t="s">
        <v>123</v>
      </c>
      <c r="B206" s="45">
        <f>+B207</f>
        <v>444342</v>
      </c>
      <c r="C206" s="20"/>
      <c r="D206" s="45">
        <f>+D207</f>
        <v>368343.26</v>
      </c>
      <c r="E206" s="20"/>
      <c r="F206" s="19"/>
      <c r="G206" s="4"/>
    </row>
    <row r="207" spans="1:7" s="1" customFormat="1" ht="49.5" customHeight="1">
      <c r="A207" s="51" t="s">
        <v>17</v>
      </c>
      <c r="B207" s="12">
        <v>444342</v>
      </c>
      <c r="C207" s="13">
        <v>94</v>
      </c>
      <c r="D207" s="12">
        <v>368343.26</v>
      </c>
      <c r="E207" s="13">
        <v>94</v>
      </c>
      <c r="F207" s="71">
        <f>D207/B207</f>
        <v>0.8289634110662508</v>
      </c>
      <c r="G207" s="69" t="s">
        <v>150</v>
      </c>
    </row>
    <row r="208" spans="1:7" s="90" customFormat="1" ht="33.75" customHeight="1">
      <c r="A208" s="61" t="s">
        <v>94</v>
      </c>
      <c r="B208" s="9">
        <f>+B209+B210+B213+B214</f>
        <v>729746</v>
      </c>
      <c r="C208" s="10"/>
      <c r="D208" s="9">
        <f>+D209+D210+D213+D214</f>
        <v>665763.6900000001</v>
      </c>
      <c r="E208" s="10"/>
      <c r="F208" s="19"/>
      <c r="G208" s="4"/>
    </row>
    <row r="209" spans="1:7" s="1" customFormat="1" ht="49.5" customHeight="1">
      <c r="A209" s="51" t="s">
        <v>18</v>
      </c>
      <c r="B209" s="12">
        <v>80000</v>
      </c>
      <c r="C209" s="13">
        <v>80</v>
      </c>
      <c r="D209" s="12">
        <v>80000</v>
      </c>
      <c r="E209" s="13">
        <v>80</v>
      </c>
      <c r="F209" s="71">
        <f>D209/B209</f>
        <v>1</v>
      </c>
      <c r="G209" s="5"/>
    </row>
    <row r="210" spans="1:7" s="1" customFormat="1" ht="51.75" customHeight="1">
      <c r="A210" s="51" t="s">
        <v>124</v>
      </c>
      <c r="B210" s="12">
        <v>80000</v>
      </c>
      <c r="C210" s="13">
        <v>80</v>
      </c>
      <c r="D210" s="14">
        <v>79000</v>
      </c>
      <c r="E210" s="15">
        <v>79</v>
      </c>
      <c r="F210" s="71">
        <f>D210/B210</f>
        <v>0.9875</v>
      </c>
      <c r="G210" s="69" t="s">
        <v>142</v>
      </c>
    </row>
    <row r="211" spans="1:7" s="90" customFormat="1" ht="22.5" customHeight="1">
      <c r="A211" s="38"/>
      <c r="B211" s="39"/>
      <c r="C211" s="40"/>
      <c r="D211" s="39"/>
      <c r="E211" s="40"/>
      <c r="F211" s="111" t="s">
        <v>73</v>
      </c>
      <c r="G211" s="111"/>
    </row>
    <row r="212" spans="1:7" s="90" customFormat="1" ht="12.75" customHeight="1">
      <c r="A212" s="47">
        <v>1</v>
      </c>
      <c r="B212" s="34">
        <v>2</v>
      </c>
      <c r="C212" s="34">
        <v>3</v>
      </c>
      <c r="D212" s="41">
        <v>4</v>
      </c>
      <c r="E212" s="41">
        <v>5</v>
      </c>
      <c r="F212" s="41">
        <v>6</v>
      </c>
      <c r="G212" s="41">
        <v>7</v>
      </c>
    </row>
    <row r="213" spans="1:7" s="1" customFormat="1" ht="90" customHeight="1">
      <c r="A213" s="51" t="s">
        <v>19</v>
      </c>
      <c r="B213" s="12">
        <v>495112</v>
      </c>
      <c r="C213" s="13">
        <v>155</v>
      </c>
      <c r="D213" s="14">
        <v>432129.78</v>
      </c>
      <c r="E213" s="15">
        <v>117</v>
      </c>
      <c r="F213" s="71">
        <f>D213/B213</f>
        <v>0.8727919743411592</v>
      </c>
      <c r="G213" s="72" t="s">
        <v>161</v>
      </c>
    </row>
    <row r="214" spans="1:7" s="1" customFormat="1" ht="36.75" customHeight="1">
      <c r="A214" s="51" t="s">
        <v>151</v>
      </c>
      <c r="B214" s="12">
        <v>74634</v>
      </c>
      <c r="C214" s="13">
        <v>5</v>
      </c>
      <c r="D214" s="14">
        <v>74633.91</v>
      </c>
      <c r="E214" s="15">
        <v>4</v>
      </c>
      <c r="F214" s="71">
        <f>D214/B214</f>
        <v>0.9999987941152826</v>
      </c>
      <c r="G214" s="7"/>
    </row>
    <row r="215" spans="1:7" s="1" customFormat="1" ht="36" customHeight="1">
      <c r="A215" s="133" t="s">
        <v>21</v>
      </c>
      <c r="B215" s="134"/>
      <c r="C215" s="134"/>
      <c r="D215" s="134"/>
      <c r="E215" s="134"/>
      <c r="F215" s="134"/>
      <c r="G215" s="135"/>
    </row>
    <row r="216" spans="1:7" s="90" customFormat="1" ht="24" customHeight="1">
      <c r="A216" s="84" t="s">
        <v>27</v>
      </c>
      <c r="B216" s="9">
        <f>+B217+B218+B219+B220</f>
        <v>1305152</v>
      </c>
      <c r="C216" s="10"/>
      <c r="D216" s="9">
        <f>+D217+D218+D219+D220</f>
        <v>1287009.4</v>
      </c>
      <c r="E216" s="10"/>
      <c r="F216" s="87"/>
      <c r="G216" s="88"/>
    </row>
    <row r="217" spans="1:7" s="1" customFormat="1" ht="80.25" customHeight="1">
      <c r="A217" s="60" t="s">
        <v>49</v>
      </c>
      <c r="B217" s="17">
        <v>211240</v>
      </c>
      <c r="C217" s="13">
        <v>125</v>
      </c>
      <c r="D217" s="14">
        <v>209563.2</v>
      </c>
      <c r="E217" s="15">
        <v>117</v>
      </c>
      <c r="F217" s="71">
        <f>D217/B217</f>
        <v>0.992062109448968</v>
      </c>
      <c r="G217" s="114" t="s">
        <v>62</v>
      </c>
    </row>
    <row r="218" spans="1:7" s="1" customFormat="1" ht="81.75" customHeight="1">
      <c r="A218" s="60" t="s">
        <v>50</v>
      </c>
      <c r="B218" s="17">
        <v>995600</v>
      </c>
      <c r="C218" s="13">
        <v>465</v>
      </c>
      <c r="D218" s="14">
        <v>983511.2</v>
      </c>
      <c r="E218" s="15">
        <v>462</v>
      </c>
      <c r="F218" s="71">
        <f>D218/B218</f>
        <v>0.9878577742065086</v>
      </c>
      <c r="G218" s="114"/>
    </row>
    <row r="219" spans="1:7" s="1" customFormat="1" ht="78.75" customHeight="1">
      <c r="A219" s="60" t="s">
        <v>51</v>
      </c>
      <c r="B219" s="17">
        <v>52160</v>
      </c>
      <c r="C219" s="13">
        <v>652</v>
      </c>
      <c r="D219" s="14">
        <v>52160</v>
      </c>
      <c r="E219" s="15">
        <v>652</v>
      </c>
      <c r="F219" s="71">
        <f>D219/B219</f>
        <v>1</v>
      </c>
      <c r="G219" s="114"/>
    </row>
    <row r="220" spans="1:7" s="1" customFormat="1" ht="47.25" customHeight="1">
      <c r="A220" s="60" t="s">
        <v>125</v>
      </c>
      <c r="B220" s="22">
        <v>46152</v>
      </c>
      <c r="C220" s="15">
        <v>19</v>
      </c>
      <c r="D220" s="14">
        <v>41775</v>
      </c>
      <c r="E220" s="15">
        <v>19</v>
      </c>
      <c r="F220" s="71">
        <f>D220/B220</f>
        <v>0.9051612064482579</v>
      </c>
      <c r="G220" s="114"/>
    </row>
    <row r="221" spans="1:7" s="1" customFormat="1" ht="47.25" customHeight="1">
      <c r="A221" s="115" t="s">
        <v>126</v>
      </c>
      <c r="B221" s="115"/>
      <c r="C221" s="115"/>
      <c r="D221" s="115"/>
      <c r="E221" s="115"/>
      <c r="F221" s="115"/>
      <c r="G221" s="115"/>
    </row>
    <row r="222" spans="1:7" s="1" customFormat="1" ht="23.25" customHeight="1">
      <c r="A222" s="84" t="s">
        <v>27</v>
      </c>
      <c r="B222" s="9">
        <f>+B225+B226+B227</f>
        <v>6186100</v>
      </c>
      <c r="C222" s="10"/>
      <c r="D222" s="9">
        <f>+D225+D226+D227</f>
        <v>6140354</v>
      </c>
      <c r="E222" s="18"/>
      <c r="F222" s="21"/>
      <c r="G222" s="8"/>
    </row>
    <row r="223" spans="1:7" s="90" customFormat="1" ht="22.5" customHeight="1">
      <c r="A223" s="38"/>
      <c r="B223" s="39"/>
      <c r="C223" s="40"/>
      <c r="D223" s="39"/>
      <c r="E223" s="40"/>
      <c r="F223" s="111" t="s">
        <v>73</v>
      </c>
      <c r="G223" s="111"/>
    </row>
    <row r="224" spans="1:7" s="90" customFormat="1" ht="12.75" customHeight="1">
      <c r="A224" s="47">
        <v>1</v>
      </c>
      <c r="B224" s="34">
        <v>2</v>
      </c>
      <c r="C224" s="34">
        <v>3</v>
      </c>
      <c r="D224" s="41">
        <v>4</v>
      </c>
      <c r="E224" s="41">
        <v>5</v>
      </c>
      <c r="F224" s="41">
        <v>6</v>
      </c>
      <c r="G224" s="41">
        <v>7</v>
      </c>
    </row>
    <row r="225" spans="1:7" s="1" customFormat="1" ht="99" customHeight="1">
      <c r="A225" s="60" t="s">
        <v>127</v>
      </c>
      <c r="B225" s="12">
        <v>2991950</v>
      </c>
      <c r="C225" s="18">
        <v>1367</v>
      </c>
      <c r="D225" s="14">
        <v>2946204</v>
      </c>
      <c r="E225" s="18">
        <v>1365</v>
      </c>
      <c r="F225" s="71">
        <f>D225/B225</f>
        <v>0.9847103059877338</v>
      </c>
      <c r="G225" s="114" t="s">
        <v>59</v>
      </c>
    </row>
    <row r="226" spans="1:7" s="1" customFormat="1" ht="80.25" customHeight="1">
      <c r="A226" s="60" t="s">
        <v>54</v>
      </c>
      <c r="B226" s="12">
        <v>129520</v>
      </c>
      <c r="C226" s="18">
        <v>1619</v>
      </c>
      <c r="D226" s="14">
        <v>129520</v>
      </c>
      <c r="E226" s="18">
        <v>1619</v>
      </c>
      <c r="F226" s="71">
        <f>D226/B226</f>
        <v>1</v>
      </c>
      <c r="G226" s="114"/>
    </row>
    <row r="227" spans="1:7" s="1" customFormat="1" ht="84" customHeight="1">
      <c r="A227" s="58" t="s">
        <v>158</v>
      </c>
      <c r="B227" s="12">
        <f>+B228+B229</f>
        <v>3064630</v>
      </c>
      <c r="C227" s="18"/>
      <c r="D227" s="14">
        <f>+D228+D229</f>
        <v>3064630</v>
      </c>
      <c r="E227" s="18"/>
      <c r="F227" s="71">
        <f>D227/B227</f>
        <v>1</v>
      </c>
      <c r="G227" s="114"/>
    </row>
    <row r="228" spans="1:7" s="1" customFormat="1" ht="84" customHeight="1">
      <c r="A228" s="51" t="s">
        <v>128</v>
      </c>
      <c r="B228" s="12">
        <v>18300</v>
      </c>
      <c r="C228" s="18">
        <v>3</v>
      </c>
      <c r="D228" s="14">
        <v>18300</v>
      </c>
      <c r="E228" s="18">
        <v>3</v>
      </c>
      <c r="F228" s="71">
        <f>D228/B228</f>
        <v>1</v>
      </c>
      <c r="G228" s="114"/>
    </row>
    <row r="229" spans="1:7" s="1" customFormat="1" ht="85.5" customHeight="1">
      <c r="A229" s="62" t="s">
        <v>129</v>
      </c>
      <c r="B229" s="12">
        <v>3046330</v>
      </c>
      <c r="C229" s="18">
        <v>500</v>
      </c>
      <c r="D229" s="14">
        <v>3046330</v>
      </c>
      <c r="E229" s="18">
        <v>461</v>
      </c>
      <c r="F229" s="71">
        <f>D229/B229</f>
        <v>1</v>
      </c>
      <c r="G229" s="114"/>
    </row>
    <row r="230" spans="1:7" s="90" customFormat="1" ht="54" customHeight="1">
      <c r="A230" s="112" t="s">
        <v>25</v>
      </c>
      <c r="B230" s="112"/>
      <c r="C230" s="112"/>
      <c r="D230" s="112"/>
      <c r="E230" s="112"/>
      <c r="F230" s="112"/>
      <c r="G230" s="112"/>
    </row>
    <row r="231" spans="1:7" s="1" customFormat="1" ht="87" customHeight="1">
      <c r="A231" s="60" t="s">
        <v>56</v>
      </c>
      <c r="B231" s="12">
        <v>744000</v>
      </c>
      <c r="C231" s="13"/>
      <c r="D231" s="12">
        <v>744000</v>
      </c>
      <c r="E231" s="13"/>
      <c r="F231" s="71">
        <f>D231/B231</f>
        <v>1</v>
      </c>
      <c r="G231" s="5"/>
    </row>
    <row r="232" spans="1:7" s="1" customFormat="1" ht="37.5" customHeight="1">
      <c r="A232" s="113" t="s">
        <v>130</v>
      </c>
      <c r="B232" s="113"/>
      <c r="C232" s="113"/>
      <c r="D232" s="113"/>
      <c r="E232" s="113"/>
      <c r="F232" s="113"/>
      <c r="G232" s="113"/>
    </row>
    <row r="233" spans="1:7" s="90" customFormat="1" ht="22.5" customHeight="1">
      <c r="A233" s="38"/>
      <c r="B233" s="39"/>
      <c r="C233" s="40"/>
      <c r="D233" s="39"/>
      <c r="E233" s="40"/>
      <c r="F233" s="111" t="s">
        <v>73</v>
      </c>
      <c r="G233" s="111"/>
    </row>
    <row r="234" spans="1:7" s="90" customFormat="1" ht="12.75" customHeight="1">
      <c r="A234" s="47">
        <v>1</v>
      </c>
      <c r="B234" s="34">
        <v>2</v>
      </c>
      <c r="C234" s="34">
        <v>3</v>
      </c>
      <c r="D234" s="41">
        <v>4</v>
      </c>
      <c r="E234" s="41">
        <v>5</v>
      </c>
      <c r="F234" s="41">
        <v>6</v>
      </c>
      <c r="G234" s="41">
        <v>7</v>
      </c>
    </row>
    <row r="235" spans="1:7" s="1" customFormat="1" ht="23.25" customHeight="1">
      <c r="A235" s="50" t="s">
        <v>27</v>
      </c>
      <c r="B235" s="91">
        <f>+B236+B240</f>
        <v>561650</v>
      </c>
      <c r="C235" s="92"/>
      <c r="D235" s="91">
        <f>+D236+D240</f>
        <v>502761.96</v>
      </c>
      <c r="E235" s="66"/>
      <c r="F235" s="66"/>
      <c r="G235" s="66"/>
    </row>
    <row r="236" spans="1:7" s="1" customFormat="1" ht="33" customHeight="1">
      <c r="A236" s="58" t="s">
        <v>152</v>
      </c>
      <c r="B236" s="45">
        <f>+B237+B238+B239</f>
        <v>173650</v>
      </c>
      <c r="C236" s="20"/>
      <c r="D236" s="45">
        <f>+D237+D238+D239</f>
        <v>142708.18</v>
      </c>
      <c r="E236" s="13"/>
      <c r="F236" s="71"/>
      <c r="G236" s="33"/>
    </row>
    <row r="237" spans="1:7" s="1" customFormat="1" ht="34.5" customHeight="1">
      <c r="A237" s="57" t="s">
        <v>153</v>
      </c>
      <c r="B237" s="12">
        <v>131560</v>
      </c>
      <c r="C237" s="13">
        <v>840</v>
      </c>
      <c r="D237" s="14">
        <v>107733.63</v>
      </c>
      <c r="E237" s="15">
        <v>904</v>
      </c>
      <c r="F237" s="71">
        <f>D237/B237</f>
        <v>0.8188935086652478</v>
      </c>
      <c r="G237" s="33"/>
    </row>
    <row r="238" spans="1:7" s="1" customFormat="1" ht="30" customHeight="1">
      <c r="A238" s="51" t="s">
        <v>154</v>
      </c>
      <c r="B238" s="12">
        <v>11090</v>
      </c>
      <c r="C238" s="13">
        <v>25</v>
      </c>
      <c r="D238" s="14">
        <v>3974.55</v>
      </c>
      <c r="E238" s="15">
        <v>12</v>
      </c>
      <c r="F238" s="71">
        <f>D238/B238</f>
        <v>0.35839044183949503</v>
      </c>
      <c r="G238" s="33"/>
    </row>
    <row r="239" spans="1:7" s="1" customFormat="1" ht="24" customHeight="1">
      <c r="A239" s="57" t="s">
        <v>155</v>
      </c>
      <c r="B239" s="12">
        <v>31000</v>
      </c>
      <c r="C239" s="13">
        <v>200</v>
      </c>
      <c r="D239" s="14">
        <v>31000</v>
      </c>
      <c r="E239" s="15">
        <v>179</v>
      </c>
      <c r="F239" s="71">
        <f>D239/B239</f>
        <v>1</v>
      </c>
      <c r="G239" s="33"/>
    </row>
    <row r="240" spans="1:7" s="1" customFormat="1" ht="63.75" customHeight="1">
      <c r="A240" s="51" t="s">
        <v>159</v>
      </c>
      <c r="B240" s="45">
        <f>B241+B242</f>
        <v>388000</v>
      </c>
      <c r="C240" s="20"/>
      <c r="D240" s="93">
        <f>D241+D242</f>
        <v>360053.78</v>
      </c>
      <c r="E240" s="15"/>
      <c r="F240" s="71"/>
      <c r="G240" s="33"/>
    </row>
    <row r="241" spans="1:7" s="97" customFormat="1" ht="22.5" customHeight="1">
      <c r="A241" s="55" t="s">
        <v>131</v>
      </c>
      <c r="B241" s="12">
        <v>354444.37</v>
      </c>
      <c r="C241" s="13">
        <v>89</v>
      </c>
      <c r="D241" s="14">
        <v>326498.15</v>
      </c>
      <c r="E241" s="15">
        <v>88</v>
      </c>
      <c r="F241" s="71">
        <f>D241/B241</f>
        <v>0.9211548486438084</v>
      </c>
      <c r="G241" s="33"/>
    </row>
    <row r="242" spans="1:7" s="97" customFormat="1" ht="32.25" customHeight="1">
      <c r="A242" s="55" t="s">
        <v>132</v>
      </c>
      <c r="B242" s="12">
        <v>33555.63</v>
      </c>
      <c r="C242" s="13">
        <v>8</v>
      </c>
      <c r="D242" s="14">
        <v>33555.63</v>
      </c>
      <c r="E242" s="15">
        <v>8</v>
      </c>
      <c r="F242" s="71">
        <f>D242/B242</f>
        <v>1</v>
      </c>
      <c r="G242" s="33"/>
    </row>
    <row r="243" spans="2:7" s="97" customFormat="1" ht="20.25" customHeight="1">
      <c r="B243" s="99"/>
      <c r="C243" s="100"/>
      <c r="D243" s="99"/>
      <c r="E243" s="100"/>
      <c r="F243" s="103"/>
      <c r="G243" s="104"/>
    </row>
    <row r="244" s="1" customFormat="1" ht="12.75"/>
    <row r="246" spans="1:6" ht="18.75">
      <c r="A246" s="105" t="s">
        <v>163</v>
      </c>
      <c r="B246" s="99"/>
      <c r="C246" s="100"/>
      <c r="D246" s="101"/>
      <c r="E246" s="109" t="s">
        <v>164</v>
      </c>
      <c r="F246" s="110"/>
    </row>
    <row r="247" spans="1:6" ht="12.75">
      <c r="A247" s="106"/>
      <c r="D247" s="1"/>
      <c r="E247" s="1"/>
      <c r="F247" s="106"/>
    </row>
    <row r="248" spans="1:6" ht="12.75">
      <c r="A248" s="106"/>
      <c r="D248" s="1"/>
      <c r="E248" s="1"/>
      <c r="F248" s="106"/>
    </row>
    <row r="249" spans="1:6" ht="15.75">
      <c r="A249" s="107" t="s">
        <v>165</v>
      </c>
      <c r="D249" s="1"/>
      <c r="E249" s="1"/>
      <c r="F249" s="106"/>
    </row>
  </sheetData>
  <sheetProtection/>
  <mergeCells count="65">
    <mergeCell ref="A5:G5"/>
    <mergeCell ref="A6:G6"/>
    <mergeCell ref="A7:G7"/>
    <mergeCell ref="A15:G15"/>
    <mergeCell ref="A9:G9"/>
    <mergeCell ref="A10:G10"/>
    <mergeCell ref="A12:G12"/>
    <mergeCell ref="G202:G203"/>
    <mergeCell ref="A204:G204"/>
    <mergeCell ref="A215:G215"/>
    <mergeCell ref="G225:G229"/>
    <mergeCell ref="A230:G230"/>
    <mergeCell ref="A232:G232"/>
    <mergeCell ref="F108:G108"/>
    <mergeCell ref="A169:G169"/>
    <mergeCell ref="F171:G171"/>
    <mergeCell ref="F184:G184"/>
    <mergeCell ref="F196:G196"/>
    <mergeCell ref="A200:G200"/>
    <mergeCell ref="F46:G46"/>
    <mergeCell ref="A69:G69"/>
    <mergeCell ref="G73:G78"/>
    <mergeCell ref="A64:G64"/>
    <mergeCell ref="F1:G1"/>
    <mergeCell ref="F2:G2"/>
    <mergeCell ref="A13:G13"/>
    <mergeCell ref="A14:G14"/>
    <mergeCell ref="A30:G30"/>
    <mergeCell ref="F27:G27"/>
    <mergeCell ref="F19:F20"/>
    <mergeCell ref="G19:G20"/>
    <mergeCell ref="B19:C19"/>
    <mergeCell ref="D19:E19"/>
    <mergeCell ref="A19:A20"/>
    <mergeCell ref="F38:G38"/>
    <mergeCell ref="F145:G145"/>
    <mergeCell ref="G66:G68"/>
    <mergeCell ref="F122:G122"/>
    <mergeCell ref="G114:G115"/>
    <mergeCell ref="A85:G85"/>
    <mergeCell ref="F96:G96"/>
    <mergeCell ref="A81:G81"/>
    <mergeCell ref="A79:G79"/>
    <mergeCell ref="F83:G83"/>
    <mergeCell ref="A116:G116"/>
    <mergeCell ref="G136:G140"/>
    <mergeCell ref="F133:G133"/>
    <mergeCell ref="A51:G51"/>
    <mergeCell ref="A126:G126"/>
    <mergeCell ref="G128:G131"/>
    <mergeCell ref="A132:G132"/>
    <mergeCell ref="F58:G58"/>
    <mergeCell ref="G53:G54"/>
    <mergeCell ref="A55:G55"/>
    <mergeCell ref="A112:G112"/>
    <mergeCell ref="F3:G3"/>
    <mergeCell ref="E246:F246"/>
    <mergeCell ref="F211:G211"/>
    <mergeCell ref="F223:G223"/>
    <mergeCell ref="F233:G233"/>
    <mergeCell ref="F71:G71"/>
    <mergeCell ref="A141:G141"/>
    <mergeCell ref="A143:G143"/>
    <mergeCell ref="G217:G220"/>
    <mergeCell ref="A221:G221"/>
  </mergeCells>
  <printOptions horizontalCentered="1"/>
  <pageMargins left="0.7874015748031497" right="0.7874015748031497" top="0.7874015748031497" bottom="0.3937007874015748" header="0.1968503937007874" footer="0.31496062992125984"/>
  <pageSetup horizontalDpi="600" verticalDpi="600" orientation="landscape" paperSize="9" scale="79" r:id="rId1"/>
  <rowBreaks count="15" manualBreakCount="15">
    <brk id="26" max="6" man="1"/>
    <brk id="37" max="6" man="1"/>
    <brk id="45" max="6" man="1"/>
    <brk id="57" max="6" man="1"/>
    <brk id="70" max="6" man="1"/>
    <brk id="82" max="6" man="1"/>
    <brk id="95" max="6" man="1"/>
    <brk id="107" max="6" man="1"/>
    <brk id="121" max="6" man="1"/>
    <brk id="132" max="6" man="1"/>
    <brk id="144" max="6" man="1"/>
    <brk id="170" max="6" man="1"/>
    <brk id="195" max="6" man="1"/>
    <brk id="210" max="6" man="1"/>
    <brk id="22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2020-01-24T09:49:11Z</cp:lastPrinted>
  <dcterms:created xsi:type="dcterms:W3CDTF">1996-10-08T23:32:33Z</dcterms:created>
  <dcterms:modified xsi:type="dcterms:W3CDTF">2020-01-24T09:50:36Z</dcterms:modified>
  <cp:category/>
  <cp:version/>
  <cp:contentType/>
  <cp:contentStatus/>
</cp:coreProperties>
</file>