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додаток 1" sheetId="1" r:id="rId1"/>
  </sheets>
  <definedNames>
    <definedName name="_xlnm.Print_Titles" localSheetId="0">'додаток 1'!$8:$8</definedName>
  </definedNames>
  <calcPr fullCalcOnLoad="1"/>
</workbook>
</file>

<file path=xl/sharedStrings.xml><?xml version="1.0" encoding="utf-8"?>
<sst xmlns="http://schemas.openxmlformats.org/spreadsheetml/2006/main" count="109" uniqueCount="108">
  <si>
    <t xml:space="preserve">ПЕРЕЛІК </t>
  </si>
  <si>
    <t>№ з/п</t>
  </si>
  <si>
    <t>Підсобний робітник</t>
  </si>
  <si>
    <t>Сторож</t>
  </si>
  <si>
    <t>Комірник</t>
  </si>
  <si>
    <t xml:space="preserve"> Разом</t>
  </si>
  <si>
    <t>ССШ № 1</t>
  </si>
  <si>
    <t>ССШ № 2</t>
  </si>
  <si>
    <t>ЗОШ № 4</t>
  </si>
  <si>
    <t>ЗОШ № 6</t>
  </si>
  <si>
    <t>ССШ № 7</t>
  </si>
  <si>
    <t>ССШ № 9</t>
  </si>
  <si>
    <t>ССШ № 10</t>
  </si>
  <si>
    <t>НВК № 16</t>
  </si>
  <si>
    <t>ЗОШ № 12</t>
  </si>
  <si>
    <t>ЗОШ № 13</t>
  </si>
  <si>
    <t>ЗОШ № 15</t>
  </si>
  <si>
    <t>ССШ № 17</t>
  </si>
  <si>
    <t>ЗОШ № 18</t>
  </si>
  <si>
    <t>ЗОШ № 20</t>
  </si>
  <si>
    <t>ЗОШ № 22</t>
  </si>
  <si>
    <t>ЗОШ № 23</t>
  </si>
  <si>
    <t>ЗОШ № 24</t>
  </si>
  <si>
    <t>ССШ № 25</t>
  </si>
  <si>
    <t>ЗОШ № 27</t>
  </si>
  <si>
    <t>ССШ № 29</t>
  </si>
  <si>
    <t>ССШ № 30</t>
  </si>
  <si>
    <t>Гімназія №1</t>
  </si>
  <si>
    <t>НВК № 9</t>
  </si>
  <si>
    <t>НВК № 11</t>
  </si>
  <si>
    <t>НВК № 34</t>
  </si>
  <si>
    <t>НВК № 41</t>
  </si>
  <si>
    <t>НВК № 42</t>
  </si>
  <si>
    <t>ДНЗ № 2</t>
  </si>
  <si>
    <t>ДНЗ № 3</t>
  </si>
  <si>
    <t>ДНЗ № 5</t>
  </si>
  <si>
    <t>ДНЗ № 6</t>
  </si>
  <si>
    <t>ДНЗ № 7</t>
  </si>
  <si>
    <t>ДНЗ № 8</t>
  </si>
  <si>
    <t>ДНЗ № 10</t>
  </si>
  <si>
    <t>ДНЗ № 13</t>
  </si>
  <si>
    <t>ДНЗ № 14</t>
  </si>
  <si>
    <t>ДНЗ № 15</t>
  </si>
  <si>
    <t>ДНЗ № 16</t>
  </si>
  <si>
    <t>ДНЗ № 17</t>
  </si>
  <si>
    <t>ДНЗ № 18</t>
  </si>
  <si>
    <t>ДНЗ № 19</t>
  </si>
  <si>
    <t>ДНЗ № 20</t>
  </si>
  <si>
    <t>ДНЗ № 22</t>
  </si>
  <si>
    <t>ДНЗ № 23</t>
  </si>
  <si>
    <t>ДНЗ № 25</t>
  </si>
  <si>
    <t>ДНЗ № 26</t>
  </si>
  <si>
    <t>ДНЗ № 28</t>
  </si>
  <si>
    <t>ДНЗ № 29</t>
  </si>
  <si>
    <t>ДНЗ № 32</t>
  </si>
  <si>
    <t>ДНЗ № 33</t>
  </si>
  <si>
    <t>ДНЗ № 36</t>
  </si>
  <si>
    <t>ДНЗ № 39</t>
  </si>
  <si>
    <t>ДНЗ № 40</t>
  </si>
  <si>
    <t>Палац дітей та юнацтва</t>
  </si>
  <si>
    <t>Всього:</t>
  </si>
  <si>
    <t xml:space="preserve">  </t>
  </si>
  <si>
    <t>Помічник вихователя для дітей віком від 3-х років</t>
  </si>
  <si>
    <t>Сумська класична гімназія</t>
  </si>
  <si>
    <r>
      <t xml:space="preserve"> (одиниць</t>
    </r>
    <r>
      <rPr>
        <b/>
        <sz val="14"/>
        <color indexed="8"/>
        <rFont val="Times New Roman"/>
        <family val="1"/>
      </rPr>
      <t>)</t>
    </r>
  </si>
  <si>
    <t>Скорочена назва закладу</t>
  </si>
  <si>
    <t>Інструктор з фізкультури</t>
  </si>
  <si>
    <t>Оператор хлораторної установки</t>
  </si>
  <si>
    <t>Сестра медична</t>
  </si>
  <si>
    <t>Робітник з комплексного  обслуговування й ремонту будівель (будинків)</t>
  </si>
  <si>
    <t>Шеф - кухар</t>
  </si>
  <si>
    <t>Двірник</t>
  </si>
  <si>
    <t>СЗЗСО № 21</t>
  </si>
  <si>
    <t>ЦЕНТУМ</t>
  </si>
  <si>
    <t>СЗЗСО № 19</t>
  </si>
  <si>
    <t>СЗЗСО № 26</t>
  </si>
  <si>
    <t>Бухгалтер 1 категорії</t>
  </si>
  <si>
    <t>ліфтер</t>
  </si>
  <si>
    <t>ЗОШ № 5</t>
  </si>
  <si>
    <t>кухар</t>
  </si>
  <si>
    <t>доплата до мін.</t>
  </si>
  <si>
    <t>зп в місяць</t>
  </si>
  <si>
    <t>зп в рік</t>
  </si>
  <si>
    <t>Пос. оклад</t>
  </si>
  <si>
    <t>складність 25 %</t>
  </si>
  <si>
    <t>нарахування на заробітну плату</t>
  </si>
  <si>
    <t>всього на рік</t>
  </si>
  <si>
    <t>премія 25%</t>
  </si>
  <si>
    <t>виділяється щорічно на додаткові посади</t>
  </si>
  <si>
    <t>додатковий обсяга на 2020 рік</t>
  </si>
  <si>
    <t>1*</t>
  </si>
  <si>
    <t>Стецьківський ЗЗСО</t>
  </si>
  <si>
    <t>Великочернеччинський ЗЗСО</t>
  </si>
  <si>
    <t>ЗДО № 37 (Сцецьківка)</t>
  </si>
  <si>
    <t>ЗДО № 43 (В.Чернеччина)</t>
  </si>
  <si>
    <t>ССПШ № 31</t>
  </si>
  <si>
    <t>Міський голова                                                                                                                                                          О.М. Лисенко</t>
  </si>
  <si>
    <t>ЗДО № 1</t>
  </si>
  <si>
    <t>ЗДО № 12</t>
  </si>
  <si>
    <t>ЗДО № 27</t>
  </si>
  <si>
    <t>ЗДО № 21</t>
  </si>
  <si>
    <t>ЗДО № 30</t>
  </si>
  <si>
    <t xml:space="preserve">   Додаток </t>
  </si>
  <si>
    <t xml:space="preserve">від _________ 2021 року №___- МР         </t>
  </si>
  <si>
    <t>*Дані посади вводяться до моменту отримання дозволу від Державної служби України з надзвичайних ситуацій про зняття з обліку захисної споруди ПРУ № 68029, розташованої під будівлею колишньої школи № 16 по вул. Миру, 22, та подальшого зняття з обліку управління освіти і науки Сумської міської ради даної будівлі.</t>
  </si>
  <si>
    <t>Виконавець: Данильченко А.М.</t>
  </si>
  <si>
    <t>додаткових штатних посад, які введені у закладах освіти Сумської міської територіальної громади,                                                                                                                    фінансування яких здійснюється за рахунок коштів бюджету Сумської міської територіальної громади,                                                                                            понад штатні нормативи</t>
  </si>
  <si>
    <t>до рішення Сумської міської ради                 "Про внесення змін до рішення Сумської міської ради  від 13 листопада 2019 року                № 5819-МР "Про додаткові посади у закладах освіти м.Суми, фінансування яких здійснюється за рахунок коштів міського бюджету"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</si>
</sst>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 textRotation="90"/>
    </xf>
    <xf numFmtId="0" fontId="55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5" fillId="0" borderId="0" xfId="0" applyFont="1" applyAlignment="1">
      <alignment horizontal="left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="95" zoomScaleNormal="95" zoomScalePageLayoutView="0" workbookViewId="0" topLeftCell="A1">
      <selection activeCell="A6" sqref="A6:P6"/>
    </sheetView>
  </sheetViews>
  <sheetFormatPr defaultColWidth="9.140625" defaultRowHeight="15"/>
  <cols>
    <col min="1" max="1" width="9.421875" style="0" customWidth="1"/>
    <col min="2" max="2" width="29.7109375" style="0" customWidth="1"/>
    <col min="3" max="16" width="10.140625" style="0" customWidth="1"/>
  </cols>
  <sheetData>
    <row r="1" spans="12:16" ht="21.75" customHeight="1">
      <c r="L1" s="38" t="s">
        <v>102</v>
      </c>
      <c r="M1" s="38"/>
      <c r="N1" s="38"/>
      <c r="O1" s="38"/>
      <c r="P1" s="38"/>
    </row>
    <row r="2" spans="12:16" ht="133.5" customHeight="1">
      <c r="L2" s="39" t="s">
        <v>107</v>
      </c>
      <c r="M2" s="39"/>
      <c r="N2" s="39"/>
      <c r="O2" s="39"/>
      <c r="P2" s="39"/>
    </row>
    <row r="3" spans="12:17" ht="19.5" customHeight="1">
      <c r="L3" s="40" t="s">
        <v>103</v>
      </c>
      <c r="M3" s="40"/>
      <c r="N3" s="40"/>
      <c r="O3" s="40"/>
      <c r="P3" s="40"/>
      <c r="Q3" s="36"/>
    </row>
    <row r="5" spans="1:16" ht="18.7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57.75" customHeight="1">
      <c r="A6" s="45" t="s">
        <v>106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8.75">
      <c r="A7" s="43" t="s">
        <v>64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62" customHeight="1">
      <c r="A8" s="8" t="s">
        <v>1</v>
      </c>
      <c r="B8" s="12" t="s">
        <v>65</v>
      </c>
      <c r="C8" s="11" t="s">
        <v>76</v>
      </c>
      <c r="D8" s="10" t="s">
        <v>70</v>
      </c>
      <c r="E8" s="10" t="s">
        <v>79</v>
      </c>
      <c r="F8" s="10" t="s">
        <v>66</v>
      </c>
      <c r="G8" s="10" t="s">
        <v>68</v>
      </c>
      <c r="H8" s="10" t="s">
        <v>67</v>
      </c>
      <c r="I8" s="10" t="s">
        <v>69</v>
      </c>
      <c r="J8" s="10" t="s">
        <v>4</v>
      </c>
      <c r="K8" s="10" t="s">
        <v>62</v>
      </c>
      <c r="L8" s="10" t="s">
        <v>3</v>
      </c>
      <c r="M8" s="10" t="s">
        <v>71</v>
      </c>
      <c r="N8" s="10" t="s">
        <v>2</v>
      </c>
      <c r="O8" s="9" t="s">
        <v>77</v>
      </c>
      <c r="P8" s="34" t="s">
        <v>5</v>
      </c>
    </row>
    <row r="9" spans="1:16" ht="23.25" customHeight="1">
      <c r="A9" s="2">
        <v>1</v>
      </c>
      <c r="B9" s="5" t="s">
        <v>6</v>
      </c>
      <c r="C9" s="2">
        <v>1</v>
      </c>
      <c r="D9" s="2"/>
      <c r="E9" s="2"/>
      <c r="F9" s="6"/>
      <c r="G9" s="6"/>
      <c r="H9" s="6"/>
      <c r="I9" s="6"/>
      <c r="J9" s="6"/>
      <c r="K9" s="6"/>
      <c r="L9" s="6"/>
      <c r="M9" s="6"/>
      <c r="N9" s="6"/>
      <c r="O9" s="2"/>
      <c r="P9" s="35">
        <f aca="true" t="shared" si="0" ref="P9:P24">SUM(C9:O9)</f>
        <v>1</v>
      </c>
    </row>
    <row r="10" spans="1:16" ht="23.25" customHeight="1">
      <c r="A10" s="2">
        <v>2</v>
      </c>
      <c r="B10" s="14" t="s">
        <v>7</v>
      </c>
      <c r="C10" s="13">
        <v>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5">
        <f t="shared" si="0"/>
        <v>1</v>
      </c>
    </row>
    <row r="11" spans="1:16" ht="23.25" customHeight="1">
      <c r="A11" s="2">
        <v>3</v>
      </c>
      <c r="B11" s="14" t="s">
        <v>8</v>
      </c>
      <c r="C11" s="13">
        <v>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5">
        <f t="shared" si="0"/>
        <v>1</v>
      </c>
    </row>
    <row r="12" spans="1:16" ht="23.25" customHeight="1">
      <c r="A12" s="2">
        <v>4</v>
      </c>
      <c r="B12" s="14" t="s">
        <v>78</v>
      </c>
      <c r="C12" s="13">
        <v>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5">
        <f t="shared" si="0"/>
        <v>1</v>
      </c>
    </row>
    <row r="13" spans="1:16" ht="23.25" customHeight="1">
      <c r="A13" s="2">
        <v>5</v>
      </c>
      <c r="B13" s="14" t="s">
        <v>9</v>
      </c>
      <c r="C13" s="13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35">
        <f t="shared" si="0"/>
        <v>1</v>
      </c>
    </row>
    <row r="14" spans="1:16" ht="23.25" customHeight="1">
      <c r="A14" s="2">
        <v>6</v>
      </c>
      <c r="B14" s="14" t="s">
        <v>10</v>
      </c>
      <c r="C14" s="13">
        <v>2</v>
      </c>
      <c r="D14" s="13">
        <v>1</v>
      </c>
      <c r="E14" s="13"/>
      <c r="F14" s="13">
        <v>1</v>
      </c>
      <c r="G14" s="13">
        <v>1</v>
      </c>
      <c r="H14" s="13">
        <v>1</v>
      </c>
      <c r="I14" s="13">
        <v>2</v>
      </c>
      <c r="J14" s="13"/>
      <c r="K14" s="13"/>
      <c r="L14" s="13"/>
      <c r="M14" s="13"/>
      <c r="N14" s="13"/>
      <c r="O14" s="13"/>
      <c r="P14" s="35">
        <f t="shared" si="0"/>
        <v>8</v>
      </c>
    </row>
    <row r="15" spans="1:16" ht="23.25" customHeight="1">
      <c r="A15" s="2">
        <v>7</v>
      </c>
      <c r="B15" s="14" t="s">
        <v>11</v>
      </c>
      <c r="C15" s="13">
        <v>1.5</v>
      </c>
      <c r="D15" s="13">
        <v>0.5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5">
        <f t="shared" si="0"/>
        <v>2</v>
      </c>
    </row>
    <row r="16" spans="1:16" ht="26.25" customHeight="1">
      <c r="A16" s="2">
        <v>8</v>
      </c>
      <c r="B16" s="14" t="s">
        <v>12</v>
      </c>
      <c r="C16" s="13">
        <v>2</v>
      </c>
      <c r="D16" s="13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5">
        <f t="shared" si="0"/>
        <v>3</v>
      </c>
    </row>
    <row r="17" spans="1:16" ht="26.25" customHeight="1">
      <c r="A17" s="2">
        <v>9</v>
      </c>
      <c r="B17" s="14" t="s">
        <v>13</v>
      </c>
      <c r="C17" s="13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1</v>
      </c>
      <c r="P17" s="35">
        <f t="shared" si="0"/>
        <v>2</v>
      </c>
    </row>
    <row r="18" spans="1:16" ht="26.25" customHeight="1">
      <c r="A18" s="2">
        <v>10</v>
      </c>
      <c r="B18" s="14" t="s">
        <v>14</v>
      </c>
      <c r="C18" s="13">
        <v>2</v>
      </c>
      <c r="D18" s="13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5">
        <f t="shared" si="0"/>
        <v>3</v>
      </c>
    </row>
    <row r="19" spans="1:16" ht="26.25" customHeight="1">
      <c r="A19" s="2">
        <v>11</v>
      </c>
      <c r="B19" s="14" t="s">
        <v>15</v>
      </c>
      <c r="C19" s="13">
        <v>1</v>
      </c>
      <c r="D19" s="13"/>
      <c r="E19" s="13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35">
        <f t="shared" si="0"/>
        <v>1</v>
      </c>
    </row>
    <row r="20" spans="1:16" ht="26.25" customHeight="1">
      <c r="A20" s="2">
        <v>12</v>
      </c>
      <c r="B20" s="14" t="s">
        <v>16</v>
      </c>
      <c r="C20" s="13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35">
        <f t="shared" si="0"/>
        <v>1</v>
      </c>
    </row>
    <row r="21" spans="1:16" ht="26.25" customHeight="1">
      <c r="A21" s="2">
        <v>13</v>
      </c>
      <c r="B21" s="14" t="s">
        <v>17</v>
      </c>
      <c r="C21" s="13">
        <v>2</v>
      </c>
      <c r="D21" s="13">
        <v>1</v>
      </c>
      <c r="E21" s="13"/>
      <c r="F21" s="13">
        <v>1</v>
      </c>
      <c r="G21" s="13">
        <v>1</v>
      </c>
      <c r="H21" s="13">
        <v>1</v>
      </c>
      <c r="I21" s="13">
        <v>2</v>
      </c>
      <c r="J21" s="13"/>
      <c r="K21" s="13"/>
      <c r="L21" s="13"/>
      <c r="M21" s="13"/>
      <c r="N21" s="13"/>
      <c r="O21" s="13"/>
      <c r="P21" s="35">
        <f t="shared" si="0"/>
        <v>8</v>
      </c>
    </row>
    <row r="22" spans="1:16" ht="26.25" customHeight="1">
      <c r="A22" s="2">
        <v>14</v>
      </c>
      <c r="B22" s="14" t="s">
        <v>18</v>
      </c>
      <c r="C22" s="13">
        <v>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5">
        <f t="shared" si="0"/>
        <v>1</v>
      </c>
    </row>
    <row r="23" spans="1:16" ht="26.25" customHeight="1">
      <c r="A23" s="2">
        <v>15</v>
      </c>
      <c r="B23" s="14" t="s">
        <v>74</v>
      </c>
      <c r="C23" s="13">
        <v>1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5">
        <f t="shared" si="0"/>
        <v>1</v>
      </c>
    </row>
    <row r="24" spans="1:16" ht="26.25" customHeight="1">
      <c r="A24" s="2">
        <v>16</v>
      </c>
      <c r="B24" s="14" t="s">
        <v>19</v>
      </c>
      <c r="C24" s="13">
        <v>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5">
        <f t="shared" si="0"/>
        <v>1</v>
      </c>
    </row>
    <row r="25" spans="1:16" ht="26.25" customHeight="1">
      <c r="A25" s="2">
        <v>17</v>
      </c>
      <c r="B25" s="14" t="s">
        <v>72</v>
      </c>
      <c r="C25" s="13">
        <v>1</v>
      </c>
      <c r="D25" s="13"/>
      <c r="E25" s="13"/>
      <c r="F25" s="13"/>
      <c r="G25" s="13"/>
      <c r="H25" s="13"/>
      <c r="I25" s="13"/>
      <c r="J25" s="13"/>
      <c r="K25" s="13"/>
      <c r="L25" s="2" t="s">
        <v>90</v>
      </c>
      <c r="M25" s="2" t="s">
        <v>90</v>
      </c>
      <c r="N25" s="13"/>
      <c r="O25" s="13"/>
      <c r="P25" s="35">
        <v>3</v>
      </c>
    </row>
    <row r="26" spans="1:16" ht="26.25" customHeight="1">
      <c r="A26" s="2">
        <v>18</v>
      </c>
      <c r="B26" s="14" t="s">
        <v>20</v>
      </c>
      <c r="C26" s="13">
        <v>1</v>
      </c>
      <c r="D26" s="13">
        <v>0.5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5">
        <f aca="true" t="shared" si="1" ref="P26:P57">SUM(C26:O26)</f>
        <v>1.5</v>
      </c>
    </row>
    <row r="27" spans="1:16" ht="26.25" customHeight="1">
      <c r="A27" s="2">
        <v>19</v>
      </c>
      <c r="B27" s="14" t="s">
        <v>21</v>
      </c>
      <c r="C27" s="13">
        <v>2</v>
      </c>
      <c r="D27" s="13">
        <v>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5">
        <f t="shared" si="1"/>
        <v>3</v>
      </c>
    </row>
    <row r="28" spans="1:16" ht="26.25" customHeight="1">
      <c r="A28" s="2">
        <v>20</v>
      </c>
      <c r="B28" s="14" t="s">
        <v>22</v>
      </c>
      <c r="C28" s="13">
        <v>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35">
        <f t="shared" si="1"/>
        <v>1</v>
      </c>
    </row>
    <row r="29" spans="1:16" ht="26.25" customHeight="1">
      <c r="A29" s="2">
        <v>21</v>
      </c>
      <c r="B29" s="14" t="s">
        <v>23</v>
      </c>
      <c r="C29" s="13">
        <v>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5">
        <f t="shared" si="1"/>
        <v>1</v>
      </c>
    </row>
    <row r="30" spans="1:16" ht="26.25" customHeight="1">
      <c r="A30" s="2">
        <v>22</v>
      </c>
      <c r="B30" s="14" t="s">
        <v>75</v>
      </c>
      <c r="C30" s="13">
        <v>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35">
        <f t="shared" si="1"/>
        <v>1</v>
      </c>
    </row>
    <row r="31" spans="1:16" ht="26.25" customHeight="1">
      <c r="A31" s="2">
        <v>23</v>
      </c>
      <c r="B31" s="5" t="s">
        <v>24</v>
      </c>
      <c r="C31" s="2"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5">
        <f t="shared" si="1"/>
        <v>1</v>
      </c>
    </row>
    <row r="32" spans="1:16" ht="26.25" customHeight="1">
      <c r="A32" s="2">
        <v>24</v>
      </c>
      <c r="B32" s="5" t="s">
        <v>25</v>
      </c>
      <c r="C32" s="2">
        <v>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5">
        <f t="shared" si="1"/>
        <v>2</v>
      </c>
    </row>
    <row r="33" spans="1:16" ht="26.25" customHeight="1">
      <c r="A33" s="2">
        <v>25</v>
      </c>
      <c r="B33" s="5" t="s">
        <v>26</v>
      </c>
      <c r="C33" s="2">
        <v>1</v>
      </c>
      <c r="D33" s="2"/>
      <c r="E33" s="2">
        <v>2</v>
      </c>
      <c r="F33" s="2"/>
      <c r="G33" s="2"/>
      <c r="H33" s="2"/>
      <c r="I33" s="2"/>
      <c r="J33" s="2">
        <v>1</v>
      </c>
      <c r="K33" s="2"/>
      <c r="L33" s="2"/>
      <c r="M33" s="2"/>
      <c r="N33" s="2">
        <v>1</v>
      </c>
      <c r="O33" s="2"/>
      <c r="P33" s="35">
        <f t="shared" si="1"/>
        <v>5</v>
      </c>
    </row>
    <row r="34" spans="1:16" ht="26.25" customHeight="1">
      <c r="A34" s="2">
        <v>26</v>
      </c>
      <c r="B34" s="5" t="s">
        <v>27</v>
      </c>
      <c r="C34" s="2">
        <v>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5">
        <f t="shared" si="1"/>
        <v>1</v>
      </c>
    </row>
    <row r="35" spans="1:16" ht="23.25" customHeight="1">
      <c r="A35" s="2">
        <v>27</v>
      </c>
      <c r="B35" s="8" t="s">
        <v>63</v>
      </c>
      <c r="C35" s="2">
        <v>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5">
        <f t="shared" si="1"/>
        <v>1</v>
      </c>
    </row>
    <row r="36" spans="1:16" ht="26.25" customHeight="1">
      <c r="A36" s="2">
        <v>28</v>
      </c>
      <c r="B36" s="5" t="s">
        <v>28</v>
      </c>
      <c r="C36" s="2">
        <v>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5">
        <f t="shared" si="1"/>
        <v>1</v>
      </c>
    </row>
    <row r="37" spans="1:16" ht="26.25" customHeight="1">
      <c r="A37" s="2">
        <v>29</v>
      </c>
      <c r="B37" s="5" t="s">
        <v>29</v>
      </c>
      <c r="C37" s="2">
        <v>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5">
        <f t="shared" si="1"/>
        <v>1</v>
      </c>
    </row>
    <row r="38" spans="1:16" ht="26.25" customHeight="1">
      <c r="A38" s="2">
        <v>30</v>
      </c>
      <c r="B38" s="5" t="s">
        <v>30</v>
      </c>
      <c r="C38" s="2">
        <v>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5">
        <f t="shared" si="1"/>
        <v>1</v>
      </c>
    </row>
    <row r="39" spans="1:16" ht="26.25" customHeight="1">
      <c r="A39" s="2">
        <v>31</v>
      </c>
      <c r="B39" s="14" t="s">
        <v>95</v>
      </c>
      <c r="C39" s="13">
        <v>1</v>
      </c>
      <c r="D39" s="13"/>
      <c r="E39" s="13"/>
      <c r="F39" s="13"/>
      <c r="G39" s="13"/>
      <c r="H39" s="13"/>
      <c r="I39" s="13"/>
      <c r="J39" s="13"/>
      <c r="K39" s="13">
        <v>0.5</v>
      </c>
      <c r="L39" s="13"/>
      <c r="M39" s="13"/>
      <c r="N39" s="13"/>
      <c r="O39" s="13"/>
      <c r="P39" s="35">
        <f t="shared" si="1"/>
        <v>1.5</v>
      </c>
    </row>
    <row r="40" spans="1:16" ht="26.25" customHeight="1">
      <c r="A40" s="2">
        <v>32</v>
      </c>
      <c r="B40" s="5" t="s">
        <v>31</v>
      </c>
      <c r="C40" s="2">
        <v>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5">
        <f t="shared" si="1"/>
        <v>1</v>
      </c>
    </row>
    <row r="41" spans="1:16" ht="26.25" customHeight="1">
      <c r="A41" s="2">
        <v>33</v>
      </c>
      <c r="B41" s="5" t="s">
        <v>32</v>
      </c>
      <c r="C41" s="2">
        <v>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5">
        <f t="shared" si="1"/>
        <v>1</v>
      </c>
    </row>
    <row r="42" spans="1:16" ht="26.25" customHeight="1">
      <c r="A42" s="2">
        <v>34</v>
      </c>
      <c r="B42" s="5" t="s">
        <v>97</v>
      </c>
      <c r="C42" s="2">
        <v>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5">
        <f t="shared" si="1"/>
        <v>1</v>
      </c>
    </row>
    <row r="43" spans="1:16" ht="26.25" customHeight="1">
      <c r="A43" s="2">
        <v>35</v>
      </c>
      <c r="B43" s="5" t="s">
        <v>33</v>
      </c>
      <c r="C43" s="2">
        <v>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5">
        <f t="shared" si="1"/>
        <v>1</v>
      </c>
    </row>
    <row r="44" spans="1:16" ht="26.25" customHeight="1">
      <c r="A44" s="2">
        <v>36</v>
      </c>
      <c r="B44" s="5" t="s">
        <v>34</v>
      </c>
      <c r="C44" s="2">
        <v>1</v>
      </c>
      <c r="D44" s="2"/>
      <c r="E44" s="2"/>
      <c r="F44" s="2"/>
      <c r="G44" s="7"/>
      <c r="H44" s="2"/>
      <c r="I44" s="2"/>
      <c r="J44" s="2"/>
      <c r="K44" s="2"/>
      <c r="L44" s="2"/>
      <c r="M44" s="2"/>
      <c r="N44" s="2"/>
      <c r="O44" s="2"/>
      <c r="P44" s="35">
        <f t="shared" si="1"/>
        <v>1</v>
      </c>
    </row>
    <row r="45" spans="1:16" ht="26.25" customHeight="1">
      <c r="A45" s="2">
        <v>37</v>
      </c>
      <c r="B45" s="5" t="s">
        <v>35</v>
      </c>
      <c r="C45" s="2">
        <v>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5">
        <f t="shared" si="1"/>
        <v>1</v>
      </c>
    </row>
    <row r="46" spans="1:16" ht="26.25" customHeight="1">
      <c r="A46" s="2">
        <v>38</v>
      </c>
      <c r="B46" s="5" t="s">
        <v>36</v>
      </c>
      <c r="C46" s="2">
        <v>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5">
        <f t="shared" si="1"/>
        <v>1</v>
      </c>
    </row>
    <row r="47" spans="1:16" ht="26.25" customHeight="1">
      <c r="A47" s="2">
        <v>39</v>
      </c>
      <c r="B47" s="5" t="s">
        <v>37</v>
      </c>
      <c r="C47" s="2">
        <v>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5">
        <f t="shared" si="1"/>
        <v>1</v>
      </c>
    </row>
    <row r="48" spans="1:16" ht="26.25" customHeight="1">
      <c r="A48" s="2">
        <v>40</v>
      </c>
      <c r="B48" s="5" t="s">
        <v>38</v>
      </c>
      <c r="C48" s="2">
        <v>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5">
        <f t="shared" si="1"/>
        <v>1</v>
      </c>
    </row>
    <row r="49" spans="1:16" ht="26.25" customHeight="1">
      <c r="A49" s="2">
        <v>41</v>
      </c>
      <c r="B49" s="5" t="s">
        <v>39</v>
      </c>
      <c r="C49" s="2">
        <v>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5">
        <f t="shared" si="1"/>
        <v>1</v>
      </c>
    </row>
    <row r="50" spans="1:16" ht="26.25" customHeight="1">
      <c r="A50" s="2">
        <v>42</v>
      </c>
      <c r="B50" s="5" t="s">
        <v>98</v>
      </c>
      <c r="C50" s="2">
        <v>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5">
        <f t="shared" si="1"/>
        <v>1</v>
      </c>
    </row>
    <row r="51" spans="1:16" ht="26.25" customHeight="1">
      <c r="A51" s="2">
        <v>43</v>
      </c>
      <c r="B51" s="5" t="s">
        <v>40</v>
      </c>
      <c r="C51" s="2">
        <v>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5">
        <f t="shared" si="1"/>
        <v>1</v>
      </c>
    </row>
    <row r="52" spans="1:16" ht="26.25" customHeight="1">
      <c r="A52" s="2">
        <v>44</v>
      </c>
      <c r="B52" s="5" t="s">
        <v>41</v>
      </c>
      <c r="C52" s="2">
        <v>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5">
        <f t="shared" si="1"/>
        <v>1</v>
      </c>
    </row>
    <row r="53" spans="1:16" ht="26.25" customHeight="1">
      <c r="A53" s="2">
        <v>45</v>
      </c>
      <c r="B53" s="5" t="s">
        <v>42</v>
      </c>
      <c r="C53" s="2">
        <v>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5">
        <f t="shared" si="1"/>
        <v>1</v>
      </c>
    </row>
    <row r="54" spans="1:16" ht="26.25" customHeight="1">
      <c r="A54" s="2">
        <v>46</v>
      </c>
      <c r="B54" s="5" t="s">
        <v>43</v>
      </c>
      <c r="C54" s="2">
        <v>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5">
        <f t="shared" si="1"/>
        <v>1</v>
      </c>
    </row>
    <row r="55" spans="1:16" ht="26.25" customHeight="1">
      <c r="A55" s="2">
        <v>47</v>
      </c>
      <c r="B55" s="5" t="s">
        <v>44</v>
      </c>
      <c r="C55" s="2">
        <v>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5">
        <f t="shared" si="1"/>
        <v>1</v>
      </c>
    </row>
    <row r="56" spans="1:16" ht="26.25" customHeight="1">
      <c r="A56" s="2">
        <v>48</v>
      </c>
      <c r="B56" s="5" t="s">
        <v>45</v>
      </c>
      <c r="C56" s="2">
        <v>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5">
        <f t="shared" si="1"/>
        <v>1</v>
      </c>
    </row>
    <row r="57" spans="1:16" ht="26.25" customHeight="1">
      <c r="A57" s="2">
        <v>49</v>
      </c>
      <c r="B57" s="5" t="s">
        <v>46</v>
      </c>
      <c r="C57" s="2">
        <v>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5">
        <f t="shared" si="1"/>
        <v>1</v>
      </c>
    </row>
    <row r="58" spans="1:16" ht="26.25" customHeight="1">
      <c r="A58" s="2">
        <v>50</v>
      </c>
      <c r="B58" s="5" t="s">
        <v>47</v>
      </c>
      <c r="C58" s="2">
        <v>1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5">
        <f aca="true" t="shared" si="2" ref="P58:P78">SUM(C58:O58)</f>
        <v>1</v>
      </c>
    </row>
    <row r="59" spans="1:16" ht="26.25" customHeight="1">
      <c r="A59" s="2">
        <v>51</v>
      </c>
      <c r="B59" s="5" t="s">
        <v>100</v>
      </c>
      <c r="C59" s="2">
        <v>1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5">
        <f t="shared" si="2"/>
        <v>1</v>
      </c>
    </row>
    <row r="60" spans="1:16" ht="26.25" customHeight="1">
      <c r="A60" s="2">
        <v>52</v>
      </c>
      <c r="B60" s="5" t="s">
        <v>48</v>
      </c>
      <c r="C60" s="2">
        <v>1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5">
        <f t="shared" si="2"/>
        <v>1</v>
      </c>
    </row>
    <row r="61" spans="1:16" ht="26.25" customHeight="1">
      <c r="A61" s="2">
        <v>53</v>
      </c>
      <c r="B61" s="5" t="s">
        <v>49</v>
      </c>
      <c r="C61" s="2">
        <v>1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5">
        <f t="shared" si="2"/>
        <v>1</v>
      </c>
    </row>
    <row r="62" spans="1:16" ht="26.25" customHeight="1">
      <c r="A62" s="2">
        <v>54</v>
      </c>
      <c r="B62" s="5" t="s">
        <v>50</v>
      </c>
      <c r="C62" s="2">
        <v>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5">
        <f t="shared" si="2"/>
        <v>1</v>
      </c>
    </row>
    <row r="63" spans="1:16" ht="26.25" customHeight="1">
      <c r="A63" s="2">
        <v>55</v>
      </c>
      <c r="B63" s="5" t="s">
        <v>51</v>
      </c>
      <c r="C63" s="2">
        <v>1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5">
        <f t="shared" si="2"/>
        <v>1</v>
      </c>
    </row>
    <row r="64" spans="1:16" ht="26.25" customHeight="1">
      <c r="A64" s="2">
        <v>56</v>
      </c>
      <c r="B64" s="5" t="s">
        <v>99</v>
      </c>
      <c r="C64" s="2">
        <v>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5">
        <f t="shared" si="2"/>
        <v>1</v>
      </c>
    </row>
    <row r="65" spans="1:16" ht="26.25" customHeight="1">
      <c r="A65" s="2">
        <v>57</v>
      </c>
      <c r="B65" s="5" t="s">
        <v>52</v>
      </c>
      <c r="C65" s="2">
        <v>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5">
        <f t="shared" si="2"/>
        <v>1</v>
      </c>
    </row>
    <row r="66" spans="1:16" ht="26.25" customHeight="1">
      <c r="A66" s="2">
        <v>58</v>
      </c>
      <c r="B66" s="5" t="s">
        <v>53</v>
      </c>
      <c r="C66" s="2">
        <v>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5">
        <f t="shared" si="2"/>
        <v>1</v>
      </c>
    </row>
    <row r="67" spans="1:16" ht="26.25" customHeight="1">
      <c r="A67" s="2">
        <v>59</v>
      </c>
      <c r="B67" s="5" t="s">
        <v>101</v>
      </c>
      <c r="C67" s="2">
        <v>1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5">
        <f t="shared" si="2"/>
        <v>1</v>
      </c>
    </row>
    <row r="68" spans="1:16" ht="26.25" customHeight="1">
      <c r="A68" s="2">
        <v>60</v>
      </c>
      <c r="B68" s="5" t="s">
        <v>54</v>
      </c>
      <c r="C68" s="2">
        <v>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5">
        <f t="shared" si="2"/>
        <v>1</v>
      </c>
    </row>
    <row r="69" spans="1:16" ht="26.25" customHeight="1">
      <c r="A69" s="2">
        <v>61</v>
      </c>
      <c r="B69" s="5" t="s">
        <v>55</v>
      </c>
      <c r="C69" s="2">
        <v>1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5">
        <f t="shared" si="2"/>
        <v>1</v>
      </c>
    </row>
    <row r="70" spans="1:16" ht="26.25" customHeight="1">
      <c r="A70" s="2">
        <v>62</v>
      </c>
      <c r="B70" s="5" t="s">
        <v>56</v>
      </c>
      <c r="C70" s="2">
        <v>1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5">
        <f t="shared" si="2"/>
        <v>1</v>
      </c>
    </row>
    <row r="71" spans="1:16" ht="26.25" customHeight="1">
      <c r="A71" s="2">
        <v>63</v>
      </c>
      <c r="B71" s="5" t="s">
        <v>57</v>
      </c>
      <c r="C71" s="2">
        <v>1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5">
        <f t="shared" si="2"/>
        <v>1</v>
      </c>
    </row>
    <row r="72" spans="1:16" ht="26.25" customHeight="1">
      <c r="A72" s="2">
        <v>64</v>
      </c>
      <c r="B72" s="5" t="s">
        <v>58</v>
      </c>
      <c r="C72" s="2">
        <v>1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5">
        <f t="shared" si="2"/>
        <v>1</v>
      </c>
    </row>
    <row r="73" spans="1:16" ht="25.5" customHeight="1">
      <c r="A73" s="2">
        <v>65</v>
      </c>
      <c r="B73" s="5" t="s">
        <v>59</v>
      </c>
      <c r="C73" s="2">
        <v>1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5">
        <f t="shared" si="2"/>
        <v>1</v>
      </c>
    </row>
    <row r="74" spans="1:16" ht="25.5" customHeight="1">
      <c r="A74" s="2">
        <v>66</v>
      </c>
      <c r="B74" s="8" t="s">
        <v>73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>
        <v>2</v>
      </c>
      <c r="O74" s="2"/>
      <c r="P74" s="35">
        <f t="shared" si="2"/>
        <v>2</v>
      </c>
    </row>
    <row r="75" spans="1:16" ht="25.5" customHeight="1">
      <c r="A75" s="2">
        <v>67</v>
      </c>
      <c r="B75" s="8" t="s">
        <v>93</v>
      </c>
      <c r="C75" s="2">
        <v>1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5">
        <f t="shared" si="2"/>
        <v>1</v>
      </c>
    </row>
    <row r="76" spans="1:16" ht="25.5" customHeight="1">
      <c r="A76" s="2">
        <v>68</v>
      </c>
      <c r="B76" s="8" t="s">
        <v>94</v>
      </c>
      <c r="C76" s="2">
        <v>1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5">
        <f t="shared" si="2"/>
        <v>1</v>
      </c>
    </row>
    <row r="77" spans="1:16" ht="25.5" customHeight="1">
      <c r="A77" s="2">
        <v>69</v>
      </c>
      <c r="B77" s="8" t="s">
        <v>91</v>
      </c>
      <c r="C77" s="2">
        <v>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5">
        <f t="shared" si="2"/>
        <v>1</v>
      </c>
    </row>
    <row r="78" spans="1:16" ht="25.5" customHeight="1">
      <c r="A78" s="2">
        <v>70</v>
      </c>
      <c r="B78" s="8" t="s">
        <v>92</v>
      </c>
      <c r="C78" s="2">
        <v>1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5">
        <f t="shared" si="2"/>
        <v>1</v>
      </c>
    </row>
    <row r="79" spans="1:16" ht="18.75">
      <c r="A79" s="2"/>
      <c r="B79" s="3" t="s">
        <v>60</v>
      </c>
      <c r="C79" s="4">
        <f aca="true" t="shared" si="3" ref="C79:K79">SUM(C9:C78)</f>
        <v>75.5</v>
      </c>
      <c r="D79" s="4">
        <f t="shared" si="3"/>
        <v>6</v>
      </c>
      <c r="E79" s="4">
        <f t="shared" si="3"/>
        <v>2</v>
      </c>
      <c r="F79" s="4">
        <f t="shared" si="3"/>
        <v>2</v>
      </c>
      <c r="G79" s="4">
        <f t="shared" si="3"/>
        <v>2</v>
      </c>
      <c r="H79" s="4">
        <f t="shared" si="3"/>
        <v>2</v>
      </c>
      <c r="I79" s="4">
        <f t="shared" si="3"/>
        <v>4</v>
      </c>
      <c r="J79" s="4">
        <f t="shared" si="3"/>
        <v>1</v>
      </c>
      <c r="K79" s="4">
        <f t="shared" si="3"/>
        <v>0.5</v>
      </c>
      <c r="L79" s="4">
        <v>1</v>
      </c>
      <c r="M79" s="4">
        <v>1</v>
      </c>
      <c r="N79" s="4">
        <f>SUM(N9:N78)</f>
        <v>3</v>
      </c>
      <c r="O79" s="4">
        <f>SUM(O9:O78)</f>
        <v>1</v>
      </c>
      <c r="P79" s="4">
        <f>SUM(P9:P78)</f>
        <v>101</v>
      </c>
    </row>
    <row r="80" spans="1:16" ht="18.75" hidden="1">
      <c r="A80" s="16"/>
      <c r="B80" s="8" t="s">
        <v>83</v>
      </c>
      <c r="C80" s="12">
        <v>3636</v>
      </c>
      <c r="D80" s="12">
        <v>2859</v>
      </c>
      <c r="E80" s="12">
        <v>2480</v>
      </c>
      <c r="F80" s="12">
        <v>3636</v>
      </c>
      <c r="G80" s="12">
        <v>2859</v>
      </c>
      <c r="H80" s="12">
        <v>2291</v>
      </c>
      <c r="I80" s="12">
        <v>2291</v>
      </c>
      <c r="J80" s="12">
        <v>2291</v>
      </c>
      <c r="K80" s="12">
        <v>3048</v>
      </c>
      <c r="L80" s="12">
        <v>2291</v>
      </c>
      <c r="M80" s="12">
        <v>2102</v>
      </c>
      <c r="N80" s="12">
        <v>2102</v>
      </c>
      <c r="O80" s="12">
        <v>2102</v>
      </c>
      <c r="P80" s="12"/>
    </row>
    <row r="81" spans="1:16" ht="18.75" hidden="1">
      <c r="A81" s="16"/>
      <c r="B81" s="8" t="s">
        <v>84</v>
      </c>
      <c r="C81" s="12">
        <f>C80*25%</f>
        <v>909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8.75" hidden="1">
      <c r="A82" s="16"/>
      <c r="B82" s="8" t="s">
        <v>87</v>
      </c>
      <c r="C82" s="12">
        <f>C80*25%</f>
        <v>909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8.75" hidden="1">
      <c r="A83" s="16"/>
      <c r="B83" s="8" t="s">
        <v>80</v>
      </c>
      <c r="C83" s="12"/>
      <c r="D83" s="12">
        <v>1864</v>
      </c>
      <c r="E83" s="12">
        <v>2243</v>
      </c>
      <c r="F83" s="12">
        <v>1087</v>
      </c>
      <c r="G83" s="12">
        <v>1864</v>
      </c>
      <c r="H83" s="12">
        <v>2432</v>
      </c>
      <c r="I83" s="12">
        <v>2432</v>
      </c>
      <c r="J83" s="12">
        <v>2432</v>
      </c>
      <c r="K83" s="12">
        <v>1674</v>
      </c>
      <c r="L83" s="12">
        <v>2432</v>
      </c>
      <c r="M83" s="12">
        <v>2621</v>
      </c>
      <c r="N83" s="12">
        <v>2621</v>
      </c>
      <c r="O83" s="12">
        <v>2621</v>
      </c>
      <c r="P83" s="12"/>
    </row>
    <row r="84" spans="1:16" ht="18.75" hidden="1">
      <c r="A84" s="16"/>
      <c r="B84" s="8" t="s">
        <v>81</v>
      </c>
      <c r="C84" s="25">
        <f>SUM(C80:C83)*C79</f>
        <v>411777</v>
      </c>
      <c r="D84" s="25">
        <f>SUM(D80:D83)*D79</f>
        <v>28338</v>
      </c>
      <c r="E84" s="25">
        <f>SUM(E80:E83)*E79</f>
        <v>9446</v>
      </c>
      <c r="F84" s="25">
        <f>SUM(F80:F83)*2</f>
        <v>9446</v>
      </c>
      <c r="G84" s="26">
        <f>SUM(G80:G83)*G79</f>
        <v>9446</v>
      </c>
      <c r="H84" s="25">
        <f>SUM(H80:H83)*H79</f>
        <v>9446</v>
      </c>
      <c r="I84" s="26">
        <f>SUM(I80:I83)*I79</f>
        <v>18892</v>
      </c>
      <c r="J84" s="25">
        <f>SUM(J80:J83)*J79</f>
        <v>4723</v>
      </c>
      <c r="K84" s="25">
        <f>SUM(K80:K83)*0.5</f>
        <v>2361</v>
      </c>
      <c r="L84" s="25">
        <f>SUM(L80:L83)</f>
        <v>4723</v>
      </c>
      <c r="M84" s="25">
        <f>SUM(M80:M83)</f>
        <v>4723</v>
      </c>
      <c r="N84" s="25">
        <f>SUM(N80:N83)</f>
        <v>4723</v>
      </c>
      <c r="O84" s="25">
        <f>SUM(O80:O83)</f>
        <v>4723</v>
      </c>
      <c r="P84" s="25"/>
    </row>
    <row r="85" spans="1:16" ht="18.75" hidden="1">
      <c r="A85" s="16"/>
      <c r="B85" s="8" t="s">
        <v>82</v>
      </c>
      <c r="C85" s="25">
        <f>C84*12</f>
        <v>4941324</v>
      </c>
      <c r="D85" s="25">
        <f aca="true" t="shared" si="4" ref="D85:O85">D84*12</f>
        <v>340056</v>
      </c>
      <c r="E85" s="25">
        <f t="shared" si="4"/>
        <v>113352</v>
      </c>
      <c r="F85" s="25">
        <f t="shared" si="4"/>
        <v>113352</v>
      </c>
      <c r="G85" s="26">
        <f t="shared" si="4"/>
        <v>113352</v>
      </c>
      <c r="H85" s="25">
        <f t="shared" si="4"/>
        <v>113352</v>
      </c>
      <c r="I85" s="26">
        <f t="shared" si="4"/>
        <v>226704</v>
      </c>
      <c r="J85" s="25">
        <f t="shared" si="4"/>
        <v>56676</v>
      </c>
      <c r="K85" s="25">
        <f t="shared" si="4"/>
        <v>28332</v>
      </c>
      <c r="L85" s="25">
        <f t="shared" si="4"/>
        <v>56676</v>
      </c>
      <c r="M85" s="25">
        <f t="shared" si="4"/>
        <v>56676</v>
      </c>
      <c r="N85" s="25">
        <f t="shared" si="4"/>
        <v>56676</v>
      </c>
      <c r="O85" s="25">
        <f t="shared" si="4"/>
        <v>56676</v>
      </c>
      <c r="P85" s="25"/>
    </row>
    <row r="86" spans="1:16" ht="18.75" hidden="1">
      <c r="A86" s="16"/>
      <c r="B86" s="27" t="s">
        <v>85</v>
      </c>
      <c r="C86" s="28">
        <f>C85*22%</f>
        <v>1087091.28</v>
      </c>
      <c r="D86" s="29">
        <f aca="true" t="shared" si="5" ref="D86:O86">D85*22%</f>
        <v>74812.32</v>
      </c>
      <c r="E86" s="29">
        <f t="shared" si="5"/>
        <v>24937.44</v>
      </c>
      <c r="F86" s="29">
        <f t="shared" si="5"/>
        <v>24937.44</v>
      </c>
      <c r="G86" s="29">
        <f t="shared" si="5"/>
        <v>24937.44</v>
      </c>
      <c r="H86" s="29">
        <f t="shared" si="5"/>
        <v>24937.44</v>
      </c>
      <c r="I86" s="29">
        <f t="shared" si="5"/>
        <v>49874.88</v>
      </c>
      <c r="J86" s="29">
        <f t="shared" si="5"/>
        <v>12468.72</v>
      </c>
      <c r="K86" s="29">
        <f t="shared" si="5"/>
        <v>6233.04</v>
      </c>
      <c r="L86" s="29">
        <f t="shared" si="5"/>
        <v>12468.72</v>
      </c>
      <c r="M86" s="29">
        <f t="shared" si="5"/>
        <v>12468.72</v>
      </c>
      <c r="N86" s="29">
        <f t="shared" si="5"/>
        <v>12468.72</v>
      </c>
      <c r="O86" s="29">
        <f t="shared" si="5"/>
        <v>12468.72</v>
      </c>
      <c r="P86" s="29"/>
    </row>
    <row r="87" spans="1:16" ht="18.75" hidden="1">
      <c r="A87" s="16"/>
      <c r="B87" s="30" t="s">
        <v>86</v>
      </c>
      <c r="C87" s="32">
        <f>SUM(C85:C86)</f>
        <v>6028415.28</v>
      </c>
      <c r="D87" s="33">
        <f aca="true" t="shared" si="6" ref="D87:O87">SUM(D85:D86)</f>
        <v>414868.32</v>
      </c>
      <c r="E87" s="33">
        <f t="shared" si="6"/>
        <v>138289.44</v>
      </c>
      <c r="F87" s="33">
        <f t="shared" si="6"/>
        <v>138289.44</v>
      </c>
      <c r="G87" s="33">
        <f t="shared" si="6"/>
        <v>138289.44</v>
      </c>
      <c r="H87" s="33">
        <f t="shared" si="6"/>
        <v>138289.44</v>
      </c>
      <c r="I87" s="33">
        <f t="shared" si="6"/>
        <v>276578.88</v>
      </c>
      <c r="J87" s="33">
        <f t="shared" si="6"/>
        <v>69144.72</v>
      </c>
      <c r="K87" s="33">
        <f t="shared" si="6"/>
        <v>34565.04</v>
      </c>
      <c r="L87" s="33">
        <f t="shared" si="6"/>
        <v>69144.72</v>
      </c>
      <c r="M87" s="33">
        <f t="shared" si="6"/>
        <v>69144.72</v>
      </c>
      <c r="N87" s="33">
        <f t="shared" si="6"/>
        <v>69144.72</v>
      </c>
      <c r="O87" s="33">
        <f t="shared" si="6"/>
        <v>69144.72</v>
      </c>
      <c r="P87" s="33">
        <f>SUM(C87:O87)</f>
        <v>7653308.880000001</v>
      </c>
    </row>
    <row r="88" spans="1:16" ht="42" customHeight="1" hidden="1">
      <c r="A88" s="22"/>
      <c r="B88" s="31" t="s">
        <v>88</v>
      </c>
      <c r="C88" s="32">
        <f>(C80+C81+C82)*3*12</f>
        <v>196344</v>
      </c>
      <c r="D88" s="33">
        <f>D87</f>
        <v>414868.32</v>
      </c>
      <c r="E88" s="33">
        <f aca="true" t="shared" si="7" ref="E88:O88">E87</f>
        <v>138289.44</v>
      </c>
      <c r="F88" s="33">
        <f t="shared" si="7"/>
        <v>138289.44</v>
      </c>
      <c r="G88" s="33">
        <f t="shared" si="7"/>
        <v>138289.44</v>
      </c>
      <c r="H88" s="33">
        <f t="shared" si="7"/>
        <v>138289.44</v>
      </c>
      <c r="I88" s="33">
        <f t="shared" si="7"/>
        <v>276578.88</v>
      </c>
      <c r="J88" s="33">
        <f t="shared" si="7"/>
        <v>69144.72</v>
      </c>
      <c r="K88" s="33">
        <f t="shared" si="7"/>
        <v>34565.04</v>
      </c>
      <c r="L88" s="33">
        <f t="shared" si="7"/>
        <v>69144.72</v>
      </c>
      <c r="M88" s="33">
        <f t="shared" si="7"/>
        <v>69144.72</v>
      </c>
      <c r="N88" s="33">
        <f t="shared" si="7"/>
        <v>69144.72</v>
      </c>
      <c r="O88" s="33">
        <f t="shared" si="7"/>
        <v>69144.72</v>
      </c>
      <c r="P88" s="33" t="e">
        <f>D87+E87+#REF!+F87+G87+H87+I87+#REF!+#REF!+J87+K87+L87+M87+N87+O87+C88</f>
        <v>#REF!</v>
      </c>
    </row>
    <row r="89" spans="1:16" ht="18.75" hidden="1">
      <c r="A89" s="16"/>
      <c r="B89" s="31" t="s">
        <v>89</v>
      </c>
      <c r="C89" s="32">
        <f>C87-C88</f>
        <v>5832071.28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3">
        <f>SUM(C89:O89)</f>
        <v>5832071.28</v>
      </c>
    </row>
    <row r="90" spans="1:16" ht="18.75">
      <c r="A90" s="16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ht="18.75">
      <c r="A91" s="16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57.75" customHeight="1">
      <c r="A92" s="41" t="s">
        <v>104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22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8.75">
      <c r="A94" s="42" t="s">
        <v>96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ht="18.75">
      <c r="A95" s="1" t="s">
        <v>61</v>
      </c>
    </row>
    <row r="96" spans="1:5" ht="15.75">
      <c r="A96" s="37" t="s">
        <v>105</v>
      </c>
      <c r="B96" s="37"/>
      <c r="C96" s="37"/>
      <c r="D96" s="37"/>
      <c r="E96" s="37"/>
    </row>
    <row r="97" ht="25.5" customHeight="1" hidden="1"/>
    <row r="98" spans="1:5" ht="15.75">
      <c r="A98" s="37"/>
      <c r="B98" s="37"/>
      <c r="C98" s="37"/>
      <c r="D98" s="37"/>
      <c r="E98" s="37"/>
    </row>
    <row r="99" ht="15">
      <c r="B99" s="20"/>
    </row>
    <row r="100" ht="15">
      <c r="B100" s="21"/>
    </row>
    <row r="101" ht="15">
      <c r="B101" s="21"/>
    </row>
  </sheetData>
  <sheetProtection/>
  <mergeCells count="10">
    <mergeCell ref="A96:E96"/>
    <mergeCell ref="A98:E98"/>
    <mergeCell ref="L1:P1"/>
    <mergeCell ref="L2:P2"/>
    <mergeCell ref="L3:P3"/>
    <mergeCell ref="A92:P92"/>
    <mergeCell ref="A94:P94"/>
    <mergeCell ref="A7:P7"/>
    <mergeCell ref="A5:P5"/>
    <mergeCell ref="A6:P6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Наталія Олександрівна</dc:creator>
  <cp:keywords/>
  <dc:description/>
  <cp:lastModifiedBy>Гончарова Наталія Олександрівна</cp:lastModifiedBy>
  <cp:lastPrinted>2021-02-10T07:13:42Z</cp:lastPrinted>
  <dcterms:created xsi:type="dcterms:W3CDTF">2018-05-23T05:46:16Z</dcterms:created>
  <dcterms:modified xsi:type="dcterms:W3CDTF">2021-02-10T07:14:22Z</dcterms:modified>
  <cp:category/>
  <cp:version/>
  <cp:contentType/>
  <cp:contentStatus/>
</cp:coreProperties>
</file>