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khalova_h\Desktop\Проект рішення спорт 19 серпня\"/>
    </mc:Choice>
  </mc:AlternateContent>
  <bookViews>
    <workbookView xWindow="0" yWindow="0" windowWidth="15345" windowHeight="3945"/>
  </bookViews>
  <sheets>
    <sheet name="Лист1" sheetId="1" r:id="rId1"/>
  </sheets>
  <definedNames>
    <definedName name="_xlnm.Print_Area" localSheetId="0">Лист1!$A$1:$H$31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E22" i="1"/>
  <c r="E23" i="1"/>
  <c r="C22" i="1"/>
  <c r="D22" i="1"/>
  <c r="B22" i="1"/>
  <c r="B23" i="1"/>
  <c r="E26" i="1"/>
  <c r="F26" i="1"/>
  <c r="H29" i="1"/>
  <c r="H30" i="1"/>
  <c r="H9" i="1" l="1"/>
  <c r="B9" i="1"/>
  <c r="E29" i="1"/>
  <c r="F29" i="1"/>
  <c r="E28" i="1"/>
  <c r="E27" i="1"/>
  <c r="F27" i="1"/>
  <c r="H31" i="1"/>
  <c r="L27" i="1"/>
  <c r="F20" i="1"/>
  <c r="E19" i="1"/>
  <c r="H14" i="1"/>
  <c r="H15" i="1"/>
  <c r="E24" i="1" l="1"/>
  <c r="L24" i="1"/>
  <c r="E15" i="1"/>
  <c r="E16" i="1"/>
  <c r="E17" i="1"/>
  <c r="E18" i="1"/>
  <c r="E14" i="1"/>
  <c r="B15" i="1"/>
  <c r="B16" i="1"/>
  <c r="B18" i="1"/>
  <c r="B14" i="1"/>
  <c r="C9" i="1"/>
  <c r="H16" i="1" l="1"/>
  <c r="L14" i="1"/>
  <c r="L15" i="1"/>
  <c r="L16" i="1"/>
  <c r="L17" i="1"/>
  <c r="L18" i="1"/>
  <c r="L22" i="1"/>
  <c r="L29" i="1"/>
  <c r="L30" i="1"/>
  <c r="L31" i="1"/>
  <c r="K15" i="1"/>
  <c r="K16" i="1"/>
  <c r="K17" i="1"/>
  <c r="K18" i="1"/>
  <c r="K22" i="1"/>
  <c r="K30" i="1"/>
  <c r="K31" i="1"/>
  <c r="I20" i="1"/>
  <c r="I19" i="1"/>
  <c r="K19" i="1" s="1"/>
  <c r="L20" i="1"/>
  <c r="K29" i="1"/>
  <c r="K14" i="1"/>
  <c r="K20" i="1" l="1"/>
  <c r="L19" i="1"/>
  <c r="K26" i="1"/>
  <c r="L26" i="1" l="1"/>
</calcChain>
</file>

<file path=xl/sharedStrings.xml><?xml version="1.0" encoding="utf-8"?>
<sst xmlns="http://schemas.openxmlformats.org/spreadsheetml/2006/main" count="43" uniqueCount="33">
  <si>
    <t>Завдання, КПКВК</t>
  </si>
  <si>
    <t xml:space="preserve">Чинна редакція </t>
  </si>
  <si>
    <t xml:space="preserve">Запропонована редакція </t>
  </si>
  <si>
    <t>різниця</t>
  </si>
  <si>
    <t>Обсяг витрат</t>
  </si>
  <si>
    <t>фонд</t>
  </si>
  <si>
    <t>спец. фонд</t>
  </si>
  <si>
    <t>інші надходження</t>
  </si>
  <si>
    <t>Всього на виконання Підпрограми 2. «Проведення навчально-тренувальних зборів і змагань з неолімпійських видів спорту»</t>
  </si>
  <si>
    <t xml:space="preserve">Завдання 1. Проведення НТЗ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</t>
  </si>
  <si>
    <t>Завдання 2. Організація і проведення міських змагань з неолімпійських видів спорту</t>
  </si>
  <si>
    <t>Завдання 3. Представлення спортивних досягнень спортсменами збірних команд та тренерів міста на всеукраїнських змаганнях з неолімпійських видів спорту</t>
  </si>
  <si>
    <t>Завдання 4. 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</si>
  <si>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Всього на виконання підпрограми 3. «Утримання та навчально-тренувальна робота комунальних дитячо-юнацьких спортивних шкіл»</t>
  </si>
  <si>
    <t>Завдання 2. Забезпечення розвитку здібностей вихованців ДЮСШ в обраному виді спорту, з них по ДЮСШ та КДЮСШ:</t>
  </si>
  <si>
    <t>Всього на виконання підпрограми 6. «Підтримка спорту вищих досягнень та організацій, які здійснюють фізкультурно-спортивну діяльність в місті»</t>
  </si>
  <si>
    <t>ЗФ</t>
  </si>
  <si>
    <t>СФ</t>
  </si>
  <si>
    <t>Різниця</t>
  </si>
  <si>
    <t>Всього на виконання програми без урахування підпрограми 7, в т.ч.:</t>
  </si>
  <si>
    <t xml:space="preserve">Порівняльна таблиця до проекту рішення Сумської міської ради Про внесення змін до рішення Сумської міської ради від 28 листопада 2019 року № 4150-МР «Про Програму розвитку фізичної культури і спорту Сумської міської територіальної громади на 2019 – 2021 роки»  (зі змінами) </t>
  </si>
  <si>
    <t>бюджет ТГ</t>
  </si>
  <si>
    <t>у т. ч. кошти бюджету ТГ</t>
  </si>
  <si>
    <t>у т. ч. кошти  бюджету ТГ</t>
  </si>
  <si>
    <t>заг. фонд</t>
  </si>
  <si>
    <t xml:space="preserve">2021 рік </t>
  </si>
  <si>
    <t>кошти обласного бюджету</t>
  </si>
  <si>
    <t>Завдання 4. Підтримка громадських організацій фізкультурно-спортивної спрямованості</t>
  </si>
  <si>
    <t>Завдання 4.1. Надання фінансової підтримки громадським організаціям фізкультурно-спортивної спрямованості, в т.ч.</t>
  </si>
  <si>
    <t>громадській організації "Академія футзалу футзальний клуб "Суми"</t>
  </si>
  <si>
    <t>КДЮСШ № 2 м. Суми:</t>
  </si>
  <si>
    <t>разом в т.ч.:</t>
  </si>
  <si>
    <t>кошти бюджету 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</si>
</sst>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4" borderId="0" xfId="0" applyFont="1" applyFill="1"/>
    <xf numFmtId="0" fontId="4" fillId="4" borderId="0" xfId="0" applyFont="1" applyFill="1"/>
    <xf numFmtId="0" fontId="0" fillId="0" borderId="0" xfId="0" applyBorder="1"/>
    <xf numFmtId="0" fontId="0" fillId="5" borderId="0" xfId="0" applyFill="1"/>
    <xf numFmtId="0" fontId="7" fillId="0" borderId="2" xfId="0" applyFont="1" applyFill="1" applyBorder="1" applyAlignment="1"/>
    <xf numFmtId="0" fontId="8" fillId="0" borderId="2" xfId="0" applyFont="1" applyFill="1" applyBorder="1"/>
    <xf numFmtId="0" fontId="7" fillId="0" borderId="2" xfId="0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0" fontId="11" fillId="0" borderId="2" xfId="0" applyFont="1" applyFill="1" applyBorder="1"/>
    <xf numFmtId="0" fontId="12" fillId="0" borderId="2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3" fontId="10" fillId="0" borderId="8" xfId="0" applyNumberFormat="1" applyFont="1" applyFill="1" applyBorder="1" applyAlignment="1">
      <alignment vertical="center" wrapText="1"/>
    </xf>
    <xf numFmtId="0" fontId="0" fillId="3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16" zoomScale="110" zoomScaleNormal="110" zoomScaleSheetLayoutView="110" workbookViewId="0">
      <selection activeCell="H23" sqref="H23"/>
    </sheetView>
  </sheetViews>
  <sheetFormatPr defaultRowHeight="12.75" x14ac:dyDescent="0.2"/>
  <cols>
    <col min="1" max="1" width="65.28515625" customWidth="1"/>
    <col min="2" max="2" width="13.42578125" style="24" customWidth="1"/>
    <col min="3" max="3" width="13.7109375" style="24" customWidth="1"/>
    <col min="4" max="4" width="14.42578125" style="24" customWidth="1"/>
    <col min="5" max="5" width="14.5703125" customWidth="1"/>
    <col min="6" max="6" width="13.140625" customWidth="1"/>
    <col min="7" max="7" width="14.7109375" customWidth="1"/>
    <col min="8" max="8" width="12.7109375" customWidth="1"/>
    <col min="9" max="9" width="12.7109375" style="7" customWidth="1"/>
    <col min="10" max="10" width="9.28515625" bestFit="1" customWidth="1"/>
    <col min="11" max="11" width="12.5703125" customWidth="1"/>
    <col min="12" max="12" width="9.85546875" bestFit="1" customWidth="1"/>
  </cols>
  <sheetData>
    <row r="1" spans="1:12" x14ac:dyDescent="0.2">
      <c r="A1" s="25"/>
      <c r="B1" s="26"/>
      <c r="C1" s="26"/>
      <c r="D1" s="26"/>
      <c r="E1" s="25"/>
      <c r="F1" s="25"/>
      <c r="G1" s="25"/>
    </row>
    <row r="2" spans="1:12" ht="42.75" customHeight="1" x14ac:dyDescent="0.2">
      <c r="A2" s="52" t="s">
        <v>20</v>
      </c>
      <c r="B2" s="52"/>
      <c r="C2" s="52"/>
      <c r="D2" s="52"/>
      <c r="E2" s="52"/>
      <c r="F2" s="52"/>
      <c r="G2" s="52"/>
      <c r="H2" s="6"/>
    </row>
    <row r="3" spans="1:12" ht="3.75" customHeight="1" x14ac:dyDescent="0.2">
      <c r="A3" s="27"/>
      <c r="B3" s="27"/>
      <c r="C3" s="27"/>
      <c r="D3" s="27"/>
      <c r="E3" s="27"/>
      <c r="F3" s="27"/>
      <c r="G3" s="27"/>
    </row>
    <row r="4" spans="1:12" ht="15.6" customHeight="1" x14ac:dyDescent="0.2">
      <c r="A4" s="56" t="s">
        <v>0</v>
      </c>
      <c r="B4" s="56" t="s">
        <v>1</v>
      </c>
      <c r="C4" s="56"/>
      <c r="D4" s="56"/>
      <c r="E4" s="56" t="s">
        <v>2</v>
      </c>
      <c r="F4" s="56"/>
      <c r="G4" s="57"/>
      <c r="H4" s="56" t="s">
        <v>3</v>
      </c>
      <c r="I4" s="53" t="s">
        <v>16</v>
      </c>
      <c r="J4" s="44" t="s">
        <v>17</v>
      </c>
      <c r="K4" s="45" t="s">
        <v>18</v>
      </c>
      <c r="L4" s="46"/>
    </row>
    <row r="5" spans="1:12" ht="15.75" x14ac:dyDescent="0.2">
      <c r="A5" s="56"/>
      <c r="B5" s="56" t="s">
        <v>25</v>
      </c>
      <c r="C5" s="56"/>
      <c r="D5" s="56"/>
      <c r="E5" s="56" t="s">
        <v>25</v>
      </c>
      <c r="F5" s="56"/>
      <c r="G5" s="57"/>
      <c r="H5" s="56"/>
      <c r="I5" s="53"/>
      <c r="J5" s="44"/>
      <c r="K5" s="8"/>
      <c r="L5" s="8"/>
    </row>
    <row r="6" spans="1:12" ht="20.25" customHeight="1" x14ac:dyDescent="0.2">
      <c r="A6" s="56"/>
      <c r="B6" s="56" t="s">
        <v>4</v>
      </c>
      <c r="C6" s="56" t="s">
        <v>22</v>
      </c>
      <c r="D6" s="56"/>
      <c r="E6" s="56" t="s">
        <v>4</v>
      </c>
      <c r="F6" s="56" t="s">
        <v>23</v>
      </c>
      <c r="G6" s="56"/>
      <c r="H6" s="56"/>
      <c r="I6" s="53"/>
      <c r="J6" s="44"/>
      <c r="K6" s="47" t="s">
        <v>16</v>
      </c>
      <c r="L6" s="47" t="s">
        <v>17</v>
      </c>
    </row>
    <row r="7" spans="1:12" x14ac:dyDescent="0.2">
      <c r="A7" s="56"/>
      <c r="B7" s="56"/>
      <c r="C7" s="50" t="s">
        <v>24</v>
      </c>
      <c r="D7" s="56" t="s">
        <v>6</v>
      </c>
      <c r="E7" s="56"/>
      <c r="F7" s="50" t="s">
        <v>24</v>
      </c>
      <c r="G7" s="57" t="s">
        <v>6</v>
      </c>
      <c r="H7" s="56"/>
      <c r="I7" s="53"/>
      <c r="J7" s="44"/>
      <c r="K7" s="48"/>
      <c r="L7" s="48"/>
    </row>
    <row r="8" spans="1:12" x14ac:dyDescent="0.2">
      <c r="A8" s="56"/>
      <c r="B8" s="56"/>
      <c r="C8" s="51"/>
      <c r="D8" s="56"/>
      <c r="E8" s="56"/>
      <c r="F8" s="51" t="s">
        <v>5</v>
      </c>
      <c r="G8" s="57"/>
      <c r="H8" s="56"/>
      <c r="I8" s="53"/>
      <c r="J8" s="44"/>
      <c r="K8" s="49"/>
      <c r="L8" s="49"/>
    </row>
    <row r="9" spans="1:12" s="4" customFormat="1" ht="15.6" customHeight="1" x14ac:dyDescent="0.2">
      <c r="A9" s="60" t="s">
        <v>19</v>
      </c>
      <c r="B9" s="58">
        <f>B11+B12</f>
        <v>87971851</v>
      </c>
      <c r="C9" s="58">
        <f>C11</f>
        <v>74217833</v>
      </c>
      <c r="D9" s="59">
        <v>13754018</v>
      </c>
      <c r="E9" s="55">
        <v>88616851</v>
      </c>
      <c r="F9" s="55">
        <v>74862833</v>
      </c>
      <c r="G9" s="59">
        <v>13754018</v>
      </c>
      <c r="H9" s="55">
        <f>E9-B9</f>
        <v>645000</v>
      </c>
      <c r="I9" s="54"/>
      <c r="J9" s="9"/>
      <c r="K9" s="9"/>
      <c r="L9" s="9"/>
    </row>
    <row r="10" spans="1:12" s="4" customFormat="1" ht="18.75" customHeight="1" x14ac:dyDescent="0.2">
      <c r="A10" s="61"/>
      <c r="B10" s="58"/>
      <c r="C10" s="58"/>
      <c r="D10" s="59"/>
      <c r="E10" s="55"/>
      <c r="F10" s="55"/>
      <c r="G10" s="59"/>
      <c r="H10" s="55"/>
      <c r="I10" s="54"/>
      <c r="J10" s="9"/>
      <c r="K10" s="9"/>
      <c r="L10" s="9"/>
    </row>
    <row r="11" spans="1:12" ht="15.75" x14ac:dyDescent="0.2">
      <c r="A11" s="15" t="s">
        <v>21</v>
      </c>
      <c r="B11" s="28">
        <v>87803881</v>
      </c>
      <c r="C11" s="33">
        <v>74217833</v>
      </c>
      <c r="D11" s="29">
        <v>13586048</v>
      </c>
      <c r="E11" s="32">
        <v>88313881</v>
      </c>
      <c r="F11" s="30">
        <v>74727833</v>
      </c>
      <c r="G11" s="38">
        <v>13586048</v>
      </c>
      <c r="H11" s="31">
        <v>510000</v>
      </c>
      <c r="I11" s="22"/>
      <c r="J11" s="10"/>
      <c r="K11" s="10"/>
      <c r="L11" s="10"/>
    </row>
    <row r="12" spans="1:12" ht="15.75" x14ac:dyDescent="0.2">
      <c r="A12" s="15" t="s">
        <v>7</v>
      </c>
      <c r="B12" s="28">
        <v>167970</v>
      </c>
      <c r="C12" s="28"/>
      <c r="D12" s="29">
        <v>167970</v>
      </c>
      <c r="E12" s="37">
        <v>167970</v>
      </c>
      <c r="F12" s="37"/>
      <c r="G12" s="38">
        <v>167970</v>
      </c>
      <c r="H12" s="19"/>
      <c r="I12" s="22"/>
      <c r="J12" s="10"/>
      <c r="K12" s="10"/>
      <c r="L12" s="10"/>
    </row>
    <row r="13" spans="1:12" ht="15.75" x14ac:dyDescent="0.2">
      <c r="A13" s="15" t="s">
        <v>26</v>
      </c>
      <c r="B13" s="37"/>
      <c r="C13" s="37"/>
      <c r="D13" s="38"/>
      <c r="E13" s="36">
        <v>135000</v>
      </c>
      <c r="F13" s="40">
        <v>135000</v>
      </c>
      <c r="G13" s="39"/>
      <c r="H13" s="36">
        <v>135000</v>
      </c>
      <c r="I13" s="22"/>
      <c r="J13" s="10"/>
      <c r="K13" s="10"/>
      <c r="L13" s="10"/>
    </row>
    <row r="14" spans="1:12" s="2" customFormat="1" ht="47.25" x14ac:dyDescent="0.2">
      <c r="A14" s="16" t="s">
        <v>8</v>
      </c>
      <c r="B14" s="28">
        <f>C14</f>
        <v>950000</v>
      </c>
      <c r="C14" s="28">
        <v>950000</v>
      </c>
      <c r="D14" s="29"/>
      <c r="E14" s="36">
        <f>F14</f>
        <v>960000</v>
      </c>
      <c r="F14" s="36">
        <v>960000</v>
      </c>
      <c r="G14" s="29"/>
      <c r="H14" s="19">
        <f>F14-C14</f>
        <v>10000</v>
      </c>
      <c r="I14" s="20">
        <v>2050000</v>
      </c>
      <c r="J14" s="9"/>
      <c r="K14" s="12">
        <f t="shared" ref="K14:K31" si="0">F14-I14</f>
        <v>-1090000</v>
      </c>
      <c r="L14" s="12">
        <f t="shared" ref="L14:L31" si="1">G14-J14</f>
        <v>0</v>
      </c>
    </row>
    <row r="15" spans="1:12" ht="53.25" customHeight="1" thickBot="1" x14ac:dyDescent="0.25">
      <c r="A15" s="17" t="s">
        <v>9</v>
      </c>
      <c r="B15" s="33">
        <f t="shared" ref="B15:B18" si="2">C15</f>
        <v>150000</v>
      </c>
      <c r="C15" s="28">
        <v>150000</v>
      </c>
      <c r="D15" s="29"/>
      <c r="E15" s="36">
        <f t="shared" ref="E15:E18" si="3">F15</f>
        <v>272000</v>
      </c>
      <c r="F15" s="36">
        <v>272000</v>
      </c>
      <c r="G15" s="29"/>
      <c r="H15" s="21">
        <f>F15-C15</f>
        <v>122000</v>
      </c>
      <c r="I15" s="11"/>
      <c r="J15" s="10"/>
      <c r="K15" s="12">
        <f t="shared" si="0"/>
        <v>272000</v>
      </c>
      <c r="L15" s="12">
        <f t="shared" si="1"/>
        <v>0</v>
      </c>
    </row>
    <row r="16" spans="1:12" ht="32.25" thickBot="1" x14ac:dyDescent="0.25">
      <c r="A16" s="18" t="s">
        <v>10</v>
      </c>
      <c r="B16" s="33">
        <f t="shared" si="2"/>
        <v>550000</v>
      </c>
      <c r="C16" s="33">
        <v>550000</v>
      </c>
      <c r="D16" s="29"/>
      <c r="E16" s="32">
        <f t="shared" si="3"/>
        <v>438000</v>
      </c>
      <c r="F16" s="32">
        <v>438000</v>
      </c>
      <c r="G16" s="29"/>
      <c r="H16" s="21">
        <f>E16-B16</f>
        <v>-112000</v>
      </c>
      <c r="I16" s="11"/>
      <c r="J16" s="10"/>
      <c r="K16" s="12">
        <f t="shared" si="0"/>
        <v>438000</v>
      </c>
      <c r="L16" s="12">
        <f t="shared" si="1"/>
        <v>0</v>
      </c>
    </row>
    <row r="17" spans="1:12" ht="54" customHeight="1" thickBot="1" x14ac:dyDescent="0.25">
      <c r="A17" s="17" t="s">
        <v>11</v>
      </c>
      <c r="B17" s="33">
        <v>150000</v>
      </c>
      <c r="C17" s="28">
        <v>150000</v>
      </c>
      <c r="D17" s="29"/>
      <c r="E17" s="37">
        <f t="shared" si="3"/>
        <v>150000</v>
      </c>
      <c r="F17" s="37">
        <v>150000</v>
      </c>
      <c r="G17" s="29"/>
      <c r="H17" s="21"/>
      <c r="I17" s="11"/>
      <c r="J17" s="10"/>
      <c r="K17" s="12">
        <f t="shared" si="0"/>
        <v>150000</v>
      </c>
      <c r="L17" s="12">
        <f t="shared" si="1"/>
        <v>0</v>
      </c>
    </row>
    <row r="18" spans="1:12" ht="67.5" customHeight="1" thickBot="1" x14ac:dyDescent="0.25">
      <c r="A18" s="17" t="s">
        <v>12</v>
      </c>
      <c r="B18" s="33">
        <f t="shared" si="2"/>
        <v>100000</v>
      </c>
      <c r="C18" s="28">
        <v>100000</v>
      </c>
      <c r="D18" s="29"/>
      <c r="E18" s="33">
        <f t="shared" si="3"/>
        <v>100000</v>
      </c>
      <c r="F18" s="28">
        <v>100000</v>
      </c>
      <c r="G18" s="29"/>
      <c r="H18" s="21"/>
      <c r="I18" s="11"/>
      <c r="J18" s="10"/>
      <c r="K18" s="12">
        <f t="shared" si="0"/>
        <v>100000</v>
      </c>
      <c r="L18" s="12">
        <f t="shared" si="1"/>
        <v>0</v>
      </c>
    </row>
    <row r="19" spans="1:12" s="4" customFormat="1" ht="52.5" customHeight="1" thickBot="1" x14ac:dyDescent="0.25">
      <c r="A19" s="16" t="s">
        <v>13</v>
      </c>
      <c r="B19" s="28">
        <v>30958217</v>
      </c>
      <c r="C19" s="33">
        <v>29023217</v>
      </c>
      <c r="D19" s="35">
        <v>1935000</v>
      </c>
      <c r="E19" s="40">
        <f>F19+G19</f>
        <v>31093217</v>
      </c>
      <c r="F19" s="40">
        <v>29158217</v>
      </c>
      <c r="G19" s="41">
        <v>1935000</v>
      </c>
      <c r="H19" s="40">
        <v>135000</v>
      </c>
      <c r="I19" s="11" t="e">
        <f>SUM(#REF!+#REF!+#REF!+#REF!+#REF!+I22)</f>
        <v>#REF!</v>
      </c>
      <c r="J19" s="9"/>
      <c r="K19" s="12" t="e">
        <f t="shared" si="0"/>
        <v>#REF!</v>
      </c>
      <c r="L19" s="12">
        <f t="shared" si="1"/>
        <v>1935000</v>
      </c>
    </row>
    <row r="20" spans="1:12" s="5" customFormat="1" ht="37.5" customHeight="1" x14ac:dyDescent="0.2">
      <c r="A20" s="17" t="s">
        <v>14</v>
      </c>
      <c r="B20" s="33">
        <v>25014843</v>
      </c>
      <c r="C20" s="28">
        <v>23919843</v>
      </c>
      <c r="D20" s="35">
        <v>1905000</v>
      </c>
      <c r="E20" s="40">
        <v>25959843</v>
      </c>
      <c r="F20" s="40">
        <f>C20+F25</f>
        <v>24054843</v>
      </c>
      <c r="G20" s="41">
        <v>1905000</v>
      </c>
      <c r="H20" s="40">
        <v>135000</v>
      </c>
      <c r="I20" s="23">
        <f>SUM(I22:I22)</f>
        <v>4338072</v>
      </c>
      <c r="J20" s="13"/>
      <c r="K20" s="12">
        <f t="shared" si="0"/>
        <v>19716771</v>
      </c>
      <c r="L20" s="12">
        <f t="shared" si="1"/>
        <v>1905000</v>
      </c>
    </row>
    <row r="21" spans="1:12" s="5" customFormat="1" ht="22.5" customHeight="1" x14ac:dyDescent="0.2">
      <c r="A21" s="20" t="s">
        <v>30</v>
      </c>
      <c r="B21" s="41"/>
      <c r="C21" s="41"/>
      <c r="D21" s="42"/>
      <c r="E21" s="40"/>
      <c r="F21" s="40"/>
      <c r="G21" s="42"/>
      <c r="H21" s="40"/>
      <c r="I21" s="43"/>
      <c r="J21" s="13"/>
      <c r="K21" s="12"/>
      <c r="L21" s="12"/>
    </row>
    <row r="22" spans="1:12" ht="16.5" thickBot="1" x14ac:dyDescent="0.25">
      <c r="A22" s="17" t="s">
        <v>31</v>
      </c>
      <c r="B22" s="33">
        <f>B23+B24</f>
        <v>5717270</v>
      </c>
      <c r="C22" s="41">
        <f t="shared" ref="C22:D22" si="4">C23+C24</f>
        <v>5617270</v>
      </c>
      <c r="D22" s="41">
        <f t="shared" si="4"/>
        <v>100000</v>
      </c>
      <c r="E22" s="41">
        <f>E23+E24+E25</f>
        <v>5852270</v>
      </c>
      <c r="F22" s="41">
        <f t="shared" ref="F22:G22" si="5">F23+F24+F25</f>
        <v>5752270</v>
      </c>
      <c r="G22" s="41">
        <f t="shared" si="5"/>
        <v>100000</v>
      </c>
      <c r="H22" s="40"/>
      <c r="I22" s="11">
        <v>4338072</v>
      </c>
      <c r="J22" s="10"/>
      <c r="K22" s="12">
        <f t="shared" si="0"/>
        <v>1414198</v>
      </c>
      <c r="L22" s="12">
        <f t="shared" si="1"/>
        <v>100000</v>
      </c>
    </row>
    <row r="23" spans="1:12" ht="16.5" thickBot="1" x14ac:dyDescent="0.25">
      <c r="A23" s="20" t="s">
        <v>32</v>
      </c>
      <c r="B23" s="41">
        <f t="shared" ref="B23" si="6">C23+D23</f>
        <v>5667270</v>
      </c>
      <c r="C23" s="41">
        <v>5617270</v>
      </c>
      <c r="D23" s="42">
        <v>50000</v>
      </c>
      <c r="E23" s="41">
        <f t="shared" ref="E23" si="7">F23+G23</f>
        <v>5667270</v>
      </c>
      <c r="F23" s="41">
        <v>5617270</v>
      </c>
      <c r="G23" s="42">
        <v>50000</v>
      </c>
      <c r="H23" s="40"/>
      <c r="I23" s="11"/>
      <c r="J23" s="10"/>
      <c r="K23" s="12"/>
      <c r="L23" s="12"/>
    </row>
    <row r="24" spans="1:12" ht="16.5" thickBot="1" x14ac:dyDescent="0.25">
      <c r="A24" s="20" t="s">
        <v>7</v>
      </c>
      <c r="B24" s="33">
        <v>50000</v>
      </c>
      <c r="C24" s="33"/>
      <c r="D24" s="34">
        <v>50000</v>
      </c>
      <c r="E24" s="41">
        <f>G24</f>
        <v>50000</v>
      </c>
      <c r="F24" s="41"/>
      <c r="G24" s="42">
        <v>50000</v>
      </c>
      <c r="H24" s="40"/>
      <c r="I24" s="11"/>
      <c r="J24" s="10"/>
      <c r="K24" s="12"/>
      <c r="L24" s="12">
        <f t="shared" si="1"/>
        <v>50000</v>
      </c>
    </row>
    <row r="25" spans="1:12" ht="16.5" thickBot="1" x14ac:dyDescent="0.25">
      <c r="A25" s="20" t="s">
        <v>26</v>
      </c>
      <c r="B25" s="37"/>
      <c r="C25" s="37"/>
      <c r="D25" s="38"/>
      <c r="E25" s="40">
        <v>135000</v>
      </c>
      <c r="F25" s="40">
        <v>135000</v>
      </c>
      <c r="G25" s="39"/>
      <c r="H25" s="40">
        <v>135000</v>
      </c>
      <c r="I25" s="11"/>
      <c r="J25" s="10"/>
      <c r="K25" s="12"/>
      <c r="L25" s="12"/>
    </row>
    <row r="26" spans="1:12" s="1" customFormat="1" ht="52.5" customHeight="1" thickBot="1" x14ac:dyDescent="0.25">
      <c r="A26" s="16" t="s">
        <v>15</v>
      </c>
      <c r="B26" s="37">
        <v>19482438</v>
      </c>
      <c r="C26" s="37">
        <v>19264468</v>
      </c>
      <c r="D26" s="38">
        <v>217970</v>
      </c>
      <c r="E26" s="41">
        <f>F26+G26</f>
        <v>19982438</v>
      </c>
      <c r="F26" s="41">
        <f>F27</f>
        <v>19764468</v>
      </c>
      <c r="G26" s="42">
        <v>217970</v>
      </c>
      <c r="H26" s="40">
        <v>500000</v>
      </c>
      <c r="I26" s="11"/>
      <c r="J26" s="9"/>
      <c r="K26" s="12">
        <f t="shared" si="0"/>
        <v>19764468</v>
      </c>
      <c r="L26" s="12">
        <f t="shared" si="1"/>
        <v>217970</v>
      </c>
    </row>
    <row r="27" spans="1:12" s="1" customFormat="1" ht="17.25" customHeight="1" thickBot="1" x14ac:dyDescent="0.25">
      <c r="A27" s="18" t="s">
        <v>21</v>
      </c>
      <c r="B27" s="37">
        <v>19364468</v>
      </c>
      <c r="C27" s="37">
        <v>19264468</v>
      </c>
      <c r="D27" s="38">
        <v>100000</v>
      </c>
      <c r="E27" s="41">
        <f>F27+G27</f>
        <v>19864468</v>
      </c>
      <c r="F27" s="41">
        <f>C27+H31</f>
        <v>19764468</v>
      </c>
      <c r="G27" s="42">
        <v>100000</v>
      </c>
      <c r="H27" s="40"/>
      <c r="I27" s="11"/>
      <c r="J27" s="9"/>
      <c r="K27" s="12"/>
      <c r="L27" s="12">
        <f t="shared" si="1"/>
        <v>100000</v>
      </c>
    </row>
    <row r="28" spans="1:12" s="1" customFormat="1" ht="23.25" customHeight="1" thickBot="1" x14ac:dyDescent="0.25">
      <c r="A28" s="18" t="s">
        <v>7</v>
      </c>
      <c r="B28" s="37">
        <v>117970</v>
      </c>
      <c r="C28" s="37"/>
      <c r="D28" s="38">
        <v>117970</v>
      </c>
      <c r="E28" s="41">
        <f>G28</f>
        <v>117970</v>
      </c>
      <c r="F28" s="41"/>
      <c r="G28" s="42">
        <v>117970</v>
      </c>
      <c r="H28" s="40"/>
      <c r="I28" s="11"/>
      <c r="J28" s="9"/>
      <c r="K28" s="12"/>
      <c r="L28" s="12"/>
    </row>
    <row r="29" spans="1:12" s="3" customFormat="1" ht="32.25" thickBot="1" x14ac:dyDescent="0.25">
      <c r="A29" s="18" t="s">
        <v>27</v>
      </c>
      <c r="B29" s="28">
        <v>3000000</v>
      </c>
      <c r="C29" s="28">
        <v>3000000</v>
      </c>
      <c r="D29" s="29"/>
      <c r="E29" s="40">
        <f>F29</f>
        <v>3500000</v>
      </c>
      <c r="F29" s="40">
        <f>C29+H31</f>
        <v>3500000</v>
      </c>
      <c r="G29" s="40"/>
      <c r="H29" s="40">
        <f>H31</f>
        <v>500000</v>
      </c>
      <c r="I29" s="11"/>
      <c r="J29" s="14"/>
      <c r="K29" s="12">
        <f t="shared" si="0"/>
        <v>3500000</v>
      </c>
      <c r="L29" s="12">
        <f t="shared" si="1"/>
        <v>0</v>
      </c>
    </row>
    <row r="30" spans="1:12" ht="36.75" customHeight="1" thickBot="1" x14ac:dyDescent="0.25">
      <c r="A30" s="18" t="s">
        <v>28</v>
      </c>
      <c r="B30" s="33">
        <v>3000000</v>
      </c>
      <c r="C30" s="28">
        <v>3000000</v>
      </c>
      <c r="D30" s="29"/>
      <c r="E30" s="40">
        <v>3500000</v>
      </c>
      <c r="F30" s="40">
        <v>3500000</v>
      </c>
      <c r="G30" s="39"/>
      <c r="H30" s="40">
        <f>H31</f>
        <v>500000</v>
      </c>
      <c r="I30" s="11"/>
      <c r="J30" s="10"/>
      <c r="K30" s="12">
        <f t="shared" si="0"/>
        <v>3500000</v>
      </c>
      <c r="L30" s="12">
        <f t="shared" si="1"/>
        <v>0</v>
      </c>
    </row>
    <row r="31" spans="1:12" ht="32.25" thickBot="1" x14ac:dyDescent="0.25">
      <c r="A31" s="18" t="s">
        <v>29</v>
      </c>
      <c r="B31" s="33">
        <v>1000000</v>
      </c>
      <c r="C31" s="28">
        <v>1000000</v>
      </c>
      <c r="D31" s="29"/>
      <c r="E31" s="40">
        <v>1500000</v>
      </c>
      <c r="F31" s="40">
        <v>1500000</v>
      </c>
      <c r="G31" s="39"/>
      <c r="H31" s="40">
        <f>E31-B31</f>
        <v>500000</v>
      </c>
      <c r="I31" s="11"/>
      <c r="J31" s="10"/>
      <c r="K31" s="12">
        <f t="shared" si="0"/>
        <v>1500000</v>
      </c>
      <c r="L31" s="12">
        <f t="shared" si="1"/>
        <v>0</v>
      </c>
    </row>
    <row r="32" spans="1:12" x14ac:dyDescent="0.2">
      <c r="B32" s="26"/>
      <c r="C32" s="26"/>
      <c r="D32" s="26"/>
      <c r="E32" s="25"/>
      <c r="H32" s="6"/>
    </row>
    <row r="33" spans="2:8" x14ac:dyDescent="0.2">
      <c r="B33" s="26"/>
      <c r="C33" s="26"/>
      <c r="D33" s="26"/>
      <c r="E33" s="25"/>
      <c r="H33" s="6"/>
    </row>
    <row r="34" spans="2:8" x14ac:dyDescent="0.2">
      <c r="B34" s="26"/>
      <c r="C34" s="26"/>
      <c r="D34" s="26"/>
      <c r="E34" s="25"/>
    </row>
    <row r="35" spans="2:8" x14ac:dyDescent="0.2">
      <c r="B35" s="26"/>
      <c r="C35" s="26"/>
      <c r="D35" s="26"/>
      <c r="E35" s="25"/>
    </row>
    <row r="36" spans="2:8" x14ac:dyDescent="0.2">
      <c r="B36" s="26"/>
      <c r="C36" s="26"/>
      <c r="D36" s="26"/>
      <c r="E36" s="25"/>
    </row>
    <row r="37" spans="2:8" x14ac:dyDescent="0.2">
      <c r="B37" s="26"/>
      <c r="C37" s="26"/>
      <c r="D37" s="26"/>
      <c r="E37" s="25"/>
    </row>
    <row r="38" spans="2:8" x14ac:dyDescent="0.2">
      <c r="B38" s="26"/>
      <c r="C38" s="26"/>
      <c r="D38" s="26"/>
      <c r="E38" s="25"/>
    </row>
    <row r="39" spans="2:8" x14ac:dyDescent="0.2">
      <c r="B39" s="26"/>
      <c r="C39" s="26"/>
      <c r="D39" s="26"/>
      <c r="E39" s="25"/>
    </row>
    <row r="40" spans="2:8" x14ac:dyDescent="0.2">
      <c r="B40" s="26"/>
      <c r="C40" s="26"/>
      <c r="D40" s="26"/>
      <c r="E40" s="25"/>
    </row>
    <row r="41" spans="2:8" x14ac:dyDescent="0.2">
      <c r="B41" s="26"/>
      <c r="C41" s="26"/>
      <c r="D41" s="26"/>
      <c r="E41" s="25"/>
    </row>
    <row r="42" spans="2:8" x14ac:dyDescent="0.2">
      <c r="B42" s="26"/>
      <c r="C42" s="26"/>
      <c r="D42" s="26"/>
      <c r="E42" s="25"/>
    </row>
    <row r="43" spans="2:8" x14ac:dyDescent="0.2">
      <c r="B43" s="26"/>
      <c r="C43" s="26"/>
      <c r="D43" s="26"/>
      <c r="E43" s="25"/>
    </row>
  </sheetData>
  <mergeCells count="29">
    <mergeCell ref="A9:A10"/>
    <mergeCell ref="E5:G5"/>
    <mergeCell ref="H4:H8"/>
    <mergeCell ref="B6:B8"/>
    <mergeCell ref="C6:D6"/>
    <mergeCell ref="E6:E8"/>
    <mergeCell ref="F6:G6"/>
    <mergeCell ref="A2:G2"/>
    <mergeCell ref="I4:I8"/>
    <mergeCell ref="I9:I10"/>
    <mergeCell ref="H9:H10"/>
    <mergeCell ref="D7:D8"/>
    <mergeCell ref="G7:G8"/>
    <mergeCell ref="B9:B10"/>
    <mergeCell ref="C9:C10"/>
    <mergeCell ref="D9:D10"/>
    <mergeCell ref="E9:E10"/>
    <mergeCell ref="F9:F10"/>
    <mergeCell ref="G9:G10"/>
    <mergeCell ref="A4:A8"/>
    <mergeCell ref="B4:D4"/>
    <mergeCell ref="B5:D5"/>
    <mergeCell ref="E4:G4"/>
    <mergeCell ref="J4:J8"/>
    <mergeCell ref="K4:L4"/>
    <mergeCell ref="K6:K8"/>
    <mergeCell ref="L6:L8"/>
    <mergeCell ref="C7:C8"/>
    <mergeCell ref="F7:F8"/>
  </mergeCells>
  <pageMargins left="0.70866141732283472" right="0.70866141732283472" top="0.74803149606299213" bottom="0.35433070866141736" header="0.31496062992125984" footer="0.31496062992125984"/>
  <pageSetup paperSize="9" scale="85" orientation="landscape" r:id="rId1"/>
  <rowBreaks count="1" manualBreakCount="1">
    <brk id="20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Нагорна Ніна Іванівна</dc:creator>
  <cp:lastModifiedBy>Михальова Галина Федорівна</cp:lastModifiedBy>
  <cp:lastPrinted>2021-08-30T05:25:18Z</cp:lastPrinted>
  <dcterms:created xsi:type="dcterms:W3CDTF">2019-12-12T09:57:58Z</dcterms:created>
  <dcterms:modified xsi:type="dcterms:W3CDTF">2021-08-30T08:23:58Z</dcterms:modified>
</cp:coreProperties>
</file>