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Додаток 6" sheetId="1" r:id="rId1"/>
  </sheets>
  <definedNames>
    <definedName name="_xlnm.Print_Titles" localSheetId="0">'Додаток 6'!$11:$12</definedName>
    <definedName name="_xlnm.Print_Area" localSheetId="0">'Додаток 6'!$A$1:$F$69</definedName>
  </definedNames>
  <calcPr fullCalcOnLoad="1"/>
</workbook>
</file>

<file path=xl/sharedStrings.xml><?xml version="1.0" encoding="utf-8"?>
<sst xmlns="http://schemas.openxmlformats.org/spreadsheetml/2006/main" count="82" uniqueCount="69">
  <si>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</si>
  <si>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</si>
  <si>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</si>
  <si>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</si>
  <si>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</si>
  <si>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</si>
  <si>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</si>
  <si>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</si>
  <si>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</si>
  <si>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</si>
  <si>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</si>
  <si>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</si>
  <si>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</si>
  <si>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</si>
  <si>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</si>
  <si>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</si>
  <si>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</si>
  <si>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</si>
  <si>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</si>
  <si>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</si>
  <si>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</si>
  <si>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</si>
  <si>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</si>
  <si>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</si>
  <si>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</si>
  <si>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</si>
  <si>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</si>
  <si>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</si>
  <si>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</si>
  <si>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</si>
  <si>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Сумський міський голова</t>
  </si>
  <si>
    <t>Олександр ЛИСЕНКО</t>
  </si>
  <si>
    <t xml:space="preserve">                      Додаток  6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</si>
  <si>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</si>
  <si>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</si>
  <si>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</si>
  <si>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</si>
  <si>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</si>
  <si>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 xml:space="preserve">Реконструкція КНС біля стадіону Ювілейний та каналізаційних мереж в Сумському міському парку культури та відпочинку ім. І.М. Кожедуба </t>
  </si>
  <si>
    <t>Нове будівництво спортивних майданчиків</t>
  </si>
  <si>
    <t>Нове будівництво дитячих майданчиків</t>
  </si>
  <si>
    <t>Нове будівництво дитячого майданчика по вул. Праці в м.Суми</t>
  </si>
  <si>
    <t>Нове будівництво спортивно-оздоровчого комплексу (р-н 23 школи) в м.Суми</t>
  </si>
  <si>
    <t>Нове будівництво спортивно-оздоровчого комплексу між будинками по вул. Горького,43 та вул. Металургів,4 в м.Суми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</si>
  <si>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</si>
  <si>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</si>
  <si>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Виконання інвестиційних проектів в рамках здійснення заходів щодо соціально-економічного розвитку окремих територій</t>
  </si>
  <si>
    <t>до   Програми  економічного  і  соціального  розвитку</t>
  </si>
  <si>
    <t>Сумської міської   територіальної громади на 2022 рік</t>
  </si>
  <si>
    <t>та  основних  напрямів  розвитку на 2023 - 2024 роки</t>
  </si>
  <si>
    <t xml:space="preserve">Перелік об’єктів будівництва, реконструкції, реставрації  за рахунок коштів бюджету розвитку бюджету Сумської міської територіальної громади у 2022 році </t>
  </si>
  <si>
    <t>Реконструкція електричних мереж вуличного освітлення в районі житлового будинку по просп. Тараса Шевченко,12  в м. Суми</t>
  </si>
  <si>
    <t>Капітальний ремонт об’єкта благоустрою - капремонт фонтана та прилеглої території по вул. Харківській в районі будинку № 3 у м. Суми</t>
  </si>
  <si>
    <t>Виконавець: Липова С.А.</t>
  </si>
  <si>
    <t>_______________</t>
  </si>
  <si>
    <t>Нове будівництво парку культури і відпочинку «Чешка»  в м.Суми</t>
  </si>
  <si>
    <t>Загальна тривалість будівництва (рік початку і завершення)</t>
  </si>
  <si>
    <t xml:space="preserve">Найменування об’єкта/інвестиційного проєкту
</t>
  </si>
  <si>
    <t>Загальна вартість будівництва/проєкту,                       гривень</t>
  </si>
  <si>
    <t>Обсяг капітальних вкладень,                       гривень</t>
  </si>
  <si>
    <t>Очікуваний рівень готовності об’єкту/проєкту на кінець 2022 року, %</t>
  </si>
  <si>
    <t>Реконструкція будівлі Великочернеччинського будинку культури за адресою: Сумська область, Сумський район,                                  с. В.Чернеччина, вул. Центральна, 3</t>
  </si>
  <si>
    <t>Нове будівництво кладовища в районі 40-ї підстанції в                  м. Суми</t>
  </si>
  <si>
    <t>Реконструкція пішохідної доріжки по вул. Шкільна в                  с. Стецьківка, Сумська область, Сумський район</t>
  </si>
  <si>
    <t>Нове будівництво дитячого майданчика по                                  вул. Леваневського в м.Суми</t>
  </si>
  <si>
    <t>Нове будівництво спортивного майданчика по                             вул. Інтернаціоналістів,22 в м.Суми</t>
  </si>
  <si>
    <t>Нове будівництво скейт-парку по вул. Ковпака, 77Б-81Б                                  в м. Суми</t>
  </si>
  <si>
    <t>Нове будівництво спортивно-оздоровчого комплексу по                                      вул. Харківська, 3 в м.Суми</t>
  </si>
  <si>
    <t>Реконструкція - термомодернізація будівлі КУ ССШ №7                  ім. М. Савченка СМР по вул. Лесі Українки, 23 в м. Суми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</si>
</sst>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u val="single"/>
      <sz val="14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view="pageBreakPreview" zoomScale="70" zoomScaleSheetLayoutView="70" zoomScalePageLayoutView="0" workbookViewId="0" topLeftCell="A52">
      <selection activeCell="E22" sqref="E22"/>
    </sheetView>
  </sheetViews>
  <sheetFormatPr defaultColWidth="8.8515625" defaultRowHeight="15"/>
  <cols>
    <col min="1" max="1" width="73.57421875" style="2" customWidth="1"/>
    <col min="2" max="2" width="75.7109375" style="2" customWidth="1"/>
    <col min="3" max="3" width="25.421875" style="2" customWidth="1"/>
    <col min="4" max="4" width="34.00390625" style="2" customWidth="1"/>
    <col min="5" max="5" width="30.57421875" style="2" customWidth="1"/>
    <col min="6" max="6" width="25.140625" style="2" customWidth="1"/>
    <col min="7" max="7" width="23.140625" style="2" bestFit="1" customWidth="1"/>
    <col min="8" max="16384" width="8.8515625" style="2" customWidth="1"/>
  </cols>
  <sheetData>
    <row r="1" spans="3:7" ht="52.5" customHeight="1">
      <c r="C1" s="47" t="s">
        <v>32</v>
      </c>
      <c r="D1" s="47"/>
      <c r="E1" s="47"/>
      <c r="F1" s="47"/>
      <c r="G1" s="3"/>
    </row>
    <row r="2" spans="3:7" ht="30.75" customHeight="1">
      <c r="C2" s="47" t="s">
        <v>47</v>
      </c>
      <c r="D2" s="47"/>
      <c r="E2" s="47"/>
      <c r="F2" s="47"/>
      <c r="G2" s="3"/>
    </row>
    <row r="3" spans="3:7" ht="30.75" customHeight="1">
      <c r="C3" s="47" t="s">
        <v>48</v>
      </c>
      <c r="D3" s="47"/>
      <c r="E3" s="47"/>
      <c r="F3" s="47"/>
      <c r="G3" s="3"/>
    </row>
    <row r="4" spans="3:7" ht="30.75" customHeight="1">
      <c r="C4" s="47" t="s">
        <v>49</v>
      </c>
      <c r="D4" s="47"/>
      <c r="E4" s="47"/>
      <c r="F4" s="47"/>
      <c r="G4" s="3"/>
    </row>
    <row r="5" spans="3:7" ht="18.75">
      <c r="C5" s="48"/>
      <c r="D5" s="48"/>
      <c r="E5" s="48"/>
      <c r="F5" s="48"/>
      <c r="G5" s="3"/>
    </row>
    <row r="6" spans="4:6" ht="33" customHeight="1">
      <c r="D6" s="4"/>
      <c r="E6" s="4"/>
      <c r="F6" s="5"/>
    </row>
    <row r="7" spans="1:6" ht="54.75" customHeight="1">
      <c r="A7" s="41" t="s">
        <v>50</v>
      </c>
      <c r="B7" s="41"/>
      <c r="C7" s="41"/>
      <c r="D7" s="41"/>
      <c r="E7" s="41"/>
      <c r="F7" s="41"/>
    </row>
    <row r="8" spans="1:8" ht="18.75">
      <c r="A8" s="6"/>
      <c r="B8" s="43"/>
      <c r="C8" s="43"/>
      <c r="D8" s="6"/>
      <c r="E8" s="6"/>
      <c r="F8" s="6"/>
      <c r="G8" s="6"/>
      <c r="H8" s="6"/>
    </row>
    <row r="9" spans="1:8" ht="15">
      <c r="A9" s="7"/>
      <c r="B9" s="44"/>
      <c r="C9" s="44"/>
      <c r="D9" s="7"/>
      <c r="E9" s="7"/>
      <c r="F9" s="7"/>
      <c r="G9" s="7"/>
      <c r="H9" s="7"/>
    </row>
    <row r="10" spans="1:6" ht="17.25">
      <c r="A10" s="8"/>
      <c r="B10" s="8"/>
      <c r="C10" s="8"/>
      <c r="D10" s="8"/>
      <c r="E10" s="8"/>
      <c r="F10" s="9"/>
    </row>
    <row r="11" spans="1:6" s="12" customFormat="1" ht="153.75" customHeight="1">
      <c r="A11" s="11" t="s">
        <v>0</v>
      </c>
      <c r="B11" s="11" t="s">
        <v>57</v>
      </c>
      <c r="C11" s="11" t="s">
        <v>56</v>
      </c>
      <c r="D11" s="11" t="s">
        <v>58</v>
      </c>
      <c r="E11" s="11" t="s">
        <v>59</v>
      </c>
      <c r="F11" s="11" t="s">
        <v>60</v>
      </c>
    </row>
    <row r="12" spans="1:6" s="40" customFormat="1" ht="18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</row>
    <row r="13" spans="1:6" s="18" customFormat="1" ht="54" customHeight="1">
      <c r="A13" s="15" t="s">
        <v>3</v>
      </c>
      <c r="B13" s="14"/>
      <c r="C13" s="14"/>
      <c r="D13" s="16"/>
      <c r="E13" s="17">
        <f>E14+E20+E34</f>
        <v>80265000</v>
      </c>
      <c r="F13" s="14"/>
    </row>
    <row r="14" spans="1:6" s="13" customFormat="1" ht="47.25" customHeight="1">
      <c r="A14" s="19" t="s">
        <v>4</v>
      </c>
      <c r="B14" s="10"/>
      <c r="C14" s="10"/>
      <c r="D14" s="20"/>
      <c r="E14" s="21">
        <f>E17+E18+E19+E15+E16</f>
        <v>13165000</v>
      </c>
      <c r="F14" s="10"/>
    </row>
    <row r="15" spans="1:6" s="13" customFormat="1" ht="47.25" customHeight="1">
      <c r="A15" s="19"/>
      <c r="B15" s="1" t="s">
        <v>37</v>
      </c>
      <c r="C15" s="10">
        <v>2022</v>
      </c>
      <c r="D15" s="20"/>
      <c r="E15" s="22">
        <v>1000000</v>
      </c>
      <c r="F15" s="10"/>
    </row>
    <row r="16" spans="1:6" s="13" customFormat="1" ht="52.5" customHeight="1">
      <c r="A16" s="19"/>
      <c r="B16" s="1" t="s">
        <v>44</v>
      </c>
      <c r="C16" s="10">
        <v>2022</v>
      </c>
      <c r="D16" s="20"/>
      <c r="E16" s="22">
        <v>1000000</v>
      </c>
      <c r="F16" s="10"/>
    </row>
    <row r="17" spans="1:6" s="13" customFormat="1" ht="108" customHeight="1">
      <c r="A17" s="10"/>
      <c r="B17" s="1" t="s">
        <v>5</v>
      </c>
      <c r="C17" s="10" t="s">
        <v>6</v>
      </c>
      <c r="D17" s="23">
        <v>10405066</v>
      </c>
      <c r="E17" s="22">
        <f>3000000+2535000+2465000</f>
        <v>8000000</v>
      </c>
      <c r="F17" s="10">
        <v>79.6</v>
      </c>
    </row>
    <row r="18" spans="1:6" s="13" customFormat="1" ht="99.75" customHeight="1">
      <c r="A18" s="10"/>
      <c r="B18" s="1" t="s">
        <v>7</v>
      </c>
      <c r="C18" s="10" t="s">
        <v>8</v>
      </c>
      <c r="D18" s="23">
        <v>7593157</v>
      </c>
      <c r="E18" s="22">
        <f>4300000-2535000</f>
        <v>1765000</v>
      </c>
      <c r="F18" s="24">
        <v>100</v>
      </c>
    </row>
    <row r="19" spans="1:6" s="13" customFormat="1" ht="72" customHeight="1">
      <c r="A19" s="10"/>
      <c r="B19" s="1" t="s">
        <v>38</v>
      </c>
      <c r="C19" s="10">
        <v>2022</v>
      </c>
      <c r="D19" s="23"/>
      <c r="E19" s="22">
        <v>1400000</v>
      </c>
      <c r="F19" s="10"/>
    </row>
    <row r="20" spans="1:6" s="13" customFormat="1" ht="42" customHeight="1">
      <c r="A20" s="19" t="s">
        <v>9</v>
      </c>
      <c r="B20" s="10"/>
      <c r="C20" s="10"/>
      <c r="D20" s="21">
        <f>SUM(D21:D33)</f>
        <v>0</v>
      </c>
      <c r="E20" s="21">
        <f>SUM(E21:E33)</f>
        <v>61100000</v>
      </c>
      <c r="F20" s="10"/>
    </row>
    <row r="21" spans="1:6" s="13" customFormat="1" ht="42" customHeight="1">
      <c r="A21" s="19"/>
      <c r="B21" s="1" t="s">
        <v>40</v>
      </c>
      <c r="C21" s="10">
        <v>2022</v>
      </c>
      <c r="D21" s="21"/>
      <c r="E21" s="22">
        <v>800000</v>
      </c>
      <c r="F21" s="10"/>
    </row>
    <row r="22" spans="1:6" s="13" customFormat="1" ht="48.75" customHeight="1">
      <c r="A22" s="19"/>
      <c r="B22" s="1" t="s">
        <v>64</v>
      </c>
      <c r="C22" s="10">
        <v>2022</v>
      </c>
      <c r="D22" s="21"/>
      <c r="E22" s="22">
        <v>500000</v>
      </c>
      <c r="F22" s="10"/>
    </row>
    <row r="23" spans="1:6" s="13" customFormat="1" ht="52.5" customHeight="1">
      <c r="A23" s="19"/>
      <c r="B23" s="1" t="s">
        <v>41</v>
      </c>
      <c r="C23" s="10">
        <v>2022</v>
      </c>
      <c r="D23" s="21"/>
      <c r="E23" s="22">
        <v>500000</v>
      </c>
      <c r="F23" s="10"/>
    </row>
    <row r="24" spans="1:6" s="13" customFormat="1" ht="42" customHeight="1">
      <c r="A24" s="19"/>
      <c r="B24" s="1" t="s">
        <v>39</v>
      </c>
      <c r="C24" s="10">
        <v>2022</v>
      </c>
      <c r="D24" s="21"/>
      <c r="E24" s="22">
        <v>2000000</v>
      </c>
      <c r="F24" s="10"/>
    </row>
    <row r="25" spans="1:6" s="13" customFormat="1" ht="57.75" customHeight="1">
      <c r="A25" s="19"/>
      <c r="B25" s="1" t="s">
        <v>65</v>
      </c>
      <c r="C25" s="10">
        <v>2022</v>
      </c>
      <c r="D25" s="21"/>
      <c r="E25" s="22">
        <v>600000</v>
      </c>
      <c r="F25" s="10"/>
    </row>
    <row r="26" spans="1:6" s="13" customFormat="1" ht="59.25" customHeight="1">
      <c r="A26" s="19"/>
      <c r="B26" s="1" t="s">
        <v>67</v>
      </c>
      <c r="C26" s="10">
        <v>2022</v>
      </c>
      <c r="D26" s="21"/>
      <c r="E26" s="22">
        <v>1500000</v>
      </c>
      <c r="F26" s="10"/>
    </row>
    <row r="27" spans="1:6" s="13" customFormat="1" ht="56.25" customHeight="1">
      <c r="A27" s="19"/>
      <c r="B27" s="1" t="s">
        <v>42</v>
      </c>
      <c r="C27" s="10">
        <v>2022</v>
      </c>
      <c r="D27" s="21"/>
      <c r="E27" s="22">
        <v>1500000</v>
      </c>
      <c r="F27" s="10"/>
    </row>
    <row r="28" spans="1:6" s="13" customFormat="1" ht="72.75" customHeight="1">
      <c r="A28" s="19"/>
      <c r="B28" s="1" t="s">
        <v>43</v>
      </c>
      <c r="C28" s="10">
        <v>2022</v>
      </c>
      <c r="D28" s="21"/>
      <c r="E28" s="22">
        <v>1100000</v>
      </c>
      <c r="F28" s="10"/>
    </row>
    <row r="29" spans="1:6" s="13" customFormat="1" ht="53.25" customHeight="1">
      <c r="A29" s="19"/>
      <c r="B29" s="1" t="s">
        <v>55</v>
      </c>
      <c r="C29" s="10">
        <v>2022</v>
      </c>
      <c r="D29" s="21"/>
      <c r="E29" s="22">
        <v>24000000</v>
      </c>
      <c r="F29" s="10"/>
    </row>
    <row r="30" spans="1:6" s="13" customFormat="1" ht="45" customHeight="1">
      <c r="A30" s="10"/>
      <c r="B30" s="1" t="s">
        <v>10</v>
      </c>
      <c r="C30" s="10">
        <v>2022</v>
      </c>
      <c r="D30" s="23"/>
      <c r="E30" s="22">
        <f>500000+6500000+500000</f>
        <v>7500000</v>
      </c>
      <c r="F30" s="10"/>
    </row>
    <row r="31" spans="1:6" s="13" customFormat="1" ht="38.25" customHeight="1">
      <c r="A31" s="10"/>
      <c r="B31" s="1" t="s">
        <v>36</v>
      </c>
      <c r="C31" s="10">
        <v>2022</v>
      </c>
      <c r="D31" s="23"/>
      <c r="E31" s="22">
        <v>20000000</v>
      </c>
      <c r="F31" s="10"/>
    </row>
    <row r="32" spans="1:6" s="13" customFormat="1" ht="70.5" customHeight="1">
      <c r="A32" s="10"/>
      <c r="B32" s="1" t="s">
        <v>51</v>
      </c>
      <c r="C32" s="10">
        <v>2022</v>
      </c>
      <c r="D32" s="23"/>
      <c r="E32" s="22">
        <v>100000</v>
      </c>
      <c r="F32" s="10"/>
    </row>
    <row r="33" spans="1:6" s="13" customFormat="1" ht="56.25" customHeight="1">
      <c r="A33" s="10"/>
      <c r="B33" s="1" t="s">
        <v>45</v>
      </c>
      <c r="C33" s="10">
        <v>2022</v>
      </c>
      <c r="D33" s="23"/>
      <c r="E33" s="22">
        <v>1000000</v>
      </c>
      <c r="F33" s="10"/>
    </row>
    <row r="34" spans="1:6" s="13" customFormat="1" ht="97.5" customHeight="1">
      <c r="A34" s="19" t="s">
        <v>46</v>
      </c>
      <c r="B34" s="10"/>
      <c r="C34" s="10"/>
      <c r="D34" s="20"/>
      <c r="E34" s="21">
        <f>E35</f>
        <v>6000000</v>
      </c>
      <c r="F34" s="10"/>
    </row>
    <row r="35" spans="1:6" s="13" customFormat="1" ht="86.25" customHeight="1">
      <c r="A35" s="10"/>
      <c r="B35" s="1" t="s">
        <v>52</v>
      </c>
      <c r="C35" s="10" t="s">
        <v>8</v>
      </c>
      <c r="D35" s="23">
        <v>8915712</v>
      </c>
      <c r="E35" s="22">
        <v>6000000</v>
      </c>
      <c r="F35" s="10">
        <v>94.2</v>
      </c>
    </row>
    <row r="36" spans="1:7" s="18" customFormat="1" ht="73.5" customHeight="1">
      <c r="A36" s="15" t="s">
        <v>11</v>
      </c>
      <c r="B36" s="14"/>
      <c r="C36" s="14"/>
      <c r="D36" s="16"/>
      <c r="E36" s="17">
        <f>E37+E39+E43+E45+E47+E49+E54+E56</f>
        <v>58057061</v>
      </c>
      <c r="F36" s="14"/>
      <c r="G36" s="36"/>
    </row>
    <row r="37" spans="1:6" s="13" customFormat="1" ht="46.5" customHeight="1">
      <c r="A37" s="19" t="s">
        <v>4</v>
      </c>
      <c r="B37" s="10"/>
      <c r="C37" s="10"/>
      <c r="D37" s="25">
        <f>D38</f>
        <v>0</v>
      </c>
      <c r="E37" s="21">
        <f>E38</f>
        <v>2000000</v>
      </c>
      <c r="F37" s="10"/>
    </row>
    <row r="38" spans="1:6" s="13" customFormat="1" ht="54.75" customHeight="1">
      <c r="A38" s="10"/>
      <c r="B38" s="1" t="s">
        <v>12</v>
      </c>
      <c r="C38" s="10" t="s">
        <v>13</v>
      </c>
      <c r="D38" s="23"/>
      <c r="E38" s="22">
        <v>2000000</v>
      </c>
      <c r="F38" s="10"/>
    </row>
    <row r="39" spans="1:6" s="13" customFormat="1" ht="49.5" customHeight="1">
      <c r="A39" s="19" t="s">
        <v>14</v>
      </c>
      <c r="B39" s="10"/>
      <c r="C39" s="10"/>
      <c r="D39" s="20"/>
      <c r="E39" s="21">
        <f>E40+E42+E41</f>
        <v>7500000</v>
      </c>
      <c r="F39" s="10"/>
    </row>
    <row r="40" spans="1:6" s="13" customFormat="1" ht="69.75" customHeight="1">
      <c r="A40" s="10"/>
      <c r="B40" s="1" t="s">
        <v>15</v>
      </c>
      <c r="C40" s="10" t="s">
        <v>8</v>
      </c>
      <c r="D40" s="23">
        <v>14089155</v>
      </c>
      <c r="E40" s="22">
        <v>4000000</v>
      </c>
      <c r="F40" s="10">
        <v>78.1</v>
      </c>
    </row>
    <row r="41" spans="1:6" s="13" customFormat="1" ht="67.5" customHeight="1">
      <c r="A41" s="10"/>
      <c r="B41" s="1" t="s">
        <v>35</v>
      </c>
      <c r="C41" s="10">
        <v>2022</v>
      </c>
      <c r="D41" s="23"/>
      <c r="E41" s="22">
        <v>1500000</v>
      </c>
      <c r="F41" s="10"/>
    </row>
    <row r="42" spans="1:6" s="13" customFormat="1" ht="53.25" customHeight="1">
      <c r="A42" s="10"/>
      <c r="B42" s="1" t="s">
        <v>16</v>
      </c>
      <c r="C42" s="10" t="s">
        <v>6</v>
      </c>
      <c r="D42" s="23">
        <v>7491775</v>
      </c>
      <c r="E42" s="22">
        <v>2000000</v>
      </c>
      <c r="F42" s="10">
        <v>58.7</v>
      </c>
    </row>
    <row r="43" spans="1:6" s="13" customFormat="1" ht="46.5" customHeight="1">
      <c r="A43" s="19" t="s">
        <v>17</v>
      </c>
      <c r="B43" s="10"/>
      <c r="C43" s="10"/>
      <c r="D43" s="20"/>
      <c r="E43" s="21">
        <f>E44</f>
        <v>3000000</v>
      </c>
      <c r="F43" s="10"/>
    </row>
    <row r="44" spans="1:6" s="13" customFormat="1" ht="48.75" customHeight="1">
      <c r="A44" s="10"/>
      <c r="B44" s="1" t="s">
        <v>18</v>
      </c>
      <c r="C44" s="10" t="s">
        <v>19</v>
      </c>
      <c r="D44" s="23">
        <v>36829214</v>
      </c>
      <c r="E44" s="22">
        <v>3000000</v>
      </c>
      <c r="F44" s="10">
        <v>75.6</v>
      </c>
    </row>
    <row r="45" spans="1:6" s="13" customFormat="1" ht="43.5" customHeight="1">
      <c r="A45" s="19" t="s">
        <v>20</v>
      </c>
      <c r="B45" s="10"/>
      <c r="C45" s="10"/>
      <c r="D45" s="20">
        <f>D46</f>
        <v>0</v>
      </c>
      <c r="E45" s="21">
        <f>E46</f>
        <v>300000</v>
      </c>
      <c r="F45" s="10"/>
    </row>
    <row r="46" spans="1:6" s="13" customFormat="1" ht="72.75" customHeight="1">
      <c r="A46" s="10"/>
      <c r="B46" s="1" t="s">
        <v>61</v>
      </c>
      <c r="C46" s="10" t="s">
        <v>8</v>
      </c>
      <c r="D46" s="23"/>
      <c r="E46" s="22">
        <v>300000</v>
      </c>
      <c r="F46" s="10"/>
    </row>
    <row r="47" spans="1:6" s="13" customFormat="1" ht="55.5" customHeight="1">
      <c r="A47" s="19" t="s">
        <v>21</v>
      </c>
      <c r="B47" s="10"/>
      <c r="C47" s="10"/>
      <c r="D47" s="20">
        <f>D48</f>
        <v>0</v>
      </c>
      <c r="E47" s="21">
        <f>E48</f>
        <v>20000000</v>
      </c>
      <c r="F47" s="10"/>
    </row>
    <row r="48" spans="1:6" s="13" customFormat="1" ht="42" customHeight="1">
      <c r="A48" s="10"/>
      <c r="B48" s="1" t="s">
        <v>22</v>
      </c>
      <c r="C48" s="10" t="s">
        <v>23</v>
      </c>
      <c r="D48" s="23"/>
      <c r="E48" s="22">
        <f>12000000+8000000</f>
        <v>20000000</v>
      </c>
      <c r="F48" s="10"/>
    </row>
    <row r="49" spans="1:6" s="13" customFormat="1" ht="38.25" customHeight="1">
      <c r="A49" s="19" t="s">
        <v>9</v>
      </c>
      <c r="B49" s="10"/>
      <c r="C49" s="10"/>
      <c r="D49" s="20"/>
      <c r="E49" s="21">
        <f>E50+E51+E52+E53</f>
        <v>3119651</v>
      </c>
      <c r="F49" s="10"/>
    </row>
    <row r="50" spans="1:6" s="13" customFormat="1" ht="56.25" customHeight="1">
      <c r="A50" s="10"/>
      <c r="B50" s="1" t="s">
        <v>62</v>
      </c>
      <c r="C50" s="10" t="s">
        <v>24</v>
      </c>
      <c r="D50" s="23">
        <v>38244949</v>
      </c>
      <c r="E50" s="22">
        <v>1000000</v>
      </c>
      <c r="F50" s="10">
        <v>47.5</v>
      </c>
    </row>
    <row r="51" spans="1:6" s="13" customFormat="1" ht="83.25" customHeight="1">
      <c r="A51" s="10"/>
      <c r="B51" s="1" t="s">
        <v>25</v>
      </c>
      <c r="C51" s="10" t="s">
        <v>26</v>
      </c>
      <c r="D51" s="23">
        <v>38355224</v>
      </c>
      <c r="E51" s="22">
        <v>1000000</v>
      </c>
      <c r="F51" s="10">
        <v>5.2</v>
      </c>
    </row>
    <row r="52" spans="1:6" s="13" customFormat="1" ht="58.5" customHeight="1">
      <c r="A52" s="10"/>
      <c r="B52" s="1" t="s">
        <v>66</v>
      </c>
      <c r="C52" s="10" t="s">
        <v>8</v>
      </c>
      <c r="D52" s="23">
        <v>761880</v>
      </c>
      <c r="E52" s="22">
        <f>500000+239651</f>
        <v>739651</v>
      </c>
      <c r="F52" s="24">
        <v>100</v>
      </c>
    </row>
    <row r="53" spans="1:6" s="13" customFormat="1" ht="61.5" customHeight="1">
      <c r="A53" s="10"/>
      <c r="B53" s="1" t="s">
        <v>63</v>
      </c>
      <c r="C53" s="10" t="s">
        <v>8</v>
      </c>
      <c r="D53" s="23">
        <v>736606</v>
      </c>
      <c r="E53" s="22">
        <v>380000</v>
      </c>
      <c r="F53" s="24">
        <v>100</v>
      </c>
    </row>
    <row r="54" spans="1:6" s="13" customFormat="1" ht="97.5" customHeight="1">
      <c r="A54" s="19" t="s">
        <v>27</v>
      </c>
      <c r="B54" s="10"/>
      <c r="C54" s="10"/>
      <c r="D54" s="20"/>
      <c r="E54" s="21">
        <f>E55</f>
        <v>21844084</v>
      </c>
      <c r="F54" s="10"/>
    </row>
    <row r="55" spans="1:6" s="13" customFormat="1" ht="88.5" customHeight="1">
      <c r="A55" s="10"/>
      <c r="B55" s="1" t="s">
        <v>28</v>
      </c>
      <c r="C55" s="10" t="s">
        <v>29</v>
      </c>
      <c r="D55" s="23">
        <v>92508050</v>
      </c>
      <c r="E55" s="22">
        <v>21844084</v>
      </c>
      <c r="F55" s="10">
        <v>55.1</v>
      </c>
    </row>
    <row r="56" spans="1:6" s="13" customFormat="1" ht="44.25" customHeight="1">
      <c r="A56" s="19" t="s">
        <v>34</v>
      </c>
      <c r="B56" s="1"/>
      <c r="C56" s="10"/>
      <c r="D56" s="20"/>
      <c r="E56" s="21">
        <f>E57+E58</f>
        <v>293326</v>
      </c>
      <c r="F56" s="10"/>
    </row>
    <row r="57" spans="1:6" s="13" customFormat="1" ht="59.25" customHeight="1">
      <c r="A57" s="10"/>
      <c r="B57" s="1" t="s">
        <v>68</v>
      </c>
      <c r="C57" s="23" t="s">
        <v>6</v>
      </c>
      <c r="D57" s="23">
        <v>43788746</v>
      </c>
      <c r="E57" s="22">
        <v>85609</v>
      </c>
      <c r="F57" s="10">
        <v>33.2</v>
      </c>
    </row>
    <row r="58" spans="1:6" s="13" customFormat="1" ht="69" customHeight="1">
      <c r="A58" s="10"/>
      <c r="B58" s="1" t="s">
        <v>33</v>
      </c>
      <c r="C58" s="23" t="s">
        <v>6</v>
      </c>
      <c r="D58" s="23">
        <v>38560409</v>
      </c>
      <c r="E58" s="22">
        <v>207717</v>
      </c>
      <c r="F58" s="26">
        <v>100</v>
      </c>
    </row>
    <row r="59" spans="1:6" s="18" customFormat="1" ht="26.25" customHeight="1">
      <c r="A59" s="37" t="s">
        <v>1</v>
      </c>
      <c r="B59" s="14" t="s">
        <v>2</v>
      </c>
      <c r="C59" s="14" t="s">
        <v>2</v>
      </c>
      <c r="D59" s="14" t="s">
        <v>2</v>
      </c>
      <c r="E59" s="38">
        <f>E13+E36</f>
        <v>138322061</v>
      </c>
      <c r="F59" s="14" t="s">
        <v>2</v>
      </c>
    </row>
    <row r="60" spans="4:5" ht="15">
      <c r="D60" s="27"/>
      <c r="E60" s="27"/>
    </row>
    <row r="61" spans="4:5" ht="15">
      <c r="D61" s="27"/>
      <c r="E61" s="27"/>
    </row>
    <row r="62" spans="4:5" ht="15">
      <c r="D62" s="27"/>
      <c r="E62" s="27"/>
    </row>
    <row r="64" spans="1:6" s="28" customFormat="1" ht="18.75">
      <c r="A64" s="45"/>
      <c r="B64" s="45"/>
      <c r="E64" s="46"/>
      <c r="F64" s="46"/>
    </row>
    <row r="65" spans="1:6" s="30" customFormat="1" ht="30.75">
      <c r="A65" s="29" t="s">
        <v>30</v>
      </c>
      <c r="B65" s="29"/>
      <c r="C65" s="29"/>
      <c r="D65" s="42" t="s">
        <v>31</v>
      </c>
      <c r="E65" s="42"/>
      <c r="F65" s="42"/>
    </row>
    <row r="66" spans="1:6" s="28" customFormat="1" ht="18.75">
      <c r="A66" s="31"/>
      <c r="E66" s="32"/>
      <c r="F66" s="33"/>
    </row>
    <row r="67" ht="23.25">
      <c r="A67" s="34" t="s">
        <v>53</v>
      </c>
    </row>
    <row r="68" ht="20.25">
      <c r="A68" s="35"/>
    </row>
    <row r="69" ht="15">
      <c r="A69" s="2" t="s">
        <v>54</v>
      </c>
    </row>
  </sheetData>
  <sheetProtection/>
  <mergeCells count="11">
    <mergeCell ref="C1:F1"/>
    <mergeCell ref="C2:F2"/>
    <mergeCell ref="C3:F3"/>
    <mergeCell ref="C4:F4"/>
    <mergeCell ref="C5:F5"/>
    <mergeCell ref="A7:F7"/>
    <mergeCell ref="D65:F65"/>
    <mergeCell ref="B8:C8"/>
    <mergeCell ref="B9:C9"/>
    <mergeCell ref="A64:B64"/>
    <mergeCell ref="E64:F64"/>
  </mergeCells>
  <printOptions horizontalCentered="1"/>
  <pageMargins left="0.31496062992125984" right="0.3937007874015748" top="0.9448818897637796" bottom="0.5511811023622047" header="0.31496062992125984" footer="0.31496062992125984"/>
  <pageSetup firstPageNumber="152" useFirstPageNumber="1" fitToHeight="15" fitToWidth="1" horizontalDpi="600" verticalDpi="600" orientation="landscape" paperSize="9" scale="52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2021-12-15T20:48:19Z</dcterms:modified>
  <cp:category/>
  <cp:version/>
  <cp:contentType/>
  <cp:contentStatus/>
</cp:coreProperties>
</file>