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блиця з відхіленнями 11.01.22" sheetId="1" r:id="rId1"/>
    <sheet name="Таблица 11.01.2022" sheetId="2" r:id="rId2"/>
  </sheets>
  <definedNames>
    <definedName name="_xlnm.Print_Titles" localSheetId="0">'Таблиця з відхіленнями 11.01.22'!$5:$5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M16" i="1"/>
  <c r="P16" i="1"/>
  <c r="P18" i="1"/>
  <c r="P17" i="1"/>
  <c r="P9" i="1" l="1"/>
  <c r="P6" i="1"/>
  <c r="M18" i="1"/>
  <c r="M17" i="1"/>
  <c r="J18" i="1"/>
  <c r="J17" i="1"/>
  <c r="M15" i="1"/>
  <c r="M14" i="1"/>
  <c r="M13" i="1"/>
  <c r="M12" i="1"/>
  <c r="M11" i="1"/>
  <c r="M10" i="1"/>
  <c r="M9" i="1"/>
  <c r="M6" i="1"/>
  <c r="J23" i="1"/>
  <c r="J22" i="1"/>
  <c r="J21" i="1"/>
  <c r="J15" i="1"/>
  <c r="J14" i="1"/>
  <c r="J13" i="1"/>
  <c r="J12" i="1"/>
  <c r="J11" i="1"/>
  <c r="J10" i="1"/>
  <c r="J9" i="1"/>
  <c r="J6" i="1"/>
  <c r="Q9" i="1"/>
  <c r="N9" i="1"/>
  <c r="K9" i="1"/>
  <c r="N10" i="2" l="1"/>
  <c r="L10" i="2"/>
  <c r="J10" i="2"/>
</calcChain>
</file>

<file path=xl/sharedStrings.xml><?xml version="1.0" encoding="utf-8"?>
<sst xmlns="http://schemas.openxmlformats.org/spreadsheetml/2006/main" count="269" uniqueCount="94">
  <si>
    <t>Підпрограма 1.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катастрофи).</t>
  </si>
  <si>
    <t>КПКВК  0213140</t>
  </si>
  <si>
    <t>Підпрограма 2. Оздоровлення та відпочинок талановитих та обдарованих дітей.</t>
  </si>
  <si>
    <t>Підпрограма 3. Оздоровлення та відпочинок дітей дошкільного та шкільного віку</t>
  </si>
  <si>
    <t>КПКВК 0813140</t>
  </si>
  <si>
    <t>2 183 792</t>
  </si>
  <si>
    <t>Зміст норми чинного нормативно-правового акта</t>
  </si>
  <si>
    <r>
      <t xml:space="preserve">Зміст відповідного </t>
    </r>
    <r>
      <rPr>
        <b/>
        <i/>
        <sz val="14"/>
        <rFont val="Times New Roman"/>
        <family val="1"/>
        <charset val="204"/>
      </rPr>
      <t>проєкту</t>
    </r>
    <r>
      <rPr>
        <b/>
        <sz val="14"/>
        <rFont val="Times New Roman"/>
        <family val="1"/>
        <charset val="204"/>
      </rPr>
      <t xml:space="preserve"> нормативно-правового акта</t>
    </r>
  </si>
  <si>
    <t>Мета, завдання, КПКВК</t>
  </si>
  <si>
    <t>кількість осіб</t>
  </si>
  <si>
    <t>Всього на виконання програми</t>
  </si>
  <si>
    <t>Всього на виконання підпрограми:</t>
  </si>
  <si>
    <t>2022 рік</t>
  </si>
  <si>
    <t>2023 рік</t>
  </si>
  <si>
    <t>обсяг витрат, гривень</t>
  </si>
  <si>
    <t>3 729 500</t>
  </si>
  <si>
    <t>74 500</t>
  </si>
  <si>
    <t>3 655 000</t>
  </si>
  <si>
    <r>
      <t xml:space="preserve">Завдання 3. </t>
    </r>
    <r>
      <rPr>
        <sz val="10"/>
        <color rgb="FF000000"/>
        <rFont val="Times New Roman"/>
        <family val="1"/>
        <charset val="204"/>
      </rPr>
      <t>Організація відпочинку та забезпечення оздоровленням дітей дошкільного та шкільного віку</t>
    </r>
    <r>
      <rPr>
        <sz val="11"/>
        <color rgb="FF000000"/>
        <rFont val="Times New Roman"/>
        <family val="1"/>
        <charset val="204"/>
      </rPr>
      <t>:</t>
    </r>
  </si>
  <si>
    <r>
      <t>Завдання 2.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Організація оздоровлення учнів закладів загальної середньої освіти та  навчально-виховних комплексів, батьки яких є захисниками України або загиблими (померлими) захисниками України:</t>
    </r>
  </si>
  <si>
    <r>
      <t xml:space="preserve">Завдання 1. </t>
    </r>
    <r>
      <rPr>
        <sz val="10"/>
        <rFont val="Times New Roman"/>
        <family val="1"/>
        <charset val="204"/>
      </rPr>
      <t xml:space="preserve"> Організація оздоровлення учнів, які потребують особливої соціальної уваги та підтримки:</t>
    </r>
  </si>
  <si>
    <t>1.1. Забезпечення безкоштовни-ми путівками до позаміських дитячих закладів оздоровлення та відпочинку, які належать Сумській міській ТГ та/або перебувають в її територіальних межах, учнів, батьки яких є учасниками бойових дій на території інших держав;</t>
  </si>
  <si>
    <t>1.2. Забезпечення безкоштовни-ми путівками до позаміських дитячих закладів оздоровлення та відпочинку які належать Сумській міській ТГ та/або перебувають в її територіальних межах, учнів, які потребують особливої соціальної уваги та підтримки.</t>
  </si>
  <si>
    <r>
      <rPr>
        <sz val="10"/>
        <rFont val="Times New Roman"/>
        <family val="1"/>
        <charset val="204"/>
      </rPr>
      <t>3.1.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Організація і забезпечення відпочинком учнів у таборах з денним перебуванням при закладах загальної середньої освіти;</t>
    </r>
  </si>
  <si>
    <t>1 947 022</t>
  </si>
  <si>
    <t>1 201 200</t>
  </si>
  <si>
    <t>745 822</t>
  </si>
  <si>
    <r>
      <t xml:space="preserve">Завдання 1. </t>
    </r>
    <r>
      <rPr>
        <sz val="10"/>
        <color rgb="FF000000"/>
        <rFont val="Times New Roman"/>
        <family val="1"/>
        <charset val="204"/>
      </rPr>
      <t>Організація оздоровлення та забезпечення відпочинком талановитих та обдарованих дітей:</t>
    </r>
  </si>
  <si>
    <t>1.2. Придбання путівок на  відпочинок талановитих та обдарованих дітей в наметових таборах</t>
  </si>
  <si>
    <t>940 000</t>
  </si>
  <si>
    <t>850 000</t>
  </si>
  <si>
    <t>90 000</t>
  </si>
  <si>
    <t>9 504 907</t>
  </si>
  <si>
    <t>8 389 907</t>
  </si>
  <si>
    <t>2 376 000</t>
  </si>
  <si>
    <t>2 286 000</t>
  </si>
  <si>
    <t>3 948 500</t>
  </si>
  <si>
    <t>78 500</t>
  </si>
  <si>
    <t>3 870 000</t>
  </si>
  <si>
    <t>2 065 407</t>
  </si>
  <si>
    <t>1 273 272</t>
  </si>
  <si>
    <t>792 135</t>
  </si>
  <si>
    <t>1 115 000</t>
  </si>
  <si>
    <t>990 000</t>
  </si>
  <si>
    <t>125 000</t>
  </si>
  <si>
    <t>10 164 292</t>
  </si>
  <si>
    <t>8 859 292</t>
  </si>
  <si>
    <t>2 508 000</t>
  </si>
  <si>
    <t>95 000</t>
  </si>
  <si>
    <t>2 413 000</t>
  </si>
  <si>
    <t>4 167 500</t>
  </si>
  <si>
    <t>82 500</t>
  </si>
  <si>
    <t>4 085 000</t>
  </si>
  <si>
    <t>1 345 344</t>
  </si>
  <si>
    <t>838 448</t>
  </si>
  <si>
    <t>1 305 000</t>
  </si>
  <si>
    <t>1 140 000</t>
  </si>
  <si>
    <t>165 000</t>
  </si>
  <si>
    <t>9 089 400</t>
  </si>
  <si>
    <t>6 667 500</t>
  </si>
  <si>
    <t>4 159 500</t>
  </si>
  <si>
    <t>475 000</t>
  </si>
  <si>
    <t>фінансування не передбачено</t>
  </si>
  <si>
    <r>
      <t xml:space="preserve">Завдання 1. </t>
    </r>
    <r>
      <rPr>
        <sz val="11"/>
        <color rgb="FF000000"/>
        <rFont val="Times New Roman"/>
        <family val="1"/>
        <charset val="204"/>
      </rPr>
      <t>Організація відпочинку та забезпечення оздоровленням дітей дошкільного та шкільного віку:</t>
    </r>
  </si>
  <si>
    <t>1.1. Організація і забезпечення відпочинком учнів у таборах з денним перебуванням при закладах загальної середньої освіти;</t>
  </si>
  <si>
    <t>1.2. Забезпечення оздоровлен-ням вихованців закладів до-шкільної освіти.</t>
  </si>
  <si>
    <t>1 946 900</t>
  </si>
  <si>
    <t>1 201 078</t>
  </si>
  <si>
    <t>в діючій Програмі відсутня</t>
  </si>
  <si>
    <t>Порівняльна таблиця до проекту рішення Сумської міської ради «Про внесення змін до рішення Сумської міської ради від 24 листопада 2021 року                  № 2507-МР «Про затвердження Програми оздоровлення та відпочинку дітей Сумської міської територіальної громади на 2022-2024 роки»</t>
  </si>
  <si>
    <t>2024 рік</t>
  </si>
  <si>
    <t>2.1. Забезпечення безкоштовни-ми путівками до позаміських дитячих закладів оздоровлення та відпочинку які належать Сумській міській ТГ та/або перебувають в її територіальних межах, або дитячих центрів України учнів закладів загальної середньої освіти та  Комунальної установи Сумський навчально-виховний комплекс №16 імені Олексія Братушки, батьки яких є загиблими (померлими) захисниками України;</t>
  </si>
  <si>
    <t>3.2. Забезпечення оздоровленням вихованців закладів дошкільної освіти.</t>
  </si>
  <si>
    <t>1.1. Придбання путівок на оздоровлення талановитих та обдарованих дітей в позаміських дитячих закладах оздоровлення та відпочинку;</t>
  </si>
  <si>
    <t>2.2. Забезпечення безкоштовни-ми путівками до позаміських дитячих закладів оздоровлення та відпочинку які належать Сумській міській ТГ та/або перебувають в її територіальних межах, учнів закладів загальної середньої освіти та Комунальної установи Сумський навчально-виховний комплекс №16 імені Олексія Братушки, батьки яких є захисниками України.</t>
  </si>
  <si>
    <t>КПКВК 0813140,  КПКВК 0613140</t>
  </si>
  <si>
    <t>розпорядник коштів: департамент соціального захисту населення СМР</t>
  </si>
  <si>
    <t xml:space="preserve">розпорядники коштів: департамент соціального захисту населення СМР, управління освіти і науки СМР </t>
  </si>
  <si>
    <t>розпорядник коштів: виконавчий комітет СМР (відділ молодіжної політики СМР, відділ бухгалтерського обліку та звітності СМР</t>
  </si>
  <si>
    <t xml:space="preserve"> КПКВК 0613140</t>
  </si>
  <si>
    <t xml:space="preserve">розпорядник коштів: управління освіти і науки СМР </t>
  </si>
  <si>
    <t xml:space="preserve">виключено в окрему Підпрограму 3. Оздоровлення та відпочинок дітей дошкільного та шкільного віку
</t>
  </si>
  <si>
    <t>Відхилення до чинної Програми, +,-</t>
  </si>
  <si>
    <t>фінансу-вання не перед-бачено</t>
  </si>
  <si>
    <t>Порівняльна таблиця до проекту рішення Сумської міської ради «Про внесення змін до рішення Сумської міської ради від 24 листопада 2021 року № 2507-МР «Про затвердження Програми оздоровлення та відпочинку дітей Сумської міської територіальної громади на 2022-2024 роки»</t>
  </si>
  <si>
    <t>6 675 500</t>
  </si>
  <si>
    <t>1.1. Забезпечення безкоштовними путівками до позаміських дитячих закладів оздоровлення та відпочинку, які належать Сумській міській ТГ та/або перебувають в її територіальних межах, учнів, батьки яких є учасниками бойових дій на території інших держав;</t>
  </si>
  <si>
    <t>1.2. Забезпечення безкоштовними путівками до позаміських дитячих закладів оздоровлення та відпочинку які належать Сумській міській ТГ та/або перебувають в її територіальних межах, учнів, які потребують особливої соціальної уваги та підтримки.</t>
  </si>
  <si>
    <t>2.1. Забезпечення безкоштовними путівками до позаміських дитячих закладів оздоровлення та відпочинку які належать Сумській міській ТГ та/або перебувають в її територіальних межах, або дитячих центрів України учнів закладів загальної середньої освіти та  Комунальної установи Сумський навчально-виховний комплекс №16 імені Олексія Братушки, батьки яких є загиблими (померлими) захисниками України;</t>
  </si>
  <si>
    <t>2.2. Забезпечення безкоштовними путівками до позаміських дитячих закладів оздоровлення та відпочинку які належать Сумській міській ТГ та/або перебувають в її територіальних межах, учнів закладів загальної середньої освіти та Комунальної установи Сумський навчально-виховний комплекс №16 імені Олексія Братушки, батьки яких є захисниками України.</t>
  </si>
  <si>
    <t xml:space="preserve">Підпрограма 1. Оздоровлення та відпочинок дітей пільгових категорій </t>
  </si>
  <si>
    <t>виключено в окрему Підпрограму 3. Оздоровлення та відпочинок дітей при закладах загальної середньої та дошкільної освіти</t>
  </si>
  <si>
    <t>Підпрограма 3. Оздоровлення та відпочинок дітей при закладах загальної середньої та дошкільної освіти</t>
  </si>
  <si>
    <t>розпорядник коштів: виконавчий комітет СМР (відділ молодіжної політики СМР, відділ бухгалтерського обліку та звітності СМР)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</si>
</sst>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.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1" xfId="0" applyFont="1" applyFill="1" applyBorder="1" applyAlignment="1">
      <alignment horizontal="justify" vertical="top" wrapText="1"/>
    </xf>
    <xf numFmtId="3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0" fontId="6" fillId="0" borderId="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wrapText="1"/>
    </xf>
    <xf numFmtId="0" fontId="18" fillId="2" borderId="9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wrapText="1"/>
    </xf>
    <xf numFmtId="0" fontId="18" fillId="2" borderId="13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wrapText="1"/>
    </xf>
    <xf numFmtId="0" fontId="18" fillId="2" borderId="15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Normal="100" workbookViewId="0">
      <selection activeCell="A20" sqref="A20:G20"/>
    </sheetView>
  </sheetViews>
  <sheetFormatPr defaultRowHeight="15" x14ac:dyDescent="0.25"/>
  <cols>
    <col min="1" max="1" width="27.85546875" customWidth="1"/>
    <col min="2" max="2" width="12.28515625" customWidth="1"/>
    <col min="3" max="5" width="9" customWidth="1"/>
    <col min="6" max="6" width="9.85546875" customWidth="1"/>
    <col min="7" max="7" width="9" customWidth="1"/>
    <col min="8" max="8" width="27.7109375" customWidth="1"/>
    <col min="9" max="9" width="12" customWidth="1"/>
    <col min="10" max="10" width="12.85546875" customWidth="1"/>
    <col min="13" max="13" width="13.140625" customWidth="1"/>
    <col min="15" max="15" width="10.5703125" customWidth="1"/>
    <col min="16" max="16" width="13" customWidth="1"/>
  </cols>
  <sheetData>
    <row r="1" spans="1:18" s="1" customFormat="1" ht="40.5" customHeight="1" x14ac:dyDescent="0.2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4"/>
    </row>
    <row r="2" spans="1:18" s="5" customFormat="1" ht="19.5" customHeight="1" x14ac:dyDescent="0.25">
      <c r="A2" s="59" t="s">
        <v>6</v>
      </c>
      <c r="B2" s="59"/>
      <c r="C2" s="59"/>
      <c r="D2" s="59"/>
      <c r="E2" s="59"/>
      <c r="F2" s="59"/>
      <c r="G2" s="59"/>
      <c r="H2" s="59" t="s">
        <v>7</v>
      </c>
      <c r="I2" s="59"/>
      <c r="J2" s="59"/>
      <c r="K2" s="59"/>
      <c r="L2" s="59"/>
      <c r="M2" s="59"/>
      <c r="N2" s="59"/>
      <c r="O2" s="59"/>
      <c r="P2" s="59"/>
      <c r="Q2" s="59"/>
    </row>
    <row r="3" spans="1:18" s="5" customFormat="1" ht="21" customHeight="1" x14ac:dyDescent="0.25">
      <c r="A3" s="60" t="s">
        <v>8</v>
      </c>
      <c r="B3" s="61" t="s">
        <v>12</v>
      </c>
      <c r="C3" s="61"/>
      <c r="D3" s="61" t="s">
        <v>13</v>
      </c>
      <c r="E3" s="61"/>
      <c r="F3" s="61" t="s">
        <v>70</v>
      </c>
      <c r="G3" s="61"/>
      <c r="H3" s="60" t="s">
        <v>8</v>
      </c>
      <c r="I3" s="61" t="s">
        <v>12</v>
      </c>
      <c r="J3" s="61"/>
      <c r="K3" s="61"/>
      <c r="L3" s="61" t="s">
        <v>13</v>
      </c>
      <c r="M3" s="61"/>
      <c r="N3" s="61"/>
      <c r="O3" s="61" t="s">
        <v>70</v>
      </c>
      <c r="P3" s="61"/>
      <c r="Q3" s="61"/>
    </row>
    <row r="4" spans="1:18" s="1" customFormat="1" ht="60.75" customHeight="1" x14ac:dyDescent="0.2">
      <c r="A4" s="60"/>
      <c r="B4" s="30" t="s">
        <v>14</v>
      </c>
      <c r="C4" s="31" t="s">
        <v>9</v>
      </c>
      <c r="D4" s="30" t="s">
        <v>14</v>
      </c>
      <c r="E4" s="31" t="s">
        <v>9</v>
      </c>
      <c r="F4" s="30" t="s">
        <v>14</v>
      </c>
      <c r="G4" s="31" t="s">
        <v>9</v>
      </c>
      <c r="H4" s="60"/>
      <c r="I4" s="30" t="s">
        <v>14</v>
      </c>
      <c r="J4" s="30" t="s">
        <v>82</v>
      </c>
      <c r="K4" s="31" t="s">
        <v>9</v>
      </c>
      <c r="L4" s="30" t="s">
        <v>14</v>
      </c>
      <c r="M4" s="30" t="s">
        <v>82</v>
      </c>
      <c r="N4" s="31" t="s">
        <v>9</v>
      </c>
      <c r="O4" s="30" t="s">
        <v>14</v>
      </c>
      <c r="P4" s="30" t="s">
        <v>82</v>
      </c>
      <c r="Q4" s="31" t="s">
        <v>9</v>
      </c>
    </row>
    <row r="5" spans="1:18" s="1" customFormat="1" ht="16.5" customHeight="1" x14ac:dyDescent="0.2">
      <c r="A5" s="7">
        <v>1</v>
      </c>
      <c r="B5" s="30">
        <v>2</v>
      </c>
      <c r="C5" s="30">
        <v>3</v>
      </c>
      <c r="D5" s="7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30">
        <v>15</v>
      </c>
      <c r="P5" s="30">
        <v>16</v>
      </c>
      <c r="Q5" s="30">
        <v>17</v>
      </c>
    </row>
    <row r="6" spans="1:18" s="9" customFormat="1" ht="22.5" customHeight="1" x14ac:dyDescent="0.2">
      <c r="A6" s="31" t="s">
        <v>10</v>
      </c>
      <c r="B6" s="8">
        <v>8860522</v>
      </c>
      <c r="C6" s="8">
        <v>7611</v>
      </c>
      <c r="D6" s="8">
        <v>9504907</v>
      </c>
      <c r="E6" s="8">
        <v>7626</v>
      </c>
      <c r="F6" s="8">
        <v>10164292</v>
      </c>
      <c r="G6" s="8">
        <v>7641</v>
      </c>
      <c r="H6" s="31" t="s">
        <v>10</v>
      </c>
      <c r="I6" s="15" t="s">
        <v>58</v>
      </c>
      <c r="J6" s="8">
        <f>9089400-8860522</f>
        <v>228878</v>
      </c>
      <c r="K6" s="29">
        <v>7540</v>
      </c>
      <c r="L6" s="8">
        <v>9504907</v>
      </c>
      <c r="M6" s="8">
        <f>L6-D6</f>
        <v>0</v>
      </c>
      <c r="N6" s="8">
        <v>7626</v>
      </c>
      <c r="O6" s="8">
        <v>10164292</v>
      </c>
      <c r="P6" s="8">
        <f>O6-F6</f>
        <v>0</v>
      </c>
      <c r="Q6" s="8">
        <v>7641</v>
      </c>
    </row>
    <row r="7" spans="1:18" s="9" customFormat="1" ht="45.75" customHeight="1" x14ac:dyDescent="0.2">
      <c r="A7" s="54" t="s">
        <v>75</v>
      </c>
      <c r="B7" s="54"/>
      <c r="C7" s="51" t="s">
        <v>77</v>
      </c>
      <c r="D7" s="52"/>
      <c r="E7" s="52"/>
      <c r="F7" s="52"/>
      <c r="G7" s="53"/>
      <c r="H7" s="32" t="s">
        <v>4</v>
      </c>
      <c r="I7" s="55" t="s">
        <v>76</v>
      </c>
      <c r="J7" s="56"/>
      <c r="K7" s="56"/>
      <c r="L7" s="56"/>
      <c r="M7" s="56"/>
      <c r="N7" s="56"/>
      <c r="O7" s="56"/>
      <c r="P7" s="56"/>
      <c r="Q7" s="57"/>
    </row>
    <row r="8" spans="1:18" s="9" customFormat="1" ht="45.75" customHeight="1" x14ac:dyDescent="0.2">
      <c r="A8" s="51" t="s">
        <v>0</v>
      </c>
      <c r="B8" s="52"/>
      <c r="C8" s="52"/>
      <c r="D8" s="52"/>
      <c r="E8" s="52"/>
      <c r="F8" s="52"/>
      <c r="G8" s="53"/>
      <c r="H8" s="51" t="s">
        <v>90</v>
      </c>
      <c r="I8" s="52"/>
      <c r="J8" s="52"/>
      <c r="K8" s="52"/>
      <c r="L8" s="52"/>
      <c r="M8" s="52"/>
      <c r="N8" s="52"/>
      <c r="O8" s="52"/>
      <c r="P8" s="52"/>
      <c r="Q8" s="53"/>
    </row>
    <row r="9" spans="1:18" s="9" customFormat="1" ht="42.75" customHeight="1" x14ac:dyDescent="0.2">
      <c r="A9" s="13" t="s">
        <v>11</v>
      </c>
      <c r="B9" s="8">
        <v>7920522</v>
      </c>
      <c r="C9" s="11">
        <v>7491</v>
      </c>
      <c r="D9" s="8">
        <v>8389907</v>
      </c>
      <c r="E9" s="11">
        <v>7491</v>
      </c>
      <c r="F9" s="8">
        <v>8859292</v>
      </c>
      <c r="G9" s="11">
        <v>7491</v>
      </c>
      <c r="H9" s="13" t="s">
        <v>11</v>
      </c>
      <c r="I9" s="15" t="s">
        <v>59</v>
      </c>
      <c r="J9" s="8">
        <f>6667500-7920522</f>
        <v>-1253022</v>
      </c>
      <c r="K9" s="24">
        <f>K10+K13</f>
        <v>699</v>
      </c>
      <c r="L9" s="8">
        <v>6324500</v>
      </c>
      <c r="M9" s="8">
        <f t="shared" ref="M9:M15" si="0">L9-D9</f>
        <v>-2065407</v>
      </c>
      <c r="N9" s="11">
        <f>N10+N13</f>
        <v>699</v>
      </c>
      <c r="O9" s="8">
        <v>6675500</v>
      </c>
      <c r="P9" s="8">
        <f>O9-F9</f>
        <v>-2183792</v>
      </c>
      <c r="Q9" s="11">
        <f>Q10+Q13</f>
        <v>699</v>
      </c>
    </row>
    <row r="10" spans="1:18" s="9" customFormat="1" ht="52.5" customHeight="1" x14ac:dyDescent="0.2">
      <c r="A10" s="10" t="s">
        <v>20</v>
      </c>
      <c r="B10" s="8">
        <v>2244000</v>
      </c>
      <c r="C10" s="11">
        <v>264</v>
      </c>
      <c r="D10" s="8">
        <v>2376000</v>
      </c>
      <c r="E10" s="11">
        <v>264</v>
      </c>
      <c r="F10" s="8" t="s">
        <v>47</v>
      </c>
      <c r="G10" s="11">
        <v>264</v>
      </c>
      <c r="H10" s="10" t="s">
        <v>20</v>
      </c>
      <c r="I10" s="15" t="s">
        <v>47</v>
      </c>
      <c r="J10" s="8">
        <f>2508000-2244000</f>
        <v>264000</v>
      </c>
      <c r="K10" s="24">
        <v>264</v>
      </c>
      <c r="L10" s="8">
        <v>2376000</v>
      </c>
      <c r="M10" s="8">
        <f t="shared" si="0"/>
        <v>0</v>
      </c>
      <c r="N10" s="11">
        <v>264</v>
      </c>
      <c r="O10" s="8" t="s">
        <v>47</v>
      </c>
      <c r="P10" s="8">
        <v>0</v>
      </c>
      <c r="Q10" s="11">
        <v>264</v>
      </c>
    </row>
    <row r="11" spans="1:18" s="9" customFormat="1" ht="113.25" customHeight="1" x14ac:dyDescent="0.2">
      <c r="A11" s="12" t="s">
        <v>86</v>
      </c>
      <c r="B11" s="8">
        <v>85000</v>
      </c>
      <c r="C11" s="11">
        <v>10</v>
      </c>
      <c r="D11" s="18">
        <v>90000</v>
      </c>
      <c r="E11" s="11">
        <v>10</v>
      </c>
      <c r="F11" s="21" t="s">
        <v>48</v>
      </c>
      <c r="G11" s="11">
        <v>10</v>
      </c>
      <c r="H11" s="12" t="s">
        <v>86</v>
      </c>
      <c r="I11" s="22" t="s">
        <v>48</v>
      </c>
      <c r="J11" s="21">
        <f>95000-85000</f>
        <v>10000</v>
      </c>
      <c r="K11" s="24">
        <v>10</v>
      </c>
      <c r="L11" s="18">
        <v>90000</v>
      </c>
      <c r="M11" s="18">
        <f t="shared" si="0"/>
        <v>0</v>
      </c>
      <c r="N11" s="11">
        <v>10</v>
      </c>
      <c r="O11" s="21" t="s">
        <v>48</v>
      </c>
      <c r="P11" s="21">
        <v>0</v>
      </c>
      <c r="Q11" s="11">
        <v>10</v>
      </c>
    </row>
    <row r="12" spans="1:18" s="9" customFormat="1" ht="101.25" customHeight="1" x14ac:dyDescent="0.2">
      <c r="A12" s="12" t="s">
        <v>87</v>
      </c>
      <c r="B12" s="8">
        <v>2159000</v>
      </c>
      <c r="C12" s="11">
        <v>254</v>
      </c>
      <c r="D12" s="18">
        <v>2286000</v>
      </c>
      <c r="E12" s="11">
        <v>254</v>
      </c>
      <c r="F12" s="21" t="s">
        <v>49</v>
      </c>
      <c r="G12" s="11">
        <v>254</v>
      </c>
      <c r="H12" s="12" t="s">
        <v>87</v>
      </c>
      <c r="I12" s="22" t="s">
        <v>49</v>
      </c>
      <c r="J12" s="21">
        <f>2413000-2159000</f>
        <v>254000</v>
      </c>
      <c r="K12" s="24">
        <v>254</v>
      </c>
      <c r="L12" s="18">
        <v>2286000</v>
      </c>
      <c r="M12" s="18">
        <f t="shared" si="0"/>
        <v>0</v>
      </c>
      <c r="N12" s="11">
        <v>254</v>
      </c>
      <c r="O12" s="21" t="s">
        <v>49</v>
      </c>
      <c r="P12" s="21">
        <v>0</v>
      </c>
      <c r="Q12" s="11">
        <v>254</v>
      </c>
    </row>
    <row r="13" spans="1:18" s="1" customFormat="1" ht="96" customHeight="1" x14ac:dyDescent="0.2">
      <c r="A13" s="10" t="s">
        <v>19</v>
      </c>
      <c r="B13" s="8" t="s">
        <v>15</v>
      </c>
      <c r="C13" s="11">
        <v>435</v>
      </c>
      <c r="D13" s="21">
        <v>3948500</v>
      </c>
      <c r="E13" s="11">
        <v>435</v>
      </c>
      <c r="F13" s="21" t="s">
        <v>50</v>
      </c>
      <c r="G13" s="11">
        <v>435</v>
      </c>
      <c r="H13" s="10" t="s">
        <v>19</v>
      </c>
      <c r="I13" s="22" t="s">
        <v>60</v>
      </c>
      <c r="J13" s="21">
        <f>4159500-3729500</f>
        <v>430000</v>
      </c>
      <c r="K13" s="24">
        <v>435</v>
      </c>
      <c r="L13" s="21">
        <v>3948500</v>
      </c>
      <c r="M13" s="18">
        <f t="shared" si="0"/>
        <v>0</v>
      </c>
      <c r="N13" s="11">
        <v>435</v>
      </c>
      <c r="O13" s="21" t="s">
        <v>60</v>
      </c>
      <c r="P13" s="21">
        <v>0</v>
      </c>
      <c r="Q13" s="11">
        <v>435</v>
      </c>
    </row>
    <row r="14" spans="1:18" s="1" customFormat="1" ht="180" customHeight="1" x14ac:dyDescent="0.2">
      <c r="A14" s="12" t="s">
        <v>88</v>
      </c>
      <c r="B14" s="8" t="s">
        <v>16</v>
      </c>
      <c r="C14" s="11">
        <v>5</v>
      </c>
      <c r="D14" s="18">
        <v>78500</v>
      </c>
      <c r="E14" s="11">
        <v>5</v>
      </c>
      <c r="F14" s="18" t="s">
        <v>51</v>
      </c>
      <c r="G14" s="11">
        <v>5</v>
      </c>
      <c r="H14" s="12" t="s">
        <v>88</v>
      </c>
      <c r="I14" s="23" t="s">
        <v>16</v>
      </c>
      <c r="J14" s="18">
        <f>745000-745000</f>
        <v>0</v>
      </c>
      <c r="K14" s="24">
        <v>5</v>
      </c>
      <c r="L14" s="18">
        <v>78500</v>
      </c>
      <c r="M14" s="18">
        <f t="shared" si="0"/>
        <v>0</v>
      </c>
      <c r="N14" s="11">
        <v>5</v>
      </c>
      <c r="O14" s="18" t="s">
        <v>51</v>
      </c>
      <c r="P14" s="18">
        <v>0</v>
      </c>
      <c r="Q14" s="11">
        <v>5</v>
      </c>
    </row>
    <row r="15" spans="1:18" ht="158.25" customHeight="1" x14ac:dyDescent="0.25">
      <c r="A15" s="12" t="s">
        <v>89</v>
      </c>
      <c r="B15" s="8" t="s">
        <v>17</v>
      </c>
      <c r="C15" s="11">
        <v>430</v>
      </c>
      <c r="D15" s="18">
        <v>3870000</v>
      </c>
      <c r="E15" s="11">
        <v>430</v>
      </c>
      <c r="F15" s="18" t="s">
        <v>52</v>
      </c>
      <c r="G15" s="11">
        <v>430</v>
      </c>
      <c r="H15" s="12" t="s">
        <v>89</v>
      </c>
      <c r="I15" s="23" t="s">
        <v>52</v>
      </c>
      <c r="J15" s="18">
        <f>4085000-3655000</f>
        <v>430000</v>
      </c>
      <c r="K15" s="24">
        <v>430</v>
      </c>
      <c r="L15" s="18">
        <v>3870000</v>
      </c>
      <c r="M15" s="18">
        <f t="shared" si="0"/>
        <v>0</v>
      </c>
      <c r="N15" s="11">
        <v>430</v>
      </c>
      <c r="O15" s="18" t="s">
        <v>52</v>
      </c>
      <c r="P15" s="18">
        <v>0</v>
      </c>
      <c r="Q15" s="11">
        <v>430</v>
      </c>
    </row>
    <row r="16" spans="1:18" ht="54.75" customHeight="1" x14ac:dyDescent="0.3">
      <c r="A16" s="10" t="s">
        <v>18</v>
      </c>
      <c r="B16" s="18">
        <v>1947022</v>
      </c>
      <c r="C16" s="11">
        <v>6792</v>
      </c>
      <c r="D16" s="18">
        <v>2065407</v>
      </c>
      <c r="E16" s="11">
        <v>6792</v>
      </c>
      <c r="F16" s="18">
        <v>2183792</v>
      </c>
      <c r="G16" s="11">
        <v>6792</v>
      </c>
      <c r="H16" s="48" t="s">
        <v>91</v>
      </c>
      <c r="I16" s="23">
        <v>0</v>
      </c>
      <c r="J16" s="18">
        <f>0-B16</f>
        <v>-1947022</v>
      </c>
      <c r="K16" s="34"/>
      <c r="L16" s="18">
        <v>0</v>
      </c>
      <c r="M16" s="18">
        <f>0-D16</f>
        <v>-2065407</v>
      </c>
      <c r="N16" s="34"/>
      <c r="O16" s="18">
        <v>0</v>
      </c>
      <c r="P16" s="18">
        <f>0-F16</f>
        <v>-2183792</v>
      </c>
      <c r="Q16" s="34"/>
    </row>
    <row r="17" spans="1:17" ht="69.75" customHeight="1" x14ac:dyDescent="0.3">
      <c r="A17" s="10" t="s">
        <v>23</v>
      </c>
      <c r="B17" s="18">
        <v>1201200</v>
      </c>
      <c r="C17" s="11">
        <v>3432</v>
      </c>
      <c r="D17" s="18">
        <v>1273272</v>
      </c>
      <c r="E17" s="11">
        <v>3432</v>
      </c>
      <c r="F17" s="18">
        <v>1345344</v>
      </c>
      <c r="G17" s="11">
        <v>3432</v>
      </c>
      <c r="H17" s="49"/>
      <c r="I17" s="23">
        <v>0</v>
      </c>
      <c r="J17" s="18">
        <f>0-B17</f>
        <v>-1201200</v>
      </c>
      <c r="K17" s="34"/>
      <c r="L17" s="18">
        <v>0</v>
      </c>
      <c r="M17" s="18">
        <f>0-D17</f>
        <v>-1273272</v>
      </c>
      <c r="N17" s="34"/>
      <c r="O17" s="18">
        <v>0</v>
      </c>
      <c r="P17" s="18">
        <f>0-F17</f>
        <v>-1345344</v>
      </c>
      <c r="Q17" s="34"/>
    </row>
    <row r="18" spans="1:17" ht="54.75" customHeight="1" x14ac:dyDescent="0.3">
      <c r="A18" s="17" t="s">
        <v>72</v>
      </c>
      <c r="B18" s="18">
        <v>745822</v>
      </c>
      <c r="C18" s="11">
        <v>3360</v>
      </c>
      <c r="D18" s="18">
        <v>792135</v>
      </c>
      <c r="E18" s="11">
        <v>3360</v>
      </c>
      <c r="F18" s="18">
        <v>838448</v>
      </c>
      <c r="G18" s="11">
        <v>3360</v>
      </c>
      <c r="H18" s="50"/>
      <c r="I18" s="23">
        <v>0</v>
      </c>
      <c r="J18" s="18">
        <f>0-B18</f>
        <v>-745822</v>
      </c>
      <c r="K18" s="34"/>
      <c r="L18" s="18">
        <v>0</v>
      </c>
      <c r="M18" s="18">
        <f>0-D18</f>
        <v>-792135</v>
      </c>
      <c r="N18" s="34"/>
      <c r="O18" s="18">
        <v>0</v>
      </c>
      <c r="P18" s="18">
        <f>0-F18</f>
        <v>-838448</v>
      </c>
      <c r="Q18" s="34"/>
    </row>
    <row r="19" spans="1:17" ht="48" customHeight="1" x14ac:dyDescent="0.25">
      <c r="A19" s="2" t="s">
        <v>1</v>
      </c>
      <c r="B19" s="51" t="s">
        <v>78</v>
      </c>
      <c r="C19" s="52"/>
      <c r="D19" s="52"/>
      <c r="E19" s="52"/>
      <c r="F19" s="52"/>
      <c r="G19" s="53"/>
      <c r="H19" s="2" t="s">
        <v>1</v>
      </c>
      <c r="I19" s="51" t="s">
        <v>93</v>
      </c>
      <c r="J19" s="52"/>
      <c r="K19" s="52"/>
      <c r="L19" s="52"/>
      <c r="M19" s="52"/>
      <c r="N19" s="52"/>
      <c r="O19" s="52"/>
      <c r="P19" s="52"/>
      <c r="Q19" s="53"/>
    </row>
    <row r="20" spans="1:17" ht="15.75" customHeight="1" x14ac:dyDescent="0.25">
      <c r="A20" s="51" t="s">
        <v>2</v>
      </c>
      <c r="B20" s="52"/>
      <c r="C20" s="52"/>
      <c r="D20" s="52"/>
      <c r="E20" s="52"/>
      <c r="F20" s="52"/>
      <c r="G20" s="53"/>
      <c r="H20" s="51" t="s">
        <v>2</v>
      </c>
      <c r="I20" s="52"/>
      <c r="J20" s="52"/>
      <c r="K20" s="52"/>
      <c r="L20" s="52"/>
      <c r="M20" s="52"/>
      <c r="N20" s="52"/>
      <c r="O20" s="52"/>
      <c r="P20" s="52"/>
      <c r="Q20" s="53"/>
    </row>
    <row r="21" spans="1:17" ht="58.5" customHeight="1" x14ac:dyDescent="0.25">
      <c r="A21" s="10" t="s">
        <v>27</v>
      </c>
      <c r="B21" s="18" t="s">
        <v>29</v>
      </c>
      <c r="C21" s="11">
        <v>120</v>
      </c>
      <c r="D21" s="18" t="s">
        <v>42</v>
      </c>
      <c r="E21" s="11">
        <v>135</v>
      </c>
      <c r="F21" s="18" t="s">
        <v>55</v>
      </c>
      <c r="G21" s="11">
        <v>150</v>
      </c>
      <c r="H21" s="10" t="s">
        <v>27</v>
      </c>
      <c r="I21" s="23" t="s">
        <v>61</v>
      </c>
      <c r="J21" s="18">
        <f>475000-940000</f>
        <v>-465000</v>
      </c>
      <c r="K21" s="24">
        <v>50</v>
      </c>
      <c r="L21" s="18" t="s">
        <v>42</v>
      </c>
      <c r="M21" s="18">
        <v>0</v>
      </c>
      <c r="N21" s="11">
        <v>135</v>
      </c>
      <c r="O21" s="18" t="s">
        <v>55</v>
      </c>
      <c r="P21" s="18">
        <v>0</v>
      </c>
      <c r="Q21" s="11">
        <v>150</v>
      </c>
    </row>
    <row r="22" spans="1:17" ht="63.75" customHeight="1" x14ac:dyDescent="0.25">
      <c r="A22" s="19" t="s">
        <v>73</v>
      </c>
      <c r="B22" s="20" t="s">
        <v>30</v>
      </c>
      <c r="C22" s="11">
        <v>100</v>
      </c>
      <c r="D22" s="18" t="s">
        <v>43</v>
      </c>
      <c r="E22" s="11">
        <v>110</v>
      </c>
      <c r="F22" s="20" t="s">
        <v>56</v>
      </c>
      <c r="G22" s="11">
        <v>120</v>
      </c>
      <c r="H22" s="19" t="s">
        <v>73</v>
      </c>
      <c r="I22" s="23" t="s">
        <v>61</v>
      </c>
      <c r="J22" s="18">
        <f>475000-850000</f>
        <v>-375000</v>
      </c>
      <c r="K22" s="24">
        <v>50</v>
      </c>
      <c r="L22" s="18" t="s">
        <v>43</v>
      </c>
      <c r="M22" s="18">
        <v>0</v>
      </c>
      <c r="N22" s="11">
        <v>110</v>
      </c>
      <c r="O22" s="20" t="s">
        <v>56</v>
      </c>
      <c r="P22" s="20">
        <v>0</v>
      </c>
      <c r="Q22" s="11">
        <v>120</v>
      </c>
    </row>
    <row r="23" spans="1:17" ht="74.25" customHeight="1" x14ac:dyDescent="0.25">
      <c r="A23" s="19" t="s">
        <v>28</v>
      </c>
      <c r="B23" s="20" t="s">
        <v>31</v>
      </c>
      <c r="C23" s="11">
        <v>20</v>
      </c>
      <c r="D23" s="18" t="s">
        <v>44</v>
      </c>
      <c r="E23" s="11">
        <v>25</v>
      </c>
      <c r="F23" s="20" t="s">
        <v>57</v>
      </c>
      <c r="G23" s="11">
        <v>30</v>
      </c>
      <c r="H23" s="19" t="s">
        <v>28</v>
      </c>
      <c r="I23" s="33" t="s">
        <v>83</v>
      </c>
      <c r="J23" s="18">
        <f>0-90000</f>
        <v>-90000</v>
      </c>
      <c r="K23" s="24">
        <v>0</v>
      </c>
      <c r="L23" s="18" t="s">
        <v>44</v>
      </c>
      <c r="M23" s="18">
        <v>0</v>
      </c>
      <c r="N23" s="11">
        <v>25</v>
      </c>
      <c r="O23" s="20" t="s">
        <v>57</v>
      </c>
      <c r="P23" s="20">
        <v>0</v>
      </c>
      <c r="Q23" s="11">
        <v>30</v>
      </c>
    </row>
    <row r="24" spans="1:17" ht="20.25" customHeight="1" x14ac:dyDescent="0.25">
      <c r="A24" s="16"/>
      <c r="B24" s="16"/>
      <c r="C24" s="16"/>
      <c r="D24" s="16"/>
      <c r="E24" s="16"/>
      <c r="F24" s="16"/>
      <c r="G24" s="16"/>
      <c r="H24" s="2" t="s">
        <v>79</v>
      </c>
      <c r="I24" s="51" t="s">
        <v>80</v>
      </c>
      <c r="J24" s="52"/>
      <c r="K24" s="52"/>
      <c r="L24" s="52"/>
      <c r="M24" s="52"/>
      <c r="N24" s="52"/>
      <c r="O24" s="52"/>
      <c r="P24" s="52"/>
      <c r="Q24" s="53"/>
    </row>
    <row r="25" spans="1:17" ht="15.75" customHeight="1" x14ac:dyDescent="0.25">
      <c r="H25" s="51" t="s">
        <v>92</v>
      </c>
      <c r="I25" s="52"/>
      <c r="J25" s="52"/>
      <c r="K25" s="52"/>
      <c r="L25" s="52"/>
      <c r="M25" s="52"/>
      <c r="N25" s="52"/>
      <c r="O25" s="52"/>
      <c r="P25" s="52"/>
      <c r="Q25" s="53"/>
    </row>
    <row r="26" spans="1:17" ht="76.5" customHeight="1" x14ac:dyDescent="0.25">
      <c r="A26" s="39" t="s">
        <v>68</v>
      </c>
      <c r="B26" s="40"/>
      <c r="C26" s="40"/>
      <c r="D26" s="40"/>
      <c r="E26" s="40"/>
      <c r="F26" s="40"/>
      <c r="G26" s="41"/>
      <c r="H26" s="25" t="s">
        <v>63</v>
      </c>
      <c r="I26" s="23" t="s">
        <v>66</v>
      </c>
      <c r="J26" s="18">
        <v>-122</v>
      </c>
      <c r="K26" s="24">
        <v>6791</v>
      </c>
      <c r="L26" s="35" t="s">
        <v>39</v>
      </c>
      <c r="M26" s="35" t="s">
        <v>39</v>
      </c>
      <c r="N26" s="36">
        <v>6792</v>
      </c>
      <c r="O26" s="35" t="s">
        <v>5</v>
      </c>
      <c r="P26" s="35" t="s">
        <v>5</v>
      </c>
      <c r="Q26" s="36">
        <v>6792</v>
      </c>
    </row>
    <row r="27" spans="1:17" ht="80.25" customHeight="1" x14ac:dyDescent="0.25">
      <c r="A27" s="42"/>
      <c r="B27" s="43"/>
      <c r="C27" s="43"/>
      <c r="D27" s="43"/>
      <c r="E27" s="43"/>
      <c r="F27" s="43"/>
      <c r="G27" s="44"/>
      <c r="H27" s="26" t="s">
        <v>64</v>
      </c>
      <c r="I27" s="23" t="s">
        <v>67</v>
      </c>
      <c r="J27" s="18">
        <v>-122</v>
      </c>
      <c r="K27" s="24">
        <v>3431</v>
      </c>
      <c r="L27" s="35" t="s">
        <v>40</v>
      </c>
      <c r="M27" s="35" t="s">
        <v>40</v>
      </c>
      <c r="N27" s="36">
        <v>3432</v>
      </c>
      <c r="O27" s="35" t="s">
        <v>53</v>
      </c>
      <c r="P27" s="35" t="s">
        <v>53</v>
      </c>
      <c r="Q27" s="36">
        <v>3432</v>
      </c>
    </row>
    <row r="28" spans="1:17" ht="49.5" customHeight="1" x14ac:dyDescent="0.25">
      <c r="A28" s="45"/>
      <c r="B28" s="46"/>
      <c r="C28" s="46"/>
      <c r="D28" s="46"/>
      <c r="E28" s="46"/>
      <c r="F28" s="46"/>
      <c r="G28" s="47"/>
      <c r="H28" s="26" t="s">
        <v>65</v>
      </c>
      <c r="I28" s="23" t="s">
        <v>26</v>
      </c>
      <c r="J28" s="18">
        <v>0</v>
      </c>
      <c r="K28" s="24">
        <v>3360</v>
      </c>
      <c r="L28" s="35" t="s">
        <v>41</v>
      </c>
      <c r="M28" s="35" t="s">
        <v>41</v>
      </c>
      <c r="N28" s="36">
        <v>3360</v>
      </c>
      <c r="O28" s="35" t="s">
        <v>54</v>
      </c>
      <c r="P28" s="35" t="s">
        <v>54</v>
      </c>
      <c r="Q28" s="36">
        <v>3360</v>
      </c>
    </row>
  </sheetData>
  <mergeCells count="24">
    <mergeCell ref="H8:Q8"/>
    <mergeCell ref="H25:Q25"/>
    <mergeCell ref="H20:Q20"/>
    <mergeCell ref="A20:G20"/>
    <mergeCell ref="A7:B7"/>
    <mergeCell ref="C7:G7"/>
    <mergeCell ref="I7:Q7"/>
    <mergeCell ref="A1:Q1"/>
    <mergeCell ref="A2:G2"/>
    <mergeCell ref="H2:Q2"/>
    <mergeCell ref="A3:A4"/>
    <mergeCell ref="B3:C3"/>
    <mergeCell ref="D3:E3"/>
    <mergeCell ref="F3:G3"/>
    <mergeCell ref="I3:K3"/>
    <mergeCell ref="L3:N3"/>
    <mergeCell ref="O3:Q3"/>
    <mergeCell ref="H3:H4"/>
    <mergeCell ref="A8:G8"/>
    <mergeCell ref="A26:G28"/>
    <mergeCell ref="H16:H18"/>
    <mergeCell ref="B19:G19"/>
    <mergeCell ref="I19:Q19"/>
    <mergeCell ref="I24:Q24"/>
  </mergeCells>
  <pageMargins left="0.11811023622047245" right="0.11811023622047245" top="0.15748031496062992" bottom="0.15748031496062992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9" zoomScaleNormal="100" workbookViewId="0">
      <selection activeCell="M11" sqref="M11"/>
    </sheetView>
  </sheetViews>
  <sheetFormatPr defaultRowHeight="15" x14ac:dyDescent="0.25"/>
  <cols>
    <col min="1" max="1" width="27.85546875" customWidth="1"/>
    <col min="2" max="2" width="12.28515625" customWidth="1"/>
    <col min="3" max="5" width="9" customWidth="1"/>
    <col min="6" max="6" width="9.85546875" customWidth="1"/>
    <col min="7" max="7" width="9" customWidth="1"/>
    <col min="8" max="8" width="27.7109375" customWidth="1"/>
    <col min="9" max="9" width="12" customWidth="1"/>
    <col min="13" max="13" width="10.5703125" customWidth="1"/>
  </cols>
  <sheetData>
    <row r="1" spans="1:17" s="1" customFormat="1" ht="53.25" customHeight="1" x14ac:dyDescent="0.2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4"/>
    </row>
    <row r="2" spans="1:17" s="1" customFormat="1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s="5" customFormat="1" ht="19.5" customHeight="1" x14ac:dyDescent="0.25">
      <c r="A3" s="59" t="s">
        <v>6</v>
      </c>
      <c r="B3" s="59"/>
      <c r="C3" s="59"/>
      <c r="D3" s="59"/>
      <c r="E3" s="59"/>
      <c r="F3" s="59"/>
      <c r="G3" s="59"/>
      <c r="H3" s="59" t="s">
        <v>7</v>
      </c>
      <c r="I3" s="59"/>
      <c r="J3" s="59"/>
      <c r="K3" s="59"/>
      <c r="L3" s="59"/>
      <c r="M3" s="59"/>
      <c r="N3" s="59"/>
    </row>
    <row r="4" spans="1:17" s="5" customFormat="1" ht="21" customHeight="1" x14ac:dyDescent="0.25">
      <c r="A4" s="60" t="s">
        <v>8</v>
      </c>
      <c r="B4" s="61" t="s">
        <v>12</v>
      </c>
      <c r="C4" s="61"/>
      <c r="D4" s="61" t="s">
        <v>13</v>
      </c>
      <c r="E4" s="61"/>
      <c r="F4" s="61" t="s">
        <v>70</v>
      </c>
      <c r="G4" s="61"/>
      <c r="H4" s="60" t="s">
        <v>8</v>
      </c>
      <c r="I4" s="61" t="s">
        <v>12</v>
      </c>
      <c r="J4" s="61"/>
      <c r="K4" s="61" t="s">
        <v>13</v>
      </c>
      <c r="L4" s="61"/>
      <c r="M4" s="61" t="s">
        <v>70</v>
      </c>
      <c r="N4" s="61"/>
    </row>
    <row r="5" spans="1:17" s="1" customFormat="1" ht="60.75" customHeight="1" x14ac:dyDescent="0.2">
      <c r="A5" s="60"/>
      <c r="B5" s="4" t="s">
        <v>14</v>
      </c>
      <c r="C5" s="6" t="s">
        <v>9</v>
      </c>
      <c r="D5" s="4" t="s">
        <v>14</v>
      </c>
      <c r="E5" s="6" t="s">
        <v>9</v>
      </c>
      <c r="F5" s="4" t="s">
        <v>14</v>
      </c>
      <c r="G5" s="6" t="s">
        <v>9</v>
      </c>
      <c r="H5" s="60"/>
      <c r="I5" s="4" t="s">
        <v>14</v>
      </c>
      <c r="J5" s="6" t="s">
        <v>9</v>
      </c>
      <c r="K5" s="4" t="s">
        <v>14</v>
      </c>
      <c r="L5" s="6" t="s">
        <v>9</v>
      </c>
      <c r="M5" s="4" t="s">
        <v>14</v>
      </c>
      <c r="N5" s="6" t="s">
        <v>9</v>
      </c>
    </row>
    <row r="6" spans="1:17" s="1" customFormat="1" ht="16.5" customHeight="1" x14ac:dyDescent="0.2">
      <c r="A6" s="7">
        <v>1</v>
      </c>
      <c r="B6" s="4">
        <v>2</v>
      </c>
      <c r="C6" s="4">
        <v>3</v>
      </c>
      <c r="D6" s="7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7" s="9" customFormat="1" ht="22.5" customHeight="1" x14ac:dyDescent="0.2">
      <c r="A7" s="6" t="s">
        <v>10</v>
      </c>
      <c r="B7" s="8">
        <v>8860522</v>
      </c>
      <c r="C7" s="8">
        <v>7611</v>
      </c>
      <c r="D7" s="8" t="s">
        <v>32</v>
      </c>
      <c r="E7" s="8">
        <v>7626</v>
      </c>
      <c r="F7" s="8" t="s">
        <v>45</v>
      </c>
      <c r="G7" s="8">
        <v>7641</v>
      </c>
      <c r="H7" s="6" t="s">
        <v>10</v>
      </c>
      <c r="I7" s="15" t="s">
        <v>58</v>
      </c>
      <c r="J7" s="29">
        <v>7540</v>
      </c>
      <c r="K7" s="8" t="s">
        <v>32</v>
      </c>
      <c r="L7" s="8">
        <v>7626</v>
      </c>
      <c r="M7" s="8" t="s">
        <v>45</v>
      </c>
      <c r="N7" s="8">
        <v>7641</v>
      </c>
    </row>
    <row r="8" spans="1:17" s="9" customFormat="1" ht="53.25" customHeight="1" x14ac:dyDescent="0.2">
      <c r="A8" s="54" t="s">
        <v>75</v>
      </c>
      <c r="B8" s="54"/>
      <c r="C8" s="51" t="s">
        <v>77</v>
      </c>
      <c r="D8" s="52"/>
      <c r="E8" s="52"/>
      <c r="F8" s="52"/>
      <c r="G8" s="53"/>
      <c r="H8" s="32" t="s">
        <v>4</v>
      </c>
      <c r="I8" s="55" t="s">
        <v>76</v>
      </c>
      <c r="J8" s="56"/>
      <c r="K8" s="56"/>
      <c r="L8" s="56"/>
      <c r="M8" s="56"/>
      <c r="N8" s="57"/>
    </row>
    <row r="9" spans="1:17" s="9" customFormat="1" ht="37.5" customHeight="1" x14ac:dyDescent="0.2">
      <c r="A9" s="38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7" s="9" customFormat="1" ht="42.75" customHeight="1" x14ac:dyDescent="0.2">
      <c r="A10" s="13" t="s">
        <v>11</v>
      </c>
      <c r="B10" s="8">
        <v>7920522</v>
      </c>
      <c r="C10" s="11">
        <v>7491</v>
      </c>
      <c r="D10" s="8" t="s">
        <v>33</v>
      </c>
      <c r="E10" s="11">
        <v>7491</v>
      </c>
      <c r="F10" s="8" t="s">
        <v>46</v>
      </c>
      <c r="G10" s="11">
        <v>7491</v>
      </c>
      <c r="H10" s="13" t="s">
        <v>11</v>
      </c>
      <c r="I10" s="15" t="s">
        <v>59</v>
      </c>
      <c r="J10" s="24">
        <f>J11+J14</f>
        <v>699</v>
      </c>
      <c r="K10" s="8">
        <v>6324500</v>
      </c>
      <c r="L10" s="11">
        <f>L11+L14</f>
        <v>699</v>
      </c>
      <c r="M10" s="8" t="s">
        <v>85</v>
      </c>
      <c r="N10" s="11">
        <f>N11+N14</f>
        <v>699</v>
      </c>
    </row>
    <row r="11" spans="1:17" s="9" customFormat="1" ht="70.5" customHeight="1" x14ac:dyDescent="0.2">
      <c r="A11" s="10" t="s">
        <v>20</v>
      </c>
      <c r="B11" s="8">
        <v>2244000</v>
      </c>
      <c r="C11" s="11">
        <v>264</v>
      </c>
      <c r="D11" s="8" t="s">
        <v>34</v>
      </c>
      <c r="E11" s="11">
        <v>264</v>
      </c>
      <c r="F11" s="8" t="s">
        <v>47</v>
      </c>
      <c r="G11" s="11">
        <v>264</v>
      </c>
      <c r="H11" s="10" t="s">
        <v>20</v>
      </c>
      <c r="I11" s="15" t="s">
        <v>47</v>
      </c>
      <c r="J11" s="24">
        <v>264</v>
      </c>
      <c r="K11" s="8">
        <v>2376000</v>
      </c>
      <c r="L11" s="11">
        <v>264</v>
      </c>
      <c r="M11" s="8" t="s">
        <v>47</v>
      </c>
      <c r="N11" s="11">
        <v>264</v>
      </c>
    </row>
    <row r="12" spans="1:17" s="9" customFormat="1" ht="136.5" customHeight="1" x14ac:dyDescent="0.2">
      <c r="A12" s="12" t="s">
        <v>21</v>
      </c>
      <c r="B12" s="8">
        <v>85000</v>
      </c>
      <c r="C12" s="11">
        <v>10</v>
      </c>
      <c r="D12" s="18" t="s">
        <v>31</v>
      </c>
      <c r="E12" s="11">
        <v>10</v>
      </c>
      <c r="F12" s="21" t="s">
        <v>48</v>
      </c>
      <c r="G12" s="11">
        <v>10</v>
      </c>
      <c r="H12" s="12" t="s">
        <v>21</v>
      </c>
      <c r="I12" s="22" t="s">
        <v>48</v>
      </c>
      <c r="J12" s="24">
        <v>10</v>
      </c>
      <c r="K12" s="18" t="s">
        <v>31</v>
      </c>
      <c r="L12" s="11">
        <v>10</v>
      </c>
      <c r="M12" s="21" t="s">
        <v>48</v>
      </c>
      <c r="N12" s="11">
        <v>10</v>
      </c>
    </row>
    <row r="13" spans="1:17" s="9" customFormat="1" ht="129.75" customHeight="1" x14ac:dyDescent="0.2">
      <c r="A13" s="12" t="s">
        <v>22</v>
      </c>
      <c r="B13" s="8">
        <v>2159000</v>
      </c>
      <c r="C13" s="11">
        <v>254</v>
      </c>
      <c r="D13" s="18" t="s">
        <v>35</v>
      </c>
      <c r="E13" s="11">
        <v>254</v>
      </c>
      <c r="F13" s="21" t="s">
        <v>49</v>
      </c>
      <c r="G13" s="11">
        <v>254</v>
      </c>
      <c r="H13" s="12" t="s">
        <v>22</v>
      </c>
      <c r="I13" s="22" t="s">
        <v>49</v>
      </c>
      <c r="J13" s="24">
        <v>254</v>
      </c>
      <c r="K13" s="18" t="s">
        <v>35</v>
      </c>
      <c r="L13" s="11">
        <v>254</v>
      </c>
      <c r="M13" s="21" t="s">
        <v>49</v>
      </c>
      <c r="N13" s="11">
        <v>254</v>
      </c>
    </row>
    <row r="14" spans="1:17" s="1" customFormat="1" ht="121.5" customHeight="1" x14ac:dyDescent="0.2">
      <c r="A14" s="10" t="s">
        <v>19</v>
      </c>
      <c r="B14" s="8" t="s">
        <v>15</v>
      </c>
      <c r="C14" s="11">
        <v>435</v>
      </c>
      <c r="D14" s="21" t="s">
        <v>36</v>
      </c>
      <c r="E14" s="11">
        <v>435</v>
      </c>
      <c r="F14" s="21" t="s">
        <v>50</v>
      </c>
      <c r="G14" s="11">
        <v>435</v>
      </c>
      <c r="H14" s="10" t="s">
        <v>19</v>
      </c>
      <c r="I14" s="22" t="s">
        <v>60</v>
      </c>
      <c r="J14" s="24">
        <v>435</v>
      </c>
      <c r="K14" s="21">
        <v>3948500</v>
      </c>
      <c r="L14" s="11">
        <v>435</v>
      </c>
      <c r="M14" s="21" t="s">
        <v>60</v>
      </c>
      <c r="N14" s="11">
        <v>435</v>
      </c>
      <c r="Q14" s="37"/>
    </row>
    <row r="15" spans="1:17" s="1" customFormat="1" ht="187.5" customHeight="1" x14ac:dyDescent="0.2">
      <c r="A15" s="12" t="s">
        <v>71</v>
      </c>
      <c r="B15" s="8" t="s">
        <v>16</v>
      </c>
      <c r="C15" s="11">
        <v>5</v>
      </c>
      <c r="D15" s="18" t="s">
        <v>37</v>
      </c>
      <c r="E15" s="11">
        <v>5</v>
      </c>
      <c r="F15" s="18" t="s">
        <v>51</v>
      </c>
      <c r="G15" s="11">
        <v>5</v>
      </c>
      <c r="H15" s="12" t="s">
        <v>71</v>
      </c>
      <c r="I15" s="23" t="s">
        <v>16</v>
      </c>
      <c r="J15" s="24">
        <v>5</v>
      </c>
      <c r="K15" s="18" t="s">
        <v>37</v>
      </c>
      <c r="L15" s="11">
        <v>5</v>
      </c>
      <c r="M15" s="18" t="s">
        <v>51</v>
      </c>
      <c r="N15" s="11">
        <v>5</v>
      </c>
    </row>
    <row r="16" spans="1:17" ht="165.75" customHeight="1" x14ac:dyDescent="0.25">
      <c r="A16" s="12" t="s">
        <v>74</v>
      </c>
      <c r="B16" s="8" t="s">
        <v>17</v>
      </c>
      <c r="C16" s="11">
        <v>430</v>
      </c>
      <c r="D16" s="18" t="s">
        <v>38</v>
      </c>
      <c r="E16" s="11">
        <v>430</v>
      </c>
      <c r="F16" s="18" t="s">
        <v>52</v>
      </c>
      <c r="G16" s="11">
        <v>430</v>
      </c>
      <c r="H16" s="12" t="s">
        <v>74</v>
      </c>
      <c r="I16" s="23" t="s">
        <v>52</v>
      </c>
      <c r="J16" s="24">
        <v>430</v>
      </c>
      <c r="K16" s="18" t="s">
        <v>38</v>
      </c>
      <c r="L16" s="11">
        <v>430</v>
      </c>
      <c r="M16" s="18" t="s">
        <v>52</v>
      </c>
      <c r="N16" s="11">
        <v>430</v>
      </c>
    </row>
    <row r="17" spans="1:14" ht="63" customHeight="1" x14ac:dyDescent="0.25">
      <c r="A17" s="10" t="s">
        <v>18</v>
      </c>
      <c r="B17" s="18" t="s">
        <v>24</v>
      </c>
      <c r="C17" s="11">
        <v>6792</v>
      </c>
      <c r="D17" s="18" t="s">
        <v>39</v>
      </c>
      <c r="E17" s="11">
        <v>6792</v>
      </c>
      <c r="F17" s="18" t="s">
        <v>5</v>
      </c>
      <c r="G17" s="11">
        <v>6792</v>
      </c>
      <c r="H17" s="62" t="s">
        <v>81</v>
      </c>
      <c r="I17" s="63"/>
      <c r="J17" s="63"/>
      <c r="K17" s="63"/>
      <c r="L17" s="63"/>
      <c r="M17" s="63"/>
      <c r="N17" s="64"/>
    </row>
    <row r="18" spans="1:14" ht="69.75" customHeight="1" x14ac:dyDescent="0.25">
      <c r="A18" s="10" t="s">
        <v>23</v>
      </c>
      <c r="B18" s="18" t="s">
        <v>25</v>
      </c>
      <c r="C18" s="11">
        <v>3432</v>
      </c>
      <c r="D18" s="18" t="s">
        <v>40</v>
      </c>
      <c r="E18" s="11">
        <v>3432</v>
      </c>
      <c r="F18" s="18" t="s">
        <v>53</v>
      </c>
      <c r="G18" s="11">
        <v>3432</v>
      </c>
      <c r="H18" s="65"/>
      <c r="I18" s="66"/>
      <c r="J18" s="66"/>
      <c r="K18" s="66"/>
      <c r="L18" s="66"/>
      <c r="M18" s="66"/>
      <c r="N18" s="67"/>
    </row>
    <row r="19" spans="1:14" ht="54.75" customHeight="1" x14ac:dyDescent="0.25">
      <c r="A19" s="17" t="s">
        <v>72</v>
      </c>
      <c r="B19" s="18" t="s">
        <v>26</v>
      </c>
      <c r="C19" s="11">
        <v>3360</v>
      </c>
      <c r="D19" s="18" t="s">
        <v>41</v>
      </c>
      <c r="E19" s="11">
        <v>3360</v>
      </c>
      <c r="F19" s="18" t="s">
        <v>54</v>
      </c>
      <c r="G19" s="11">
        <v>3360</v>
      </c>
      <c r="H19" s="68"/>
      <c r="I19" s="69"/>
      <c r="J19" s="69"/>
      <c r="K19" s="69"/>
      <c r="L19" s="69"/>
      <c r="M19" s="69"/>
      <c r="N19" s="70"/>
    </row>
    <row r="20" spans="1:14" ht="48" customHeight="1" x14ac:dyDescent="0.25">
      <c r="A20" s="2" t="s">
        <v>1</v>
      </c>
      <c r="B20" s="51" t="s">
        <v>78</v>
      </c>
      <c r="C20" s="52"/>
      <c r="D20" s="52"/>
      <c r="E20" s="52"/>
      <c r="F20" s="52"/>
      <c r="G20" s="53"/>
      <c r="H20" s="2" t="s">
        <v>1</v>
      </c>
      <c r="I20" s="51" t="s">
        <v>78</v>
      </c>
      <c r="J20" s="52"/>
      <c r="K20" s="52"/>
      <c r="L20" s="52"/>
      <c r="M20" s="52"/>
      <c r="N20" s="53"/>
    </row>
    <row r="21" spans="1:14" ht="15.75" x14ac:dyDescent="0.25">
      <c r="A21" s="38" t="s">
        <v>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58.5" customHeight="1" x14ac:dyDescent="0.25">
      <c r="A22" s="10" t="s">
        <v>27</v>
      </c>
      <c r="B22" s="18" t="s">
        <v>29</v>
      </c>
      <c r="C22" s="11">
        <v>120</v>
      </c>
      <c r="D22" s="18" t="s">
        <v>42</v>
      </c>
      <c r="E22" s="11">
        <v>135</v>
      </c>
      <c r="F22" s="18" t="s">
        <v>55</v>
      </c>
      <c r="G22" s="11">
        <v>150</v>
      </c>
      <c r="H22" s="10" t="s">
        <v>27</v>
      </c>
      <c r="I22" s="23" t="s">
        <v>61</v>
      </c>
      <c r="J22" s="24">
        <v>50</v>
      </c>
      <c r="K22" s="18" t="s">
        <v>42</v>
      </c>
      <c r="L22" s="11">
        <v>135</v>
      </c>
      <c r="M22" s="18" t="s">
        <v>55</v>
      </c>
      <c r="N22" s="11">
        <v>150</v>
      </c>
    </row>
    <row r="23" spans="1:14" ht="73.5" customHeight="1" x14ac:dyDescent="0.25">
      <c r="A23" s="19" t="s">
        <v>73</v>
      </c>
      <c r="B23" s="20" t="s">
        <v>30</v>
      </c>
      <c r="C23" s="11">
        <v>100</v>
      </c>
      <c r="D23" s="18" t="s">
        <v>43</v>
      </c>
      <c r="E23" s="11">
        <v>110</v>
      </c>
      <c r="F23" s="20" t="s">
        <v>56</v>
      </c>
      <c r="G23" s="11">
        <v>120</v>
      </c>
      <c r="H23" s="19" t="s">
        <v>73</v>
      </c>
      <c r="I23" s="23" t="s">
        <v>61</v>
      </c>
      <c r="J23" s="24">
        <v>50</v>
      </c>
      <c r="K23" s="18" t="s">
        <v>43</v>
      </c>
      <c r="L23" s="11">
        <v>110</v>
      </c>
      <c r="M23" s="20" t="s">
        <v>56</v>
      </c>
      <c r="N23" s="11">
        <v>120</v>
      </c>
    </row>
    <row r="24" spans="1:14" ht="56.25" customHeight="1" x14ac:dyDescent="0.25">
      <c r="A24" s="19" t="s">
        <v>28</v>
      </c>
      <c r="B24" s="20" t="s">
        <v>31</v>
      </c>
      <c r="C24" s="11">
        <v>20</v>
      </c>
      <c r="D24" s="18" t="s">
        <v>44</v>
      </c>
      <c r="E24" s="11">
        <v>25</v>
      </c>
      <c r="F24" s="20" t="s">
        <v>57</v>
      </c>
      <c r="G24" s="11">
        <v>30</v>
      </c>
      <c r="H24" s="19" t="s">
        <v>28</v>
      </c>
      <c r="I24" s="71" t="s">
        <v>62</v>
      </c>
      <c r="J24" s="71"/>
      <c r="K24" s="18" t="s">
        <v>44</v>
      </c>
      <c r="L24" s="11">
        <v>25</v>
      </c>
      <c r="M24" s="20" t="s">
        <v>57</v>
      </c>
      <c r="N24" s="11">
        <v>30</v>
      </c>
    </row>
    <row r="25" spans="1:14" ht="20.25" customHeight="1" x14ac:dyDescent="0.25">
      <c r="A25" s="16"/>
      <c r="B25" s="16"/>
      <c r="C25" s="16"/>
      <c r="D25" s="16"/>
      <c r="E25" s="16"/>
      <c r="F25" s="16"/>
      <c r="G25" s="16"/>
      <c r="H25" s="2" t="s">
        <v>79</v>
      </c>
      <c r="I25" s="51" t="s">
        <v>80</v>
      </c>
      <c r="J25" s="52"/>
      <c r="K25" s="52"/>
      <c r="L25" s="52"/>
      <c r="M25" s="52"/>
      <c r="N25" s="53"/>
    </row>
    <row r="26" spans="1:14" ht="15.75" x14ac:dyDescent="0.25">
      <c r="A26" s="38" t="s">
        <v>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81.75" customHeight="1" x14ac:dyDescent="0.25">
      <c r="A27" s="39" t="s">
        <v>68</v>
      </c>
      <c r="B27" s="40"/>
      <c r="C27" s="40"/>
      <c r="D27" s="40"/>
      <c r="E27" s="40"/>
      <c r="F27" s="40"/>
      <c r="G27" s="41"/>
      <c r="H27" s="25" t="s">
        <v>63</v>
      </c>
      <c r="I27" s="23" t="s">
        <v>66</v>
      </c>
      <c r="J27" s="24">
        <v>6791</v>
      </c>
      <c r="K27" s="27" t="s">
        <v>39</v>
      </c>
      <c r="L27" s="28">
        <v>6792</v>
      </c>
      <c r="M27" s="27" t="s">
        <v>5</v>
      </c>
      <c r="N27" s="28">
        <v>6792</v>
      </c>
    </row>
    <row r="28" spans="1:14" ht="80.25" customHeight="1" x14ac:dyDescent="0.25">
      <c r="A28" s="42"/>
      <c r="B28" s="43"/>
      <c r="C28" s="43"/>
      <c r="D28" s="43"/>
      <c r="E28" s="43"/>
      <c r="F28" s="43"/>
      <c r="G28" s="44"/>
      <c r="H28" s="26" t="s">
        <v>64</v>
      </c>
      <c r="I28" s="23" t="s">
        <v>67</v>
      </c>
      <c r="J28" s="24">
        <v>3431</v>
      </c>
      <c r="K28" s="27" t="s">
        <v>40</v>
      </c>
      <c r="L28" s="28">
        <v>3432</v>
      </c>
      <c r="M28" s="27" t="s">
        <v>53</v>
      </c>
      <c r="N28" s="28">
        <v>3432</v>
      </c>
    </row>
    <row r="29" spans="1:14" ht="49.5" customHeight="1" x14ac:dyDescent="0.25">
      <c r="A29" s="45"/>
      <c r="B29" s="46"/>
      <c r="C29" s="46"/>
      <c r="D29" s="46"/>
      <c r="E29" s="46"/>
      <c r="F29" s="46"/>
      <c r="G29" s="47"/>
      <c r="H29" s="26" t="s">
        <v>65</v>
      </c>
      <c r="I29" s="23" t="s">
        <v>26</v>
      </c>
      <c r="J29" s="24">
        <v>3360</v>
      </c>
      <c r="K29" s="27" t="s">
        <v>41</v>
      </c>
      <c r="L29" s="28">
        <v>3360</v>
      </c>
      <c r="M29" s="27" t="s">
        <v>54</v>
      </c>
      <c r="N29" s="28">
        <v>3360</v>
      </c>
    </row>
  </sheetData>
  <mergeCells count="23">
    <mergeCell ref="A1:N1"/>
    <mergeCell ref="A9:N9"/>
    <mergeCell ref="A21:N21"/>
    <mergeCell ref="I24:J24"/>
    <mergeCell ref="A26:N26"/>
    <mergeCell ref="F4:G4"/>
    <mergeCell ref="I4:J4"/>
    <mergeCell ref="K4:L4"/>
    <mergeCell ref="M4:N4"/>
    <mergeCell ref="A4:A5"/>
    <mergeCell ref="H4:H5"/>
    <mergeCell ref="A8:B8"/>
    <mergeCell ref="A3:G3"/>
    <mergeCell ref="C8:G8"/>
    <mergeCell ref="H3:N3"/>
    <mergeCell ref="B4:C4"/>
    <mergeCell ref="D4:E4"/>
    <mergeCell ref="A27:G29"/>
    <mergeCell ref="H17:N19"/>
    <mergeCell ref="I8:N8"/>
    <mergeCell ref="B20:G20"/>
    <mergeCell ref="I20:N20"/>
    <mergeCell ref="I25:N25"/>
  </mergeCells>
  <pageMargins left="0.11811023622047245" right="0.11811023622047245" top="0.15748031496062992" bottom="0.15748031496062992" header="0.31496062992125984" footer="0.31496062992125984"/>
  <pageSetup paperSize="9" scale="83" orientation="landscape" verticalDpi="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Таблиця з відхіленнями 11.01.22</vt:lpstr>
      <vt:lpstr>Таблица 11.01.2022</vt:lpstr>
      <vt:lpstr>'Таблиця з відхіленнями 11.01.22'!Заголовки_для_печати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2022-01-11T14:01:39Z</dcterms:modified>
</cp:coreProperties>
</file>