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765" windowHeight="8010" activeTab="0"/>
  </bookViews>
  <sheets>
    <sheet name="дод 1" sheetId="1" r:id="rId1"/>
  </sheets>
  <definedNames>
    <definedName name="_xlfn.AGGREGATE" hidden="1">#NAME?</definedName>
    <definedName name="_xlnm.Print_Titles" localSheetId="0">'дод 1'!$14:$14</definedName>
    <definedName name="_xlnm.Print_Area" localSheetId="0">'дод 1'!$A$1:$F$50</definedName>
  </definedNames>
  <calcPr fullCalcOnLoad="1"/>
</workbook>
</file>

<file path=xl/comments1.xml><?xml version="1.0" encoding="utf-8"?>
<comments xmlns="http://schemas.openxmlformats.org/spreadsheetml/2006/main">
  <authors>
    <author>Пасько Катерина Євгенівна</author>
  </authors>
  <commentList>
    <comment ref="C23" authorId="0">
      <text>
        <r>
          <rPr>
            <b/>
            <sz val="9"/>
            <rFont val="Tahoma"/>
            <family val="2"/>
          </rPr>
          <t>Пасько Катерина Євгенівна:</t>
        </r>
        <r>
          <rPr>
            <sz val="9"/>
            <rFont val="Tahoma"/>
            <family val="2"/>
          </rPr>
          <t xml:space="preserve">
Завжди 0 повинно бути
</t>
        </r>
      </text>
    </comment>
  </commentList>
</comments>
</file>

<file path=xl/sharedStrings.xml><?xml version="1.0" encoding="utf-8"?>
<sst xmlns="http://schemas.openxmlformats.org/spreadsheetml/2006/main" count="79" uniqueCount="72">
  <si>
    <t>Код</t>
  </si>
  <si>
    <t>Фінансування за активними операціями</t>
  </si>
  <si>
    <t>Загальний фонд</t>
  </si>
  <si>
    <t>Спеціальний фонд</t>
  </si>
  <si>
    <t>200000</t>
  </si>
  <si>
    <t>Внутрішнє фінансування</t>
  </si>
  <si>
    <t>208000</t>
  </si>
  <si>
    <t>Фінансування за рахунок зміни залишків коштів бюджетів</t>
  </si>
  <si>
    <t>208400</t>
  </si>
  <si>
    <t>Кошти, що передаються із загального фонду бюджету до бюджету розвитку (спеціального фонду)</t>
  </si>
  <si>
    <t>600000</t>
  </si>
  <si>
    <t>602000</t>
  </si>
  <si>
    <t>602400</t>
  </si>
  <si>
    <t>300000</t>
  </si>
  <si>
    <t>Зовнішнє фінансування</t>
  </si>
  <si>
    <t>301000</t>
  </si>
  <si>
    <t>301100</t>
  </si>
  <si>
    <t>Одержано позик</t>
  </si>
  <si>
    <t>400000</t>
  </si>
  <si>
    <t>Запозичення</t>
  </si>
  <si>
    <t>401000</t>
  </si>
  <si>
    <t>Фінансування за борговими операціями</t>
  </si>
  <si>
    <t>401200</t>
  </si>
  <si>
    <t>Зовнішні запозичення</t>
  </si>
  <si>
    <t>Позики, надані міжнародними фінансовими організаціями</t>
  </si>
  <si>
    <t>Зміни обсягів бюджетних коштів</t>
  </si>
  <si>
    <t>401202</t>
  </si>
  <si>
    <t>Середньострокові зобов'язання</t>
  </si>
  <si>
    <t>301200</t>
  </si>
  <si>
    <t>Погашено позик</t>
  </si>
  <si>
    <t>Всього за типом кредитора</t>
  </si>
  <si>
    <t>402000</t>
  </si>
  <si>
    <t>Погашення</t>
  </si>
  <si>
    <t>402200</t>
  </si>
  <si>
    <t>Зовнішні зобов'язання</t>
  </si>
  <si>
    <t>402202</t>
  </si>
  <si>
    <t xml:space="preserve">Всього за типом боргового зобов'язання </t>
  </si>
  <si>
    <t>208100</t>
  </si>
  <si>
    <t>На початок періоду</t>
  </si>
  <si>
    <t>208200</t>
  </si>
  <si>
    <t>На кінець періоду</t>
  </si>
  <si>
    <t>602100</t>
  </si>
  <si>
    <t>602200</t>
  </si>
  <si>
    <t>\</t>
  </si>
  <si>
    <t>Найменування 
згідно з Класифікацією фінансування бюджету</t>
  </si>
  <si>
    <t>Усього</t>
  </si>
  <si>
    <t>у тому числі бюджет розвитку</t>
  </si>
  <si>
    <t>401100</t>
  </si>
  <si>
    <t>401101</t>
  </si>
  <si>
    <t>Внутрішні запозичення</t>
  </si>
  <si>
    <t>Довгострокові зобов'язання </t>
  </si>
  <si>
    <t>203600</t>
  </si>
  <si>
    <t>Інше внутрішнє фінансування</t>
  </si>
  <si>
    <t>203610</t>
  </si>
  <si>
    <t>Фінансування за типом кредитора</t>
  </si>
  <si>
    <t>Фінансування за типом боргового зобов'язання</t>
  </si>
  <si>
    <t>(грн)</t>
  </si>
  <si>
    <t>(код бюджету)</t>
  </si>
  <si>
    <t>401201</t>
  </si>
  <si>
    <t>Сумський міський голова</t>
  </si>
  <si>
    <t>Олександр ЛИСЕНКО</t>
  </si>
  <si>
    <t>Фінансування бюджету Сумської міської територіальної громади на 2023 рік</t>
  </si>
  <si>
    <t xml:space="preserve">№ 3309-МР «Про   бюджет   Сумської    міської </t>
  </si>
  <si>
    <t>до      рішення      Сумської        міської       ради</t>
  </si>
  <si>
    <t xml:space="preserve">«Про      внесення        змін         до        рішення </t>
  </si>
  <si>
    <t>Сумської міської  ради від  14 грудня 2022 року</t>
  </si>
  <si>
    <t>територіальної     громади      на      2023     рік»</t>
  </si>
  <si>
    <t>(зі змінами)»</t>
  </si>
  <si>
    <t>Природоохоронний</t>
  </si>
  <si>
    <t xml:space="preserve">               Додаток 1</t>
  </si>
  <si>
    <t>від                     2023    року    №               -  МР</t>
  </si>
  <si>
    <t>Виконавець: _______________ Любов  СПІВАКОВА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</si>
</sst>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.00\ &quot;₽&quot;_-;\-* #,##0.00\ &quot;₽&quot;_-;_-* &quot;-&quot;??\ &quot;₽&quot;_-;_-@_-"/>
    <numFmt numFmtId="178" formatCode="_-* #,##0\ _₴_-;\-* #,##0\ _₴_-;_-* &quot;-&quot;\ _₴_-;_-@_-"/>
    <numFmt numFmtId="179" formatCode="_-* #,##0.00\ _₴_-;\-* #,##0.00\ _₴_-;_-* &quot;-&quot;??\ 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_-* #,##0\ _₽_-;\-* #,##0\ _₽_-;_-* &quot;-&quot;\ _₽_-;_-@_-"/>
    <numFmt numFmtId="189" formatCode="_-* #,##0.00\ _₽_-;\-* #,##0.00\ _₽_-;_-* &quot;-&quot;??\ _₽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* #,##0;* \-#,##0;* &quot;-&quot;;@"/>
    <numFmt numFmtId="199" formatCode="* #,##0.00;* \-#,##0.00;* &quot;-&quot;??;@"/>
    <numFmt numFmtId="200" formatCode="* _-#,##0&quot;р.&quot;;* \-#,##0&quot;р.&quot;;* _-&quot;-&quot;&quot;р.&quot;;@"/>
    <numFmt numFmtId="201" formatCode="* _-#,##0.00&quot;р.&quot;;* \-#,##0.00&quot;р.&quot;;* _-&quot;-&quot;??&quot;р.&quot;;@"/>
    <numFmt numFmtId="202" formatCode="#,##0.0"/>
    <numFmt numFmtId="203" formatCode="#,##0_ ;[Red]\-#,##0\ "/>
    <numFmt numFmtId="204" formatCode="#,##0.0_ ;[Red]\-#,##0.0\ "/>
    <numFmt numFmtId="205" formatCode="0.0"/>
    <numFmt numFmtId="206" formatCode="0.0000"/>
    <numFmt numFmtId="207" formatCode="#,##0.0000"/>
    <numFmt numFmtId="208" formatCode="00000000000"/>
    <numFmt numFmtId="209" formatCode="&quot;Так&quot;;&quot;Так&quot;;&quot;Ні&quot;"/>
    <numFmt numFmtId="210" formatCode="&quot;Істина&quot;;&quot;Істина&quot;;&quot;Хибність&quot;"/>
    <numFmt numFmtId="211" formatCode="&quot;Увімк&quot;;&quot;Увімк&quot;;&quot;Вимк&quot;"/>
    <numFmt numFmtId="212" formatCode="[$-FC19]d\ mmmm\ yyyy\ &quot;г.&quot;"/>
    <numFmt numFmtId="213" formatCode="&quot;True&quot;;&quot;True&quot;;&quot;False&quot;"/>
    <numFmt numFmtId="214" formatCode="[$¥€-2]\ ###,000_);[Red]\([$€-2]\ ###,000\)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</numFmts>
  <fonts count="72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3"/>
      <name val="Times New Roman"/>
      <family val="1"/>
    </font>
    <font>
      <sz val="13"/>
      <color indexed="10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i/>
      <sz val="10"/>
      <name val="Times New Roman"/>
      <family val="1"/>
    </font>
    <font>
      <b/>
      <sz val="20"/>
      <name val="Times New Roman"/>
      <family val="1"/>
    </font>
    <font>
      <u val="single"/>
      <sz val="14"/>
      <name val="Times New Roman"/>
      <family val="1"/>
    </font>
    <font>
      <b/>
      <u val="single"/>
      <sz val="14"/>
      <name val="Times New Roman"/>
      <family val="1"/>
    </font>
    <font>
      <sz val="23"/>
      <name val="Times New Roman"/>
      <family val="1"/>
    </font>
    <font>
      <sz val="22"/>
      <name val="Times New Roman"/>
      <family val="1"/>
    </font>
    <font>
      <sz val="11"/>
      <color indexed="10"/>
      <name val="Times New Roman"/>
      <family val="1"/>
    </font>
    <font>
      <sz val="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54" fillId="3" borderId="0" applyNumberFormat="0" applyBorder="0" applyAlignment="0" applyProtection="0"/>
    <xf numFmtId="0" fontId="14" fillId="4" borderId="0" applyNumberFormat="0" applyBorder="0" applyAlignment="0" applyProtection="0"/>
    <xf numFmtId="0" fontId="54" fillId="5" borderId="0" applyNumberFormat="0" applyBorder="0" applyAlignment="0" applyProtection="0"/>
    <xf numFmtId="0" fontId="14" fillId="6" borderId="0" applyNumberFormat="0" applyBorder="0" applyAlignment="0" applyProtection="0"/>
    <xf numFmtId="0" fontId="54" fillId="7" borderId="0" applyNumberFormat="0" applyBorder="0" applyAlignment="0" applyProtection="0"/>
    <xf numFmtId="0" fontId="14" fillId="8" borderId="0" applyNumberFormat="0" applyBorder="0" applyAlignment="0" applyProtection="0"/>
    <xf numFmtId="0" fontId="54" fillId="9" borderId="0" applyNumberFormat="0" applyBorder="0" applyAlignment="0" applyProtection="0"/>
    <xf numFmtId="0" fontId="14" fillId="10" borderId="0" applyNumberFormat="0" applyBorder="0" applyAlignment="0" applyProtection="0"/>
    <xf numFmtId="0" fontId="54" fillId="11" borderId="0" applyNumberFormat="0" applyBorder="0" applyAlignment="0" applyProtection="0"/>
    <xf numFmtId="0" fontId="1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54" fillId="15" borderId="0" applyNumberFormat="0" applyBorder="0" applyAlignment="0" applyProtection="0"/>
    <xf numFmtId="0" fontId="14" fillId="16" borderId="0" applyNumberFormat="0" applyBorder="0" applyAlignment="0" applyProtection="0"/>
    <xf numFmtId="0" fontId="54" fillId="17" borderId="0" applyNumberFormat="0" applyBorder="0" applyAlignment="0" applyProtection="0"/>
    <xf numFmtId="0" fontId="14" fillId="18" borderId="0" applyNumberFormat="0" applyBorder="0" applyAlignment="0" applyProtection="0"/>
    <xf numFmtId="0" fontId="54" fillId="19" borderId="0" applyNumberFormat="0" applyBorder="0" applyAlignment="0" applyProtection="0"/>
    <xf numFmtId="0" fontId="14" fillId="8" borderId="0" applyNumberFormat="0" applyBorder="0" applyAlignment="0" applyProtection="0"/>
    <xf numFmtId="0" fontId="54" fillId="20" borderId="0" applyNumberFormat="0" applyBorder="0" applyAlignment="0" applyProtection="0"/>
    <xf numFmtId="0" fontId="14" fillId="14" borderId="0" applyNumberFormat="0" applyBorder="0" applyAlignment="0" applyProtection="0"/>
    <xf numFmtId="0" fontId="54" fillId="21" borderId="0" applyNumberFormat="0" applyBorder="0" applyAlignment="0" applyProtection="0"/>
    <xf numFmtId="0" fontId="1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55" fillId="25" borderId="0" applyNumberFormat="0" applyBorder="0" applyAlignment="0" applyProtection="0"/>
    <xf numFmtId="0" fontId="13" fillId="16" borderId="0" applyNumberFormat="0" applyBorder="0" applyAlignment="0" applyProtection="0"/>
    <xf numFmtId="0" fontId="55" fillId="26" borderId="0" applyNumberFormat="0" applyBorder="0" applyAlignment="0" applyProtection="0"/>
    <xf numFmtId="0" fontId="13" fillId="18" borderId="0" applyNumberFormat="0" applyBorder="0" applyAlignment="0" applyProtection="0"/>
    <xf numFmtId="0" fontId="55" fillId="27" borderId="0" applyNumberFormat="0" applyBorder="0" applyAlignment="0" applyProtection="0"/>
    <xf numFmtId="0" fontId="13" fillId="28" borderId="0" applyNumberFormat="0" applyBorder="0" applyAlignment="0" applyProtection="0"/>
    <xf numFmtId="0" fontId="55" fillId="29" borderId="0" applyNumberFormat="0" applyBorder="0" applyAlignment="0" applyProtection="0"/>
    <xf numFmtId="0" fontId="13" fillId="30" borderId="0" applyNumberFormat="0" applyBorder="0" applyAlignment="0" applyProtection="0"/>
    <xf numFmtId="0" fontId="55" fillId="31" borderId="0" applyNumberFormat="0" applyBorder="0" applyAlignment="0" applyProtection="0"/>
    <xf numFmtId="0" fontId="13" fillId="32" borderId="0" applyNumberFormat="0" applyBorder="0" applyAlignment="0" applyProtection="0"/>
    <xf numFmtId="0" fontId="55" fillId="33" borderId="0" applyNumberFormat="0" applyBorder="0" applyAlignment="0" applyProtection="0"/>
    <xf numFmtId="0" fontId="20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8" borderId="0" applyNumberFormat="0" applyBorder="0" applyAlignment="0" applyProtection="0"/>
    <xf numFmtId="0" fontId="13" fillId="30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1" applyNumberFormat="0" applyAlignment="0" applyProtection="0"/>
    <xf numFmtId="0" fontId="7" fillId="12" borderId="2" applyNumberFormat="0" applyAlignment="0" applyProtection="0"/>
    <xf numFmtId="0" fontId="8" fillId="45" borderId="3" applyNumberFormat="0" applyAlignment="0" applyProtection="0"/>
    <xf numFmtId="0" fontId="15" fillId="45" borderId="2" applyNumberFormat="0" applyAlignment="0" applyProtection="0"/>
    <xf numFmtId="0" fontId="21" fillId="0" borderId="0" applyNumberForma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57" fillId="46" borderId="0" applyNumberFormat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6" fillId="0" borderId="0">
      <alignment vertical="top"/>
      <protection/>
    </xf>
    <xf numFmtId="0" fontId="61" fillId="0" borderId="7" applyNumberFormat="0" applyFill="0" applyAlignment="0" applyProtection="0"/>
    <xf numFmtId="0" fontId="12" fillId="0" borderId="8" applyNumberFormat="0" applyFill="0" applyAlignment="0" applyProtection="0"/>
    <xf numFmtId="0" fontId="62" fillId="47" borderId="9" applyNumberFormat="0" applyAlignment="0" applyProtection="0"/>
    <xf numFmtId="0" fontId="10" fillId="48" borderId="10" applyNumberFormat="0" applyAlignment="0" applyProtection="0"/>
    <xf numFmtId="0" fontId="6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9" borderId="0" applyNumberFormat="0" applyBorder="0" applyAlignment="0" applyProtection="0"/>
    <xf numFmtId="0" fontId="64" fillId="50" borderId="1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65" fillId="0" borderId="11" applyNumberFormat="0" applyFill="0" applyAlignment="0" applyProtection="0"/>
    <xf numFmtId="0" fontId="6" fillId="4" borderId="0" applyNumberFormat="0" applyBorder="0" applyAlignment="0" applyProtection="0"/>
    <xf numFmtId="0" fontId="66" fillId="51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52" borderId="12" applyNumberFormat="0" applyFont="0" applyAlignment="0" applyProtection="0"/>
    <xf numFmtId="0" fontId="0" fillId="53" borderId="13" applyNumberFormat="0" applyFont="0" applyAlignment="0" applyProtection="0"/>
    <xf numFmtId="201" fontId="1" fillId="0" borderId="0" applyFont="0" applyFill="0" applyBorder="0" applyAlignment="0" applyProtection="0"/>
    <xf numFmtId="0" fontId="67" fillId="50" borderId="14" applyNumberFormat="0" applyAlignment="0" applyProtection="0"/>
    <xf numFmtId="0" fontId="18" fillId="0" borderId="15" applyNumberFormat="0" applyFill="0" applyAlignment="0" applyProtection="0"/>
    <xf numFmtId="0" fontId="68" fillId="54" borderId="0" applyNumberFormat="0" applyBorder="0" applyAlignment="0" applyProtection="0"/>
    <xf numFmtId="0" fontId="19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6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top"/>
    </xf>
    <xf numFmtId="0" fontId="31" fillId="0" borderId="0" xfId="0" applyFont="1" applyFill="1" applyAlignment="1">
      <alignment vertical="top"/>
    </xf>
    <xf numFmtId="0" fontId="0" fillId="55" borderId="0" xfId="0" applyFont="1" applyFill="1" applyAlignment="1">
      <alignment vertical="top"/>
    </xf>
    <xf numFmtId="0" fontId="0" fillId="22" borderId="0" xfId="0" applyFont="1" applyFill="1" applyAlignment="1" applyProtection="1">
      <alignment/>
      <protection/>
    </xf>
    <xf numFmtId="0" fontId="0" fillId="22" borderId="0" xfId="0" applyFont="1" applyFill="1" applyAlignment="1">
      <alignment vertical="top"/>
    </xf>
    <xf numFmtId="0" fontId="32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0" applyFont="1" applyFill="1" applyBorder="1" applyAlignment="1">
      <alignment vertical="center"/>
    </xf>
    <xf numFmtId="0" fontId="37" fillId="0" borderId="0" xfId="0" applyNumberFormat="1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14" fontId="34" fillId="0" borderId="0" xfId="0" applyNumberFormat="1" applyFont="1" applyAlignment="1">
      <alignment horizontal="left" vertical="center"/>
    </xf>
    <xf numFmtId="14" fontId="35" fillId="0" borderId="0" xfId="0" applyNumberFormat="1" applyFont="1" applyAlignment="1">
      <alignment vertical="center"/>
    </xf>
    <xf numFmtId="4" fontId="0" fillId="0" borderId="0" xfId="0" applyNumberFormat="1" applyFont="1" applyFill="1" applyAlignment="1" applyProtection="1">
      <alignment/>
      <protection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0" fillId="22" borderId="0" xfId="0" applyFont="1" applyFill="1" applyAlignment="1" applyProtection="1">
      <alignment/>
      <protection/>
    </xf>
    <xf numFmtId="4" fontId="36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center"/>
      <protection/>
    </xf>
    <xf numFmtId="4" fontId="38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 horizontal="right"/>
      <protection/>
    </xf>
    <xf numFmtId="4" fontId="44" fillId="0" borderId="0" xfId="0" applyNumberFormat="1" applyFont="1" applyAlignment="1">
      <alignment horizontal="center" vertical="center"/>
    </xf>
    <xf numFmtId="4" fontId="25" fillId="0" borderId="0" xfId="0" applyNumberFormat="1" applyFont="1" applyAlignment="1">
      <alignment horizontal="center" vertical="center"/>
    </xf>
    <xf numFmtId="0" fontId="0" fillId="55" borderId="0" xfId="0" applyFont="1" applyFill="1" applyAlignment="1" applyProtection="1">
      <alignment/>
      <protection/>
    </xf>
    <xf numFmtId="4" fontId="36" fillId="56" borderId="0" xfId="0" applyNumberFormat="1" applyFont="1" applyFill="1" applyAlignment="1">
      <alignment vertical="center"/>
    </xf>
    <xf numFmtId="0" fontId="36" fillId="56" borderId="0" xfId="0" applyNumberFormat="1" applyFont="1" applyFill="1" applyAlignment="1" applyProtection="1">
      <alignment/>
      <protection/>
    </xf>
    <xf numFmtId="0" fontId="0" fillId="56" borderId="0" xfId="0" applyFont="1" applyFill="1" applyAlignment="1">
      <alignment/>
    </xf>
    <xf numFmtId="0" fontId="0" fillId="56" borderId="0" xfId="0" applyNumberFormat="1" applyFont="1" applyFill="1" applyAlignment="1" applyProtection="1">
      <alignment horizontal="center"/>
      <protection/>
    </xf>
    <xf numFmtId="4" fontId="36" fillId="56" borderId="0" xfId="0" applyNumberFormat="1" applyFont="1" applyFill="1" applyAlignment="1">
      <alignment horizontal="center" vertical="center" wrapText="1"/>
    </xf>
    <xf numFmtId="0" fontId="0" fillId="56" borderId="0" xfId="0" applyNumberFormat="1" applyFont="1" applyFill="1" applyAlignment="1" applyProtection="1">
      <alignment/>
      <protection/>
    </xf>
    <xf numFmtId="4" fontId="42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/>
    </xf>
    <xf numFmtId="4" fontId="36" fillId="56" borderId="0" xfId="0" applyNumberFormat="1" applyFont="1" applyFill="1" applyAlignment="1" applyProtection="1">
      <alignment/>
      <protection/>
    </xf>
    <xf numFmtId="4" fontId="43" fillId="56" borderId="0" xfId="0" applyNumberFormat="1" applyFont="1" applyFill="1" applyAlignment="1">
      <alignment/>
    </xf>
    <xf numFmtId="4" fontId="0" fillId="56" borderId="0" xfId="0" applyNumberFormat="1" applyFont="1" applyFill="1" applyAlignment="1" applyProtection="1">
      <alignment/>
      <protection/>
    </xf>
    <xf numFmtId="4" fontId="28" fillId="56" borderId="0" xfId="0" applyNumberFormat="1" applyFont="1" applyFill="1" applyAlignment="1" applyProtection="1">
      <alignment horizontal="center" vertical="center" wrapText="1"/>
      <protection/>
    </xf>
    <xf numFmtId="0" fontId="36" fillId="56" borderId="0" xfId="0" applyFont="1" applyFill="1" applyAlignment="1">
      <alignment vertical="center"/>
    </xf>
    <xf numFmtId="4" fontId="27" fillId="56" borderId="16" xfId="0" applyNumberFormat="1" applyFont="1" applyFill="1" applyBorder="1" applyAlignment="1" applyProtection="1">
      <alignment horizontal="right" vertical="center"/>
      <protection/>
    </xf>
    <xf numFmtId="0" fontId="36" fillId="56" borderId="0" xfId="0" applyFont="1" applyFill="1" applyAlignment="1">
      <alignment/>
    </xf>
    <xf numFmtId="0" fontId="30" fillId="56" borderId="0" xfId="0" applyFont="1" applyFill="1" applyAlignment="1">
      <alignment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4" fillId="56" borderId="17" xfId="0" applyNumberFormat="1" applyFont="1" applyFill="1" applyBorder="1" applyAlignment="1" applyProtection="1">
      <alignment horizontal="center" vertical="center" wrapText="1"/>
      <protection/>
    </xf>
    <xf numFmtId="49" fontId="29" fillId="56" borderId="17" xfId="0" applyNumberFormat="1" applyFont="1" applyFill="1" applyBorder="1" applyAlignment="1">
      <alignment horizontal="center" vertical="center" wrapText="1"/>
    </xf>
    <xf numFmtId="0" fontId="29" fillId="56" borderId="17" xfId="0" applyFont="1" applyFill="1" applyBorder="1" applyAlignment="1">
      <alignment vertical="center" wrapText="1"/>
    </xf>
    <xf numFmtId="0" fontId="0" fillId="56" borderId="0" xfId="0" applyFont="1" applyFill="1" applyAlignment="1" applyProtection="1">
      <alignment/>
      <protection/>
    </xf>
    <xf numFmtId="49" fontId="27" fillId="56" borderId="17" xfId="0" applyNumberFormat="1" applyFont="1" applyFill="1" applyBorder="1" applyAlignment="1">
      <alignment horizontal="center" vertical="center" wrapText="1"/>
    </xf>
    <xf numFmtId="0" fontId="27" fillId="56" borderId="17" xfId="0" applyFont="1" applyFill="1" applyBorder="1" applyAlignment="1">
      <alignment vertical="center" wrapText="1"/>
    </xf>
    <xf numFmtId="4" fontId="25" fillId="56" borderId="17" xfId="0" applyNumberFormat="1" applyFont="1" applyFill="1" applyBorder="1" applyAlignment="1" applyProtection="1">
      <alignment horizontal="center" vertical="center" wrapText="1"/>
      <protection/>
    </xf>
    <xf numFmtId="0" fontId="0" fillId="56" borderId="0" xfId="0" applyFont="1" applyFill="1" applyAlignment="1">
      <alignment vertical="top"/>
    </xf>
    <xf numFmtId="4" fontId="25" fillId="56" borderId="17" xfId="0" applyNumberFormat="1" applyFont="1" applyFill="1" applyBorder="1" applyAlignment="1">
      <alignment horizontal="center" vertical="center" wrapText="1"/>
    </xf>
    <xf numFmtId="4" fontId="24" fillId="56" borderId="17" xfId="0" applyNumberFormat="1" applyFont="1" applyFill="1" applyBorder="1" applyAlignment="1">
      <alignment horizontal="center" vertical="center" wrapText="1"/>
    </xf>
    <xf numFmtId="4" fontId="31" fillId="56" borderId="0" xfId="0" applyNumberFormat="1" applyFont="1" applyFill="1" applyAlignment="1">
      <alignment vertical="top"/>
    </xf>
    <xf numFmtId="0" fontId="31" fillId="56" borderId="0" xfId="0" applyFont="1" applyFill="1" applyAlignment="1">
      <alignment vertical="top"/>
    </xf>
    <xf numFmtId="49" fontId="27" fillId="56" borderId="18" xfId="0" applyNumberFormat="1" applyFont="1" applyFill="1" applyBorder="1" applyAlignment="1">
      <alignment horizontal="center" vertical="center" wrapText="1"/>
    </xf>
    <xf numFmtId="0" fontId="27" fillId="56" borderId="18" xfId="0" applyFont="1" applyFill="1" applyBorder="1" applyAlignment="1">
      <alignment vertical="center" wrapText="1"/>
    </xf>
    <xf numFmtId="49" fontId="29" fillId="56" borderId="0" xfId="0" applyNumberFormat="1" applyFont="1" applyFill="1" applyBorder="1" applyAlignment="1">
      <alignment horizontal="center" vertical="center" wrapText="1"/>
    </xf>
    <xf numFmtId="0" fontId="29" fillId="56" borderId="0" xfId="0" applyFont="1" applyFill="1" applyBorder="1" applyAlignment="1">
      <alignment vertical="center" wrapText="1"/>
    </xf>
    <xf numFmtId="4" fontId="24" fillId="56" borderId="0" xfId="0" applyNumberFormat="1" applyFont="1" applyFill="1" applyBorder="1" applyAlignment="1" applyProtection="1">
      <alignment horizontal="center" vertical="center" wrapText="1"/>
      <protection/>
    </xf>
    <xf numFmtId="4" fontId="24" fillId="56" borderId="0" xfId="0" applyNumberFormat="1" applyFont="1" applyFill="1" applyBorder="1" applyAlignment="1">
      <alignment horizontal="center" vertical="center" wrapText="1"/>
    </xf>
    <xf numFmtId="0" fontId="32" fillId="56" borderId="0" xfId="0" applyFont="1" applyFill="1" applyAlignment="1">
      <alignment vertical="center"/>
    </xf>
    <xf numFmtId="4" fontId="32" fillId="56" borderId="0" xfId="0" applyNumberFormat="1" applyFont="1" applyFill="1" applyAlignment="1">
      <alignment horizontal="center" vertical="center"/>
    </xf>
    <xf numFmtId="14" fontId="34" fillId="56" borderId="0" xfId="0" applyNumberFormat="1" applyFont="1" applyFill="1" applyAlignment="1">
      <alignment horizontal="left" vertical="center"/>
    </xf>
    <xf numFmtId="14" fontId="34" fillId="56" borderId="0" xfId="0" applyNumberFormat="1" applyFont="1" applyFill="1" applyAlignment="1">
      <alignment vertical="center"/>
    </xf>
    <xf numFmtId="4" fontId="36" fillId="56" borderId="0" xfId="0" applyNumberFormat="1" applyFont="1" applyFill="1" applyAlignment="1">
      <alignment horizontal="center" vertical="center"/>
    </xf>
    <xf numFmtId="4" fontId="36" fillId="56" borderId="0" xfId="0" applyNumberFormat="1" applyFont="1" applyFill="1" applyAlignment="1">
      <alignment vertical="center"/>
    </xf>
    <xf numFmtId="49" fontId="29" fillId="56" borderId="19" xfId="0" applyNumberFormat="1" applyFont="1" applyFill="1" applyBorder="1" applyAlignment="1">
      <alignment horizontal="left" vertical="center" wrapText="1"/>
    </xf>
    <xf numFmtId="49" fontId="29" fillId="56" borderId="20" xfId="0" applyNumberFormat="1" applyFont="1" applyFill="1" applyBorder="1" applyAlignment="1">
      <alignment horizontal="left" vertical="center" wrapText="1"/>
    </xf>
    <xf numFmtId="49" fontId="29" fillId="56" borderId="21" xfId="0" applyNumberFormat="1" applyFont="1" applyFill="1" applyBorder="1" applyAlignment="1">
      <alignment horizontal="left" vertical="center" wrapText="1"/>
    </xf>
    <xf numFmtId="4" fontId="45" fillId="56" borderId="0" xfId="0" applyNumberFormat="1" applyFont="1" applyFill="1" applyAlignment="1" applyProtection="1">
      <alignment horizontal="center" vertical="top"/>
      <protection/>
    </xf>
    <xf numFmtId="0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29" fillId="56" borderId="17" xfId="0" applyNumberFormat="1" applyFont="1" applyFill="1" applyBorder="1" applyAlignment="1" applyProtection="1">
      <alignment horizontal="center" vertical="center" wrapText="1"/>
      <protection/>
    </xf>
    <xf numFmtId="4" fontId="36" fillId="56" borderId="0" xfId="0" applyNumberFormat="1" applyFont="1" applyFill="1" applyAlignment="1">
      <alignment/>
    </xf>
    <xf numFmtId="49" fontId="0" fillId="56" borderId="0" xfId="0" applyNumberFormat="1" applyFont="1" applyFill="1" applyAlignment="1" applyProtection="1">
      <alignment horizontal="center" vertical="center" textRotation="180"/>
      <protection/>
    </xf>
    <xf numFmtId="4" fontId="36" fillId="56" borderId="0" xfId="0" applyNumberFormat="1" applyFont="1" applyFill="1" applyAlignment="1">
      <alignment horizontal="center" vertical="center" wrapText="1"/>
    </xf>
    <xf numFmtId="4" fontId="32" fillId="56" borderId="0" xfId="0" applyNumberFormat="1" applyFont="1" applyFill="1" applyAlignment="1">
      <alignment horizontal="center" vertical="center"/>
    </xf>
    <xf numFmtId="0" fontId="39" fillId="56" borderId="0" xfId="0" applyNumberFormat="1" applyFont="1" applyFill="1" applyAlignment="1" applyProtection="1">
      <alignment horizontal="center" vertical="center" wrapText="1"/>
      <protection/>
    </xf>
    <xf numFmtId="0" fontId="29" fillId="56" borderId="19" xfId="0" applyNumberFormat="1" applyFont="1" applyFill="1" applyBorder="1" applyAlignment="1" applyProtection="1">
      <alignment horizontal="left" vertical="center" wrapText="1"/>
      <protection/>
    </xf>
    <xf numFmtId="0" fontId="29" fillId="56" borderId="20" xfId="0" applyNumberFormat="1" applyFont="1" applyFill="1" applyBorder="1" applyAlignment="1" applyProtection="1">
      <alignment horizontal="left" vertical="center" wrapText="1"/>
      <protection/>
    </xf>
    <xf numFmtId="0" fontId="29" fillId="56" borderId="21" xfId="0" applyNumberFormat="1" applyFont="1" applyFill="1" applyBorder="1" applyAlignment="1" applyProtection="1">
      <alignment horizontal="left" vertical="center" wrapText="1"/>
      <protection/>
    </xf>
    <xf numFmtId="0" fontId="4" fillId="56" borderId="0" xfId="0" applyNumberFormat="1" applyFont="1" applyFill="1" applyAlignment="1" applyProtection="1">
      <alignment horizontal="right" vertical="center"/>
      <protection/>
    </xf>
    <xf numFmtId="1" fontId="40" fillId="56" borderId="0" xfId="0" applyNumberFormat="1" applyFont="1" applyFill="1" applyAlignment="1" applyProtection="1">
      <alignment horizontal="center" vertical="center"/>
      <protection/>
    </xf>
    <xf numFmtId="1" fontId="41" fillId="56" borderId="0" xfId="0" applyNumberFormat="1" applyFont="1" applyFill="1" applyAlignment="1" applyProtection="1">
      <alignment horizontal="center" vertical="center"/>
      <protection/>
    </xf>
  </cellXfs>
  <cellStyles count="109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Followed Hyperlink" xfId="105"/>
    <cellStyle name="Підсумок" xfId="106"/>
    <cellStyle name="Плохой" xfId="107"/>
    <cellStyle name="Поганий" xfId="108"/>
    <cellStyle name="Пояснение" xfId="109"/>
    <cellStyle name="Примечание" xfId="110"/>
    <cellStyle name="Примітка" xfId="111"/>
    <cellStyle name="Percent" xfId="112"/>
    <cellStyle name="Результат" xfId="113"/>
    <cellStyle name="Связанная ячейка" xfId="114"/>
    <cellStyle name="Середній" xfId="115"/>
    <cellStyle name="Стиль 1" xfId="116"/>
    <cellStyle name="Текст попередження" xfId="117"/>
    <cellStyle name="Текст пояснення" xfId="118"/>
    <cellStyle name="Текст предупреждения" xfId="119"/>
    <cellStyle name="Comma" xfId="120"/>
    <cellStyle name="Comma [0]" xfId="121"/>
    <cellStyle name="Хороший" xfId="1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showGridLines="0" showZeros="0" tabSelected="1" view="pageBreakPreview" zoomScaleSheetLayoutView="100" zoomScalePageLayoutView="40" workbookViewId="0" topLeftCell="A44">
      <selection activeCell="H59" sqref="H58:H59"/>
    </sheetView>
  </sheetViews>
  <sheetFormatPr defaultColWidth="9.16015625" defaultRowHeight="12.75" customHeight="1"/>
  <cols>
    <col min="1" max="1" width="11.66015625" style="1" customWidth="1"/>
    <col min="2" max="2" width="36" style="1" customWidth="1"/>
    <col min="3" max="3" width="20.16015625" style="18" customWidth="1"/>
    <col min="4" max="4" width="22.16015625" style="18" customWidth="1"/>
    <col min="5" max="5" width="20.33203125" style="18" customWidth="1"/>
    <col min="6" max="6" width="21.83203125" style="18" customWidth="1"/>
    <col min="7" max="7" width="5.5" style="1" customWidth="1"/>
    <col min="8" max="8" width="17" style="2" bestFit="1" customWidth="1"/>
    <col min="9" max="9" width="17.83203125" style="2" customWidth="1"/>
    <col min="10" max="16384" width="9.16015625" style="2" customWidth="1"/>
  </cols>
  <sheetData>
    <row r="1" spans="1:10" ht="17.25" customHeight="1">
      <c r="A1" s="31"/>
      <c r="B1" s="31"/>
      <c r="C1" s="79" t="s">
        <v>69</v>
      </c>
      <c r="D1" s="79"/>
      <c r="E1" s="79"/>
      <c r="F1" s="79"/>
      <c r="G1" s="78">
        <v>18</v>
      </c>
      <c r="H1" s="32"/>
      <c r="I1" s="32"/>
      <c r="J1" s="32"/>
    </row>
    <row r="2" spans="1:10" ht="13.5" customHeight="1">
      <c r="A2" s="33"/>
      <c r="B2" s="33"/>
      <c r="C2" s="34"/>
      <c r="D2" s="70" t="s">
        <v>63</v>
      </c>
      <c r="E2" s="70"/>
      <c r="F2" s="70"/>
      <c r="G2" s="78"/>
      <c r="H2" s="32"/>
      <c r="I2" s="32"/>
      <c r="J2" s="32"/>
    </row>
    <row r="3" spans="1:10" ht="18" customHeight="1">
      <c r="A3" s="33"/>
      <c r="B3" s="33"/>
      <c r="C3" s="34"/>
      <c r="D3" s="30" t="s">
        <v>64</v>
      </c>
      <c r="E3" s="30"/>
      <c r="F3" s="30"/>
      <c r="G3" s="78"/>
      <c r="H3" s="32"/>
      <c r="I3" s="32"/>
      <c r="J3" s="32"/>
    </row>
    <row r="4" spans="1:10" ht="18" customHeight="1">
      <c r="A4" s="33"/>
      <c r="B4" s="33"/>
      <c r="C4" s="34"/>
      <c r="D4" s="30" t="s">
        <v>65</v>
      </c>
      <c r="E4" s="30"/>
      <c r="F4" s="30"/>
      <c r="G4" s="78"/>
      <c r="H4" s="32"/>
      <c r="I4" s="32"/>
      <c r="J4" s="32"/>
    </row>
    <row r="5" spans="1:10" ht="19.5" customHeight="1">
      <c r="A5" s="35"/>
      <c r="B5" s="35"/>
      <c r="C5" s="34"/>
      <c r="D5" s="77" t="s">
        <v>62</v>
      </c>
      <c r="E5" s="77"/>
      <c r="F5" s="77"/>
      <c r="G5" s="78"/>
      <c r="H5" s="32"/>
      <c r="I5" s="32"/>
      <c r="J5" s="32"/>
    </row>
    <row r="6" spans="1:10" ht="17.25" customHeight="1">
      <c r="A6" s="35"/>
      <c r="B6" s="35"/>
      <c r="C6" s="34"/>
      <c r="D6" s="77" t="s">
        <v>66</v>
      </c>
      <c r="E6" s="77"/>
      <c r="F6" s="77"/>
      <c r="G6" s="78"/>
      <c r="H6" s="30"/>
      <c r="I6" s="36"/>
      <c r="J6" s="32"/>
    </row>
    <row r="7" spans="1:10" ht="17.25" customHeight="1">
      <c r="A7" s="35"/>
      <c r="B7" s="35"/>
      <c r="C7" s="34"/>
      <c r="D7" s="37" t="s">
        <v>67</v>
      </c>
      <c r="E7" s="37"/>
      <c r="F7" s="37"/>
      <c r="G7" s="78"/>
      <c r="H7" s="30"/>
      <c r="I7" s="36"/>
      <c r="J7" s="32"/>
    </row>
    <row r="8" spans="1:10" ht="22.5" customHeight="1">
      <c r="A8" s="35"/>
      <c r="B8" s="35"/>
      <c r="C8" s="38"/>
      <c r="D8" s="70" t="s">
        <v>70</v>
      </c>
      <c r="E8" s="70"/>
      <c r="F8" s="70"/>
      <c r="G8" s="78"/>
      <c r="H8" s="37"/>
      <c r="I8" s="39"/>
      <c r="J8" s="32"/>
    </row>
    <row r="9" spans="1:10" ht="23.25" customHeight="1">
      <c r="A9" s="35"/>
      <c r="B9" s="35"/>
      <c r="C9" s="40"/>
      <c r="D9" s="40"/>
      <c r="E9" s="40"/>
      <c r="F9" s="40"/>
      <c r="G9" s="78"/>
      <c r="H9" s="32"/>
      <c r="I9" s="32"/>
      <c r="J9" s="32"/>
    </row>
    <row r="10" spans="1:10" s="3" customFormat="1" ht="60" customHeight="1">
      <c r="A10" s="81" t="s">
        <v>61</v>
      </c>
      <c r="B10" s="81"/>
      <c r="C10" s="81"/>
      <c r="D10" s="81"/>
      <c r="E10" s="81"/>
      <c r="F10" s="81"/>
      <c r="G10" s="78"/>
      <c r="H10" s="32"/>
      <c r="I10" s="32"/>
      <c r="J10" s="32"/>
    </row>
    <row r="11" spans="1:10" s="3" customFormat="1" ht="18.75" customHeight="1">
      <c r="A11" s="32"/>
      <c r="B11" s="32"/>
      <c r="C11" s="86">
        <v>1853100000</v>
      </c>
      <c r="D11" s="87"/>
      <c r="E11" s="41"/>
      <c r="F11" s="41"/>
      <c r="G11" s="78"/>
      <c r="H11" s="32"/>
      <c r="I11" s="42"/>
      <c r="J11" s="32"/>
    </row>
    <row r="12" spans="1:10" s="3" customFormat="1" ht="9.75" customHeight="1">
      <c r="A12" s="32"/>
      <c r="B12" s="32"/>
      <c r="C12" s="74" t="s">
        <v>57</v>
      </c>
      <c r="D12" s="74"/>
      <c r="E12" s="41"/>
      <c r="F12" s="41"/>
      <c r="G12" s="78"/>
      <c r="H12" s="32"/>
      <c r="I12" s="42"/>
      <c r="J12" s="32"/>
    </row>
    <row r="13" spans="1:10" ht="15.75" customHeight="1">
      <c r="A13" s="85"/>
      <c r="B13" s="85"/>
      <c r="C13" s="85"/>
      <c r="D13" s="85"/>
      <c r="E13" s="85"/>
      <c r="F13" s="43" t="s">
        <v>56</v>
      </c>
      <c r="G13" s="78"/>
      <c r="H13" s="32"/>
      <c r="I13" s="44"/>
      <c r="J13" s="32"/>
    </row>
    <row r="14" spans="1:10" s="4" customFormat="1" ht="24.75" customHeight="1">
      <c r="A14" s="75" t="s">
        <v>0</v>
      </c>
      <c r="B14" s="75" t="s">
        <v>44</v>
      </c>
      <c r="C14" s="76" t="s">
        <v>45</v>
      </c>
      <c r="D14" s="76" t="s">
        <v>2</v>
      </c>
      <c r="E14" s="76" t="s">
        <v>3</v>
      </c>
      <c r="F14" s="76"/>
      <c r="G14" s="78"/>
      <c r="H14" s="45"/>
      <c r="I14" s="32"/>
      <c r="J14" s="45"/>
    </row>
    <row r="15" spans="1:10" s="4" customFormat="1" ht="29.25" customHeight="1">
      <c r="A15" s="75"/>
      <c r="B15" s="75"/>
      <c r="C15" s="76"/>
      <c r="D15" s="76"/>
      <c r="E15" s="46" t="s">
        <v>45</v>
      </c>
      <c r="F15" s="47" t="s">
        <v>46</v>
      </c>
      <c r="G15" s="78"/>
      <c r="H15" s="45"/>
      <c r="I15" s="45"/>
      <c r="J15" s="45"/>
    </row>
    <row r="16" spans="1:10" s="4" customFormat="1" ht="19.5" customHeight="1">
      <c r="A16" s="82" t="s">
        <v>54</v>
      </c>
      <c r="B16" s="83"/>
      <c r="C16" s="83"/>
      <c r="D16" s="83"/>
      <c r="E16" s="83"/>
      <c r="F16" s="84"/>
      <c r="G16" s="78"/>
      <c r="H16" s="45"/>
      <c r="I16" s="45"/>
      <c r="J16" s="45"/>
    </row>
    <row r="17" spans="1:10" s="5" customFormat="1" ht="31.5">
      <c r="A17" s="48" t="s">
        <v>4</v>
      </c>
      <c r="B17" s="49" t="s">
        <v>5</v>
      </c>
      <c r="C17" s="47">
        <f aca="true" t="shared" si="0" ref="C17:C22">D17+E17</f>
        <v>683344351.24</v>
      </c>
      <c r="D17" s="47">
        <f>D20+D18</f>
        <v>-164389226</v>
      </c>
      <c r="E17" s="47">
        <f>E20+E18</f>
        <v>847733577.24</v>
      </c>
      <c r="F17" s="47">
        <f>F20+F18</f>
        <v>847605496.6099999</v>
      </c>
      <c r="G17" s="78"/>
      <c r="H17" s="50"/>
      <c r="I17" s="45"/>
      <c r="J17" s="50"/>
    </row>
    <row r="18" spans="1:10" s="9" customFormat="1" ht="31.5">
      <c r="A18" s="51" t="s">
        <v>51</v>
      </c>
      <c r="B18" s="52" t="s">
        <v>52</v>
      </c>
      <c r="C18" s="53">
        <f t="shared" si="0"/>
        <v>92214546</v>
      </c>
      <c r="D18" s="53">
        <f>D19</f>
        <v>0</v>
      </c>
      <c r="E18" s="53">
        <f>E19</f>
        <v>92214546</v>
      </c>
      <c r="F18" s="53">
        <f>F19</f>
        <v>92214546</v>
      </c>
      <c r="G18" s="78"/>
      <c r="H18" s="50"/>
      <c r="I18" s="50"/>
      <c r="J18" s="50"/>
    </row>
    <row r="19" spans="1:10" s="9" customFormat="1" ht="18" customHeight="1">
      <c r="A19" s="51" t="s">
        <v>53</v>
      </c>
      <c r="B19" s="52" t="s">
        <v>17</v>
      </c>
      <c r="C19" s="53">
        <f t="shared" si="0"/>
        <v>92214546</v>
      </c>
      <c r="D19" s="53">
        <v>0</v>
      </c>
      <c r="E19" s="53">
        <f>E33</f>
        <v>92214546</v>
      </c>
      <c r="F19" s="53">
        <f>F33</f>
        <v>92214546</v>
      </c>
      <c r="G19" s="78"/>
      <c r="H19" s="50"/>
      <c r="I19" s="50"/>
      <c r="J19" s="50"/>
    </row>
    <row r="20" spans="1:10" s="21" customFormat="1" ht="45.75" customHeight="1">
      <c r="A20" s="51" t="s">
        <v>6</v>
      </c>
      <c r="B20" s="52" t="s">
        <v>7</v>
      </c>
      <c r="C20" s="53">
        <f t="shared" si="0"/>
        <v>591129805.24</v>
      </c>
      <c r="D20" s="53">
        <f>D23+D21+D22</f>
        <v>-164389226</v>
      </c>
      <c r="E20" s="53">
        <f>E23+E21+E22</f>
        <v>755519031.24</v>
      </c>
      <c r="F20" s="53">
        <f>F23+F21+F22</f>
        <v>755390950.6099999</v>
      </c>
      <c r="G20" s="78"/>
      <c r="H20" s="50"/>
      <c r="I20" s="50"/>
      <c r="J20" s="50"/>
    </row>
    <row r="21" spans="1:10" s="5" customFormat="1" ht="20.25" customHeight="1">
      <c r="A21" s="51" t="s">
        <v>37</v>
      </c>
      <c r="B21" s="52" t="s">
        <v>38</v>
      </c>
      <c r="C21" s="53">
        <f>D21+E21</f>
        <v>591129805.24</v>
      </c>
      <c r="D21" s="53">
        <f>302350023+212312683.67+20004035+50000+12921450-36700000+10000000+998000+12415930+700000+3500000</f>
        <v>538552121.67</v>
      </c>
      <c r="E21" s="53">
        <f>52449602.94+83000+45080.63</f>
        <v>52577683.57</v>
      </c>
      <c r="F21" s="53">
        <v>52449602.94</v>
      </c>
      <c r="G21" s="78"/>
      <c r="H21" s="50"/>
      <c r="I21" s="50"/>
      <c r="J21" s="50"/>
    </row>
    <row r="22" spans="1:10" s="5" customFormat="1" ht="20.25" customHeight="1" hidden="1">
      <c r="A22" s="51" t="s">
        <v>39</v>
      </c>
      <c r="B22" s="52" t="s">
        <v>40</v>
      </c>
      <c r="C22" s="53">
        <f t="shared" si="0"/>
        <v>0</v>
      </c>
      <c r="D22" s="53"/>
      <c r="E22" s="53"/>
      <c r="F22" s="53"/>
      <c r="G22" s="78"/>
      <c r="H22" s="50"/>
      <c r="I22" s="50"/>
      <c r="J22" s="50"/>
    </row>
    <row r="23" spans="1:10" s="29" customFormat="1" ht="64.5" customHeight="1">
      <c r="A23" s="51" t="s">
        <v>8</v>
      </c>
      <c r="B23" s="52" t="s">
        <v>9</v>
      </c>
      <c r="C23" s="53">
        <f aca="true" t="shared" si="1" ref="C23:C40">D23+E23</f>
        <v>0</v>
      </c>
      <c r="D23" s="53">
        <f>-270070047-600000+600000-3400000-9737000-680000-50000+3000000-320000+787000+200000-100000-787000-35000-1818854-63902-199947-199243-176590-2814593-1868051-150000-1248666-146794-43714-901392-71975-293385-1951473-183471-22500000-107164-2000000-14650000-340000-6146500+2630680-3000-25000000-31292906+53489-2000000-166847315.67-50587+8824559-1000000-500000-7000000-3266450+26700000-26700000-10500000-397000-750000-33700-900000-45000-273558-7344000-8990000-5084537-57092889+1834200-30694900-700000-3250000-300000+1420000+3250000-8170272-707000-500000-9193400</f>
        <v>-702941347.67</v>
      </c>
      <c r="E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+500000+9193400</f>
        <v>702941347.67</v>
      </c>
      <c r="F23" s="53">
        <f>270070047+600000-600000+3400000+9737000+680000+50000-3000000+320000-787000-200000+100000+787000-2630680+57910714+3000+25000000+31292906-53489+2000000+166847315.67+50587-8824559+1000000+500000+7000000+3266450-26700000+26700000+10500000+397000+750000+33700+900000+45000+273558+7344000+8990000+5084537+57092889-1834200+30694900+700000+3250000+300000-1420000-3250000+8170272+707000+500000+9193400</f>
        <v>702941347.67</v>
      </c>
      <c r="G23" s="78"/>
      <c r="H23" s="40">
        <f>E23-F23</f>
        <v>0</v>
      </c>
      <c r="I23" s="50"/>
      <c r="J23" s="50"/>
    </row>
    <row r="24" spans="1:10" s="6" customFormat="1" ht="19.5" customHeight="1">
      <c r="A24" s="48" t="s">
        <v>13</v>
      </c>
      <c r="B24" s="49" t="s">
        <v>14</v>
      </c>
      <c r="C24" s="47">
        <f t="shared" si="1"/>
        <v>-3763568</v>
      </c>
      <c r="D24" s="47">
        <f>D25</f>
        <v>0</v>
      </c>
      <c r="E24" s="47">
        <f>E25</f>
        <v>-3763568</v>
      </c>
      <c r="F24" s="47">
        <f>F25</f>
        <v>-3763568</v>
      </c>
      <c r="G24" s="78"/>
      <c r="H24" s="54"/>
      <c r="I24" s="40"/>
      <c r="J24" s="54"/>
    </row>
    <row r="25" spans="1:10" s="6" customFormat="1" ht="34.5" customHeight="1">
      <c r="A25" s="51" t="s">
        <v>15</v>
      </c>
      <c r="B25" s="52" t="s">
        <v>24</v>
      </c>
      <c r="C25" s="53">
        <f t="shared" si="1"/>
        <v>-3763568</v>
      </c>
      <c r="D25" s="53">
        <f>D26+D27</f>
        <v>0</v>
      </c>
      <c r="E25" s="53">
        <f>E26+E27</f>
        <v>-3763568</v>
      </c>
      <c r="F25" s="53">
        <f>F26+F27</f>
        <v>-3763568</v>
      </c>
      <c r="G25" s="78"/>
      <c r="H25" s="54"/>
      <c r="I25" s="54"/>
      <c r="J25" s="54"/>
    </row>
    <row r="26" spans="1:10" s="8" customFormat="1" ht="18.75" customHeight="1">
      <c r="A26" s="51" t="s">
        <v>16</v>
      </c>
      <c r="B26" s="52" t="s">
        <v>17</v>
      </c>
      <c r="C26" s="53">
        <f t="shared" si="1"/>
        <v>0</v>
      </c>
      <c r="D26" s="55">
        <v>0</v>
      </c>
      <c r="E26" s="55">
        <f>E34</f>
        <v>0</v>
      </c>
      <c r="F26" s="55">
        <f>F34</f>
        <v>0</v>
      </c>
      <c r="G26" s="78"/>
      <c r="H26" s="54"/>
      <c r="I26" s="54"/>
      <c r="J26" s="54"/>
    </row>
    <row r="27" spans="1:10" s="8" customFormat="1" ht="18.75" customHeight="1">
      <c r="A27" s="51" t="s">
        <v>28</v>
      </c>
      <c r="B27" s="52" t="s">
        <v>29</v>
      </c>
      <c r="C27" s="53">
        <f t="shared" si="1"/>
        <v>-3763568</v>
      </c>
      <c r="D27" s="55">
        <v>0</v>
      </c>
      <c r="E27" s="55">
        <f>E39</f>
        <v>-3763568</v>
      </c>
      <c r="F27" s="55">
        <f>F39</f>
        <v>-3763568</v>
      </c>
      <c r="G27" s="78"/>
      <c r="H27" s="54"/>
      <c r="I27" s="54"/>
      <c r="J27" s="54"/>
    </row>
    <row r="28" spans="1:10" s="7" customFormat="1" ht="18.75" customHeight="1">
      <c r="A28" s="48"/>
      <c r="B28" s="49" t="s">
        <v>30</v>
      </c>
      <c r="C28" s="47">
        <f t="shared" si="1"/>
        <v>679580783.24</v>
      </c>
      <c r="D28" s="56">
        <f>D17+D24</f>
        <v>-164389226</v>
      </c>
      <c r="E28" s="56">
        <f>E17+E24</f>
        <v>843970009.24</v>
      </c>
      <c r="F28" s="56">
        <f>F17+F24</f>
        <v>843841928.6099999</v>
      </c>
      <c r="G28" s="78"/>
      <c r="H28" s="57">
        <f>E28-F28</f>
        <v>128080.63000011444</v>
      </c>
      <c r="I28" s="54" t="s">
        <v>68</v>
      </c>
      <c r="J28" s="58"/>
    </row>
    <row r="29" spans="1:10" s="7" customFormat="1" ht="18.75" customHeight="1">
      <c r="A29" s="71" t="s">
        <v>55</v>
      </c>
      <c r="B29" s="72"/>
      <c r="C29" s="72"/>
      <c r="D29" s="72"/>
      <c r="E29" s="72"/>
      <c r="F29" s="73"/>
      <c r="G29" s="78"/>
      <c r="H29" s="58"/>
      <c r="I29" s="58"/>
      <c r="J29" s="58"/>
    </row>
    <row r="30" spans="1:10" s="6" customFormat="1" ht="36.75" customHeight="1">
      <c r="A30" s="48" t="s">
        <v>18</v>
      </c>
      <c r="B30" s="49" t="s">
        <v>21</v>
      </c>
      <c r="C30" s="47">
        <f>D30+E30</f>
        <v>88450978</v>
      </c>
      <c r="D30" s="47">
        <f>D31+D37</f>
        <v>0</v>
      </c>
      <c r="E30" s="47">
        <f>E31+E37</f>
        <v>88450978</v>
      </c>
      <c r="F30" s="47">
        <f>F31+F37</f>
        <v>88450978</v>
      </c>
      <c r="G30" s="78"/>
      <c r="H30" s="54"/>
      <c r="I30" s="58"/>
      <c r="J30" s="54"/>
    </row>
    <row r="31" spans="1:10" s="10" customFormat="1" ht="15.75">
      <c r="A31" s="51" t="s">
        <v>20</v>
      </c>
      <c r="B31" s="52" t="s">
        <v>19</v>
      </c>
      <c r="C31" s="53">
        <f>D31+E31</f>
        <v>92214546</v>
      </c>
      <c r="D31" s="53">
        <f>D32+D34</f>
        <v>0</v>
      </c>
      <c r="E31" s="53">
        <f>E32+E34</f>
        <v>92214546</v>
      </c>
      <c r="F31" s="53">
        <f>F32+F34</f>
        <v>92214546</v>
      </c>
      <c r="G31" s="78"/>
      <c r="H31" s="54"/>
      <c r="I31" s="54"/>
      <c r="J31" s="54"/>
    </row>
    <row r="32" spans="1:10" s="10" customFormat="1" ht="15.75">
      <c r="A32" s="51" t="s">
        <v>47</v>
      </c>
      <c r="B32" s="52" t="s">
        <v>49</v>
      </c>
      <c r="C32" s="53">
        <f t="shared" si="1"/>
        <v>92214546</v>
      </c>
      <c r="D32" s="53">
        <f>D33</f>
        <v>0</v>
      </c>
      <c r="E32" s="53">
        <f>E33</f>
        <v>92214546</v>
      </c>
      <c r="F32" s="53">
        <f>F33</f>
        <v>92214546</v>
      </c>
      <c r="G32" s="78"/>
      <c r="H32" s="54"/>
      <c r="I32" s="54"/>
      <c r="J32" s="54"/>
    </row>
    <row r="33" spans="1:10" s="10" customFormat="1" ht="15.75">
      <c r="A33" s="51" t="s">
        <v>48</v>
      </c>
      <c r="B33" s="52" t="s">
        <v>50</v>
      </c>
      <c r="C33" s="53">
        <f t="shared" si="1"/>
        <v>92214546</v>
      </c>
      <c r="D33" s="53">
        <v>0</v>
      </c>
      <c r="E33" s="53">
        <v>92214546</v>
      </c>
      <c r="F33" s="53">
        <v>92214546</v>
      </c>
      <c r="G33" s="78"/>
      <c r="H33" s="54"/>
      <c r="I33" s="54"/>
      <c r="J33" s="54"/>
    </row>
    <row r="34" spans="1:10" s="8" customFormat="1" ht="15.75">
      <c r="A34" s="51" t="s">
        <v>22</v>
      </c>
      <c r="B34" s="52" t="s">
        <v>23</v>
      </c>
      <c r="C34" s="53">
        <f>D34+E34</f>
        <v>0</v>
      </c>
      <c r="D34" s="53">
        <f>D36</f>
        <v>0</v>
      </c>
      <c r="E34" s="53">
        <f>E36+E35</f>
        <v>0</v>
      </c>
      <c r="F34" s="53">
        <f>F36+F35</f>
        <v>0</v>
      </c>
      <c r="G34" s="78"/>
      <c r="H34" s="54"/>
      <c r="I34" s="54"/>
      <c r="J34" s="54"/>
    </row>
    <row r="35" spans="1:10" s="8" customFormat="1" ht="15.75">
      <c r="A35" s="51" t="s">
        <v>58</v>
      </c>
      <c r="B35" s="52" t="s">
        <v>50</v>
      </c>
      <c r="C35" s="53">
        <f>D35+E35</f>
        <v>0</v>
      </c>
      <c r="D35" s="53">
        <v>0</v>
      </c>
      <c r="E35" s="53"/>
      <c r="F35" s="53"/>
      <c r="G35" s="78"/>
      <c r="H35" s="54"/>
      <c r="I35" s="54"/>
      <c r="J35" s="54"/>
    </row>
    <row r="36" spans="1:10" s="8" customFormat="1" ht="13.5" customHeight="1" hidden="1">
      <c r="A36" s="51" t="s">
        <v>26</v>
      </c>
      <c r="B36" s="52" t="s">
        <v>27</v>
      </c>
      <c r="C36" s="53">
        <f t="shared" si="1"/>
        <v>0</v>
      </c>
      <c r="D36" s="55">
        <v>0</v>
      </c>
      <c r="E36" s="55"/>
      <c r="F36" s="55"/>
      <c r="G36" s="78"/>
      <c r="H36" s="54"/>
      <c r="I36" s="54"/>
      <c r="J36" s="54"/>
    </row>
    <row r="37" spans="1:10" s="8" customFormat="1" ht="18.75" customHeight="1">
      <c r="A37" s="51" t="s">
        <v>31</v>
      </c>
      <c r="B37" s="52" t="s">
        <v>32</v>
      </c>
      <c r="C37" s="53">
        <f>D37+E37</f>
        <v>-3763568</v>
      </c>
      <c r="D37" s="55">
        <f aca="true" t="shared" si="2" ref="D37:F38">D38</f>
        <v>0</v>
      </c>
      <c r="E37" s="55">
        <f t="shared" si="2"/>
        <v>-3763568</v>
      </c>
      <c r="F37" s="55">
        <f t="shared" si="2"/>
        <v>-3763568</v>
      </c>
      <c r="G37" s="78"/>
      <c r="H37" s="54"/>
      <c r="I37" s="54"/>
      <c r="J37" s="54"/>
    </row>
    <row r="38" spans="1:10" s="8" customFormat="1" ht="18.75" customHeight="1">
      <c r="A38" s="51" t="s">
        <v>33</v>
      </c>
      <c r="B38" s="52" t="s">
        <v>34</v>
      </c>
      <c r="C38" s="53">
        <f t="shared" si="1"/>
        <v>-3763568</v>
      </c>
      <c r="D38" s="55">
        <f t="shared" si="2"/>
        <v>0</v>
      </c>
      <c r="E38" s="55">
        <f>E39</f>
        <v>-3763568</v>
      </c>
      <c r="F38" s="55">
        <f t="shared" si="2"/>
        <v>-3763568</v>
      </c>
      <c r="G38" s="78"/>
      <c r="H38" s="54"/>
      <c r="I38" s="54"/>
      <c r="J38" s="54"/>
    </row>
    <row r="39" spans="1:10" s="8" customFormat="1" ht="31.5">
      <c r="A39" s="51" t="s">
        <v>35</v>
      </c>
      <c r="B39" s="52" t="s">
        <v>27</v>
      </c>
      <c r="C39" s="53">
        <f t="shared" si="1"/>
        <v>-3763568</v>
      </c>
      <c r="D39" s="55">
        <v>0</v>
      </c>
      <c r="E39" s="55">
        <v>-3763568</v>
      </c>
      <c r="F39" s="55">
        <v>-3763568</v>
      </c>
      <c r="G39" s="78"/>
      <c r="H39" s="54"/>
      <c r="I39" s="54"/>
      <c r="J39" s="54"/>
    </row>
    <row r="40" spans="1:10" s="10" customFormat="1" ht="33.75" customHeight="1">
      <c r="A40" s="48" t="s">
        <v>10</v>
      </c>
      <c r="B40" s="49" t="s">
        <v>1</v>
      </c>
      <c r="C40" s="47">
        <f t="shared" si="1"/>
        <v>591129805.24</v>
      </c>
      <c r="D40" s="47">
        <f>D41</f>
        <v>-164389226</v>
      </c>
      <c r="E40" s="47">
        <f>E41</f>
        <v>755519031.24</v>
      </c>
      <c r="F40" s="47">
        <f>F41</f>
        <v>755390950.6099999</v>
      </c>
      <c r="G40" s="78"/>
      <c r="H40" s="54"/>
      <c r="I40" s="54"/>
      <c r="J40" s="54"/>
    </row>
    <row r="41" spans="1:10" s="10" customFormat="1" ht="31.5">
      <c r="A41" s="51" t="s">
        <v>11</v>
      </c>
      <c r="B41" s="52" t="s">
        <v>25</v>
      </c>
      <c r="C41" s="53">
        <f>D41+E41</f>
        <v>591129805.24</v>
      </c>
      <c r="D41" s="53">
        <f>D44+D42+D43</f>
        <v>-164389226</v>
      </c>
      <c r="E41" s="53">
        <f>E44+E42+E43</f>
        <v>755519031.24</v>
      </c>
      <c r="F41" s="53">
        <f>F44+F42+F43</f>
        <v>755390950.6099999</v>
      </c>
      <c r="G41" s="78"/>
      <c r="H41" s="54"/>
      <c r="I41" s="54"/>
      <c r="J41" s="54" t="s">
        <v>43</v>
      </c>
    </row>
    <row r="42" spans="1:10" s="10" customFormat="1" ht="20.25" customHeight="1">
      <c r="A42" s="51" t="s">
        <v>41</v>
      </c>
      <c r="B42" s="52" t="s">
        <v>38</v>
      </c>
      <c r="C42" s="53">
        <f aca="true" t="shared" si="3" ref="C42:F43">C21</f>
        <v>591129805.24</v>
      </c>
      <c r="D42" s="53">
        <f>D21</f>
        <v>538552121.67</v>
      </c>
      <c r="E42" s="53">
        <f t="shared" si="3"/>
        <v>52577683.57</v>
      </c>
      <c r="F42" s="53">
        <f t="shared" si="3"/>
        <v>52449602.94</v>
      </c>
      <c r="G42" s="78"/>
      <c r="H42" s="54"/>
      <c r="I42" s="54"/>
      <c r="J42" s="54"/>
    </row>
    <row r="43" spans="1:10" s="10" customFormat="1" ht="20.25" customHeight="1" hidden="1">
      <c r="A43" s="51" t="s">
        <v>42</v>
      </c>
      <c r="B43" s="52" t="s">
        <v>40</v>
      </c>
      <c r="C43" s="53">
        <f t="shared" si="3"/>
        <v>0</v>
      </c>
      <c r="D43" s="53">
        <f t="shared" si="3"/>
        <v>0</v>
      </c>
      <c r="E43" s="53">
        <f t="shared" si="3"/>
        <v>0</v>
      </c>
      <c r="F43" s="53">
        <f t="shared" si="3"/>
        <v>0</v>
      </c>
      <c r="G43" s="78"/>
      <c r="H43" s="54"/>
      <c r="I43" s="54"/>
      <c r="J43" s="54"/>
    </row>
    <row r="44" spans="1:10" s="8" customFormat="1" ht="63">
      <c r="A44" s="59" t="s">
        <v>12</v>
      </c>
      <c r="B44" s="60" t="s">
        <v>9</v>
      </c>
      <c r="C44" s="53">
        <f>D44+E44</f>
        <v>0</v>
      </c>
      <c r="D44" s="53">
        <f>D23</f>
        <v>-702941347.67</v>
      </c>
      <c r="E44" s="53">
        <f>E23</f>
        <v>702941347.67</v>
      </c>
      <c r="F44" s="53">
        <f>F23</f>
        <v>702941347.67</v>
      </c>
      <c r="G44" s="78"/>
      <c r="H44" s="54"/>
      <c r="I44" s="54"/>
      <c r="J44" s="54"/>
    </row>
    <row r="45" spans="1:10" s="7" customFormat="1" ht="31.5">
      <c r="A45" s="48"/>
      <c r="B45" s="49" t="s">
        <v>36</v>
      </c>
      <c r="C45" s="47">
        <f>D45+E45</f>
        <v>679580783.24</v>
      </c>
      <c r="D45" s="56">
        <f>D30+D40</f>
        <v>-164389226</v>
      </c>
      <c r="E45" s="56">
        <f>E30+E40</f>
        <v>843970009.24</v>
      </c>
      <c r="F45" s="56">
        <f>F30+F40</f>
        <v>843841928.6099999</v>
      </c>
      <c r="G45" s="78"/>
      <c r="H45" s="57"/>
      <c r="I45" s="54"/>
      <c r="J45" s="58"/>
    </row>
    <row r="46" spans="1:10" s="7" customFormat="1" ht="15.75">
      <c r="A46" s="61"/>
      <c r="B46" s="62"/>
      <c r="C46" s="63"/>
      <c r="D46" s="64"/>
      <c r="E46" s="64"/>
      <c r="F46" s="64"/>
      <c r="G46" s="78"/>
      <c r="H46" s="57"/>
      <c r="I46" s="58"/>
      <c r="J46" s="58"/>
    </row>
    <row r="47" spans="1:10" s="7" customFormat="1" ht="15.75">
      <c r="A47" s="61"/>
      <c r="B47" s="62"/>
      <c r="C47" s="63"/>
      <c r="D47" s="64"/>
      <c r="E47" s="64"/>
      <c r="F47" s="64"/>
      <c r="G47" s="78"/>
      <c r="H47" s="57"/>
      <c r="I47" s="58"/>
      <c r="J47" s="58"/>
    </row>
    <row r="48" spans="1:10" s="7" customFormat="1" ht="20.25">
      <c r="A48" s="65" t="s">
        <v>59</v>
      </c>
      <c r="B48" s="65"/>
      <c r="C48" s="66"/>
      <c r="D48" s="66"/>
      <c r="E48" s="80" t="s">
        <v>60</v>
      </c>
      <c r="F48" s="80"/>
      <c r="G48" s="78"/>
      <c r="H48" s="57"/>
      <c r="I48" s="58"/>
      <c r="J48" s="58"/>
    </row>
    <row r="49" spans="1:10" s="7" customFormat="1" ht="20.25">
      <c r="A49" s="65"/>
      <c r="B49" s="65"/>
      <c r="C49" s="66"/>
      <c r="D49" s="66"/>
      <c r="E49" s="66"/>
      <c r="F49" s="66"/>
      <c r="G49" s="78"/>
      <c r="H49" s="57"/>
      <c r="I49" s="58"/>
      <c r="J49" s="58"/>
    </row>
    <row r="50" spans="1:10" ht="43.5" customHeight="1">
      <c r="A50" s="67" t="s">
        <v>71</v>
      </c>
      <c r="B50" s="68"/>
      <c r="C50" s="69"/>
      <c r="D50" s="69"/>
      <c r="E50" s="69"/>
      <c r="F50" s="69"/>
      <c r="G50" s="78"/>
      <c r="H50" s="32"/>
      <c r="I50" s="58"/>
      <c r="J50" s="32"/>
    </row>
    <row r="51" spans="1:7" s="15" customFormat="1" ht="24.75" customHeight="1">
      <c r="A51" s="11"/>
      <c r="B51" s="12"/>
      <c r="C51" s="27"/>
      <c r="D51" s="27"/>
      <c r="E51" s="28"/>
      <c r="F51" s="28"/>
      <c r="G51" s="14"/>
    </row>
    <row r="52" spans="1:6" ht="12.75" customHeight="1">
      <c r="A52" s="16"/>
      <c r="B52" s="17"/>
      <c r="C52" s="27"/>
      <c r="D52" s="27"/>
      <c r="E52" s="27"/>
      <c r="F52" s="27"/>
    </row>
    <row r="53" spans="1:6" ht="12.75" customHeight="1">
      <c r="A53" s="13"/>
      <c r="B53" s="13"/>
      <c r="C53" s="22"/>
      <c r="D53" s="22"/>
      <c r="E53" s="22"/>
      <c r="F53" s="22"/>
    </row>
    <row r="54" spans="1:6" ht="12.75" customHeight="1">
      <c r="A54" s="13"/>
      <c r="B54" s="13"/>
      <c r="C54" s="22"/>
      <c r="D54" s="22"/>
      <c r="E54" s="22"/>
      <c r="F54" s="22"/>
    </row>
    <row r="57" ht="12.75" customHeight="1">
      <c r="D57" s="26"/>
    </row>
    <row r="58" ht="12.75" customHeight="1">
      <c r="F58" s="23"/>
    </row>
    <row r="59" spans="3:6" ht="12.75" customHeight="1">
      <c r="C59" s="24"/>
      <c r="D59" s="24"/>
      <c r="E59" s="24"/>
      <c r="F59" s="24"/>
    </row>
    <row r="60" spans="1:7" s="20" customFormat="1" ht="12.75" customHeight="1">
      <c r="A60" s="19"/>
      <c r="B60" s="19"/>
      <c r="C60" s="25"/>
      <c r="D60" s="25"/>
      <c r="E60" s="25"/>
      <c r="F60" s="25"/>
      <c r="G60" s="19"/>
    </row>
    <row r="61" spans="1:7" s="20" customFormat="1" ht="12.75" customHeight="1">
      <c r="A61" s="19"/>
      <c r="B61" s="19"/>
      <c r="C61" s="25"/>
      <c r="D61" s="25"/>
      <c r="E61" s="25"/>
      <c r="F61" s="25"/>
      <c r="G61" s="19"/>
    </row>
  </sheetData>
  <sheetProtection/>
  <mergeCells count="18">
    <mergeCell ref="G1:G50"/>
    <mergeCell ref="C1:F1"/>
    <mergeCell ref="E48:F48"/>
    <mergeCell ref="A10:F10"/>
    <mergeCell ref="A16:F16"/>
    <mergeCell ref="E14:F14"/>
    <mergeCell ref="A13:E13"/>
    <mergeCell ref="C11:D11"/>
    <mergeCell ref="D14:D15"/>
    <mergeCell ref="A14:A15"/>
    <mergeCell ref="D2:F2"/>
    <mergeCell ref="A29:F29"/>
    <mergeCell ref="C12:D12"/>
    <mergeCell ref="B14:B15"/>
    <mergeCell ref="C14:C15"/>
    <mergeCell ref="D5:F5"/>
    <mergeCell ref="D6:F6"/>
    <mergeCell ref="D8:F8"/>
  </mergeCells>
  <printOptions horizontalCentered="1"/>
  <pageMargins left="0.7874015748031497" right="0.3937007874015748" top="0.5905511811023623" bottom="0" header="0" footer="0"/>
  <pageSetup firstPageNumber="0" useFirstPageNumber="1" fitToHeight="1" fitToWidth="1" horizontalDpi="600" verticalDpi="600" orientation="portrait" paperSize="9" scale="68" r:id="rId3"/>
  <headerFooter differentOddEven="1" alignWithMargins="0">
    <oddFooter>&amp;RСторінка  &amp;N</oddFooter>
  </headerFooter>
  <rowBreaks count="1" manualBreakCount="1">
    <brk id="49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Єрмолова Надія Олександрівна</cp:lastModifiedBy>
  <cp:lastPrinted>2023-07-24T12:39:47Z</cp:lastPrinted>
  <dcterms:created xsi:type="dcterms:W3CDTF">2014-01-17T10:52:16Z</dcterms:created>
  <dcterms:modified xsi:type="dcterms:W3CDTF">2023-07-24T12:39:50Z</dcterms:modified>
  <cp:category/>
  <cp:version/>
  <cp:contentType/>
  <cp:contentStatus/>
</cp:coreProperties>
</file>