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45" windowHeight="7935" activeTab="0"/>
  </bookViews>
  <sheets>
    <sheet name="план 2016" sheetId="1" r:id="rId1"/>
  </sheets>
  <definedNames>
    <definedName name="_xlnm.Print_Titles" localSheetId="0">'план 2016'!$10:$11</definedName>
    <definedName name="_xlnm.Print_Area" localSheetId="0">'план 2016'!$A$1:$F$105</definedName>
  </definedNames>
  <calcPr fullCalcOnLoad="1"/>
</workbook>
</file>

<file path=xl/sharedStrings.xml><?xml version="1.0" encoding="utf-8"?>
<sst xmlns="http://schemas.openxmlformats.org/spreadsheetml/2006/main" count="200" uniqueCount="189">
  <si>
    <t>Види податків, зборів, обов`язкових платежів</t>
  </si>
  <si>
    <t>Загальний фонд</t>
  </si>
  <si>
    <t>Спеціальний фонд</t>
  </si>
  <si>
    <t>Всього:</t>
  </si>
  <si>
    <t>Управління освіти і науки</t>
  </si>
  <si>
    <t>Цільові фонди утворені Верховною Радою Автономної Республіки Крим, органами місцевого самоврядування та місцевими органами виконавчої влади</t>
  </si>
  <si>
    <t>1.1.</t>
  </si>
  <si>
    <t>1.2.</t>
  </si>
  <si>
    <t>1.4.</t>
  </si>
  <si>
    <t>1.5.</t>
  </si>
  <si>
    <t>2.1.</t>
  </si>
  <si>
    <t>2.4.</t>
  </si>
  <si>
    <t>2.5.</t>
  </si>
  <si>
    <t>2.6.</t>
  </si>
  <si>
    <t>2.7.</t>
  </si>
  <si>
    <t>Надходження коштів від Державного фонду дорогоцінних металів і дорогоцінного каміння</t>
  </si>
  <si>
    <t>Грошові стягнення за шкоду заподіяну порушенням законодавства про охорону навколишнього природного середовища в наслідок господарської та іншої діяльності</t>
  </si>
  <si>
    <r>
      <t xml:space="preserve">Цільові фонди утворені Верховною Радою Автономної Республіки Крим, органами місцевого самоврядування та місцевими органами виконавчої влади </t>
    </r>
    <r>
      <rPr>
        <i/>
        <sz val="14"/>
        <rFont val="Times New Roman"/>
        <family val="1"/>
      </rPr>
      <t>(цільовий фонд виконавчого комітету)</t>
    </r>
  </si>
  <si>
    <t xml:space="preserve">Власні надходження бюджетних установ                   </t>
  </si>
  <si>
    <t>тис. грн.</t>
  </si>
  <si>
    <t>2.9.</t>
  </si>
  <si>
    <t>2.10.</t>
  </si>
  <si>
    <t>1.3.</t>
  </si>
  <si>
    <t>Екологічний податок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</si>
  <si>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</si>
  <si>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 xml:space="preserve">Надходження від орендної плати за користування цілісним майновим комплексом та іншим майном, що перебуває в комунальній власності </t>
  </si>
  <si>
    <t xml:space="preserve">Єдиний податок </t>
  </si>
  <si>
    <t>Туристичний збір</t>
  </si>
  <si>
    <t xml:space="preserve"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 </t>
  </si>
  <si>
    <t>Надходження коштів пайової участі у розвитку інфраструктури населеного пункту</t>
  </si>
  <si>
    <t>Інші надходження (відшкодування витрат на лікування потерпілих)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</si>
  <si>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</si>
  <si>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Податок на нерухоме майно, відмінне від земельної ділянки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</si>
  <si>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</si>
  <si>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Примітка:</t>
  </si>
  <si>
    <t>*</t>
  </si>
  <si>
    <t>Адміністративні штрафи та інші санкції</t>
  </si>
  <si>
    <t>2.11.</t>
  </si>
  <si>
    <t>територіальні центри</t>
  </si>
  <si>
    <r>
      <t>Інші надходження (</t>
    </r>
    <r>
      <rPr>
        <i/>
        <sz val="14"/>
        <rFont val="Times New Roman"/>
        <family val="1"/>
      </rPr>
      <t>надходження, які не мають систематичного характеру</t>
    </r>
    <r>
      <rPr>
        <sz val="14"/>
        <rFont val="Times New Roman"/>
        <family val="1"/>
      </rPr>
      <t>)</t>
    </r>
  </si>
  <si>
    <r>
      <t>Цільові фонди утворені Верховною Радою Автономної Республіки Крим, органами місцевого самоврядування та місцевими органами виконавчої влади (</t>
    </r>
    <r>
      <rPr>
        <i/>
        <sz val="14"/>
        <rFont val="Times New Roman"/>
        <family val="1"/>
      </rPr>
      <t>плата за особовий строковий сервітут</t>
    </r>
    <r>
      <rPr>
        <sz val="14"/>
        <rFont val="Times New Roman"/>
        <family val="1"/>
      </rPr>
      <t>)</t>
    </r>
  </si>
  <si>
    <r>
      <t xml:space="preserve">Податок на прибуток підприємств та фінансових установ комунальної власності                                    </t>
    </r>
    <r>
      <rPr>
        <i/>
        <sz val="14"/>
        <rFont val="Times New Roman"/>
        <family val="1"/>
      </rPr>
      <t>( КП “А.Б.К.” СМР) *</t>
    </r>
  </si>
  <si>
    <t>№ з/п</t>
  </si>
  <si>
    <t>Відділ охорони здоров’я</t>
  </si>
  <si>
    <r>
      <t xml:space="preserve">Частина чистого прибутку (доходу) комунальних унітарних підприємств та їх об'єднань, що вилучається до відповідного місцевого бюджету (КП “Шляхрембуд” СМР) </t>
    </r>
    <r>
      <rPr>
        <i/>
        <sz val="14"/>
        <rFont val="Times New Roman"/>
        <family val="1"/>
      </rPr>
      <t xml:space="preserve"> *</t>
    </r>
  </si>
  <si>
    <t>Відділ з питань надзвичайних ситуацій  та цивільного захисту населення</t>
  </si>
  <si>
    <t>Частина чистого прибутку (доходу) комунальних унітарних підприємств та їх об'єднань, що вилучається до відповідного місцевого бюджету  (КП  “Сумикомунінвест” СМР) *</t>
  </si>
  <si>
    <t>Частина чистого прибутку (доходу) комунальних унітарних підприємств та їх об'єднань, що вилучається до відповідного місцевого бюджету  (КП “Сумське міське бюро технічної інвентаризації”) *</t>
  </si>
  <si>
    <t>Податок на прибуток підприємств та фінансових установ комунальної власності                               (КП  “Сумикомунінвест” СМР) *</t>
  </si>
  <si>
    <t>2.15.</t>
  </si>
  <si>
    <t>2.16.</t>
  </si>
  <si>
    <t>2.17.</t>
  </si>
  <si>
    <t>Департамент інфраструктури міста</t>
  </si>
  <si>
    <t>Частина чистого прибутку (доходу) комунальних унітарних підприємств та їх об'єднань, що вилучається до відповідного місцевого бюджету  (КП "Інфосервіс")*</t>
  </si>
  <si>
    <t>Відділ бухгалтерського обліку та звітності</t>
  </si>
  <si>
    <t>С.А. Липова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</si>
  <si>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</si>
  <si>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Земельний податок</t>
  </si>
  <si>
    <t>Орендна плата</t>
  </si>
  <si>
    <t>Акцизний податок з реалізації суб'єктами господарювання роздрібної торгівлі підакцизних товарів</t>
  </si>
  <si>
    <t>Управління з господарських та загальних питань (сектор з питань забезпечення роботи адміністративної комісії)</t>
  </si>
  <si>
    <t xml:space="preserve"> Відділ культури та туризму</t>
  </si>
  <si>
    <t>Інші надходження (плата за тимчасове користування місцями, що знаходяться в комунальній власності для розташування рекламних засобів)</t>
  </si>
  <si>
    <t xml:space="preserve"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</si>
  <si>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>Управління "Інспекція з благоустрою м. Суми"</t>
  </si>
  <si>
    <t>ДПІ у м. Сумах Головного управління ДФС у Сумській області</t>
  </si>
  <si>
    <t>Інші надходження, в т.ч.:</t>
  </si>
  <si>
    <t>Власні надходження бюджетних установ, в т.ч.:</t>
  </si>
  <si>
    <t>Відшкодування судових витрат</t>
  </si>
  <si>
    <t>Відшкодування витрат за підготовку об’єкта до аукціону</t>
  </si>
  <si>
    <t>Сплата за зданий металобрухт, отриманий від демонтажу (ремонту) списаних основних засобів ТОВ "Сумитеплоенерго"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</si>
  <si>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</si>
  <si>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надання інших адміністративних послуг</t>
  </si>
  <si>
    <r>
      <t xml:space="preserve">Податок на прибуток підприємств та фінансових установ комунальної власності                                                                        (КП “Шляхрембуд” СМР) </t>
    </r>
    <r>
      <rPr>
        <i/>
        <sz val="14"/>
        <rFont val="Times New Roman"/>
        <family val="1"/>
      </rPr>
      <t>*</t>
    </r>
  </si>
  <si>
    <r>
      <t xml:space="preserve">Податок на прибуток підприємств та фінансових установ комунальної власності                                                                           (КП "Інфосервіс") *                                                    </t>
    </r>
    <r>
      <rPr>
        <i/>
        <sz val="14"/>
        <rFont val="Times New Roman"/>
        <family val="1"/>
      </rPr>
      <t xml:space="preserve"> </t>
    </r>
  </si>
  <si>
    <t>Інші надходження (відшкодування судових витрат)</t>
  </si>
  <si>
    <t>Транспортний податок</t>
  </si>
  <si>
    <t>КП "МСК "Тенiсна Академiя СМР"</t>
  </si>
  <si>
    <t>Адміністративні штрафи та інші санкції (Сумський відділ поліції Головного управління Національної поліції  в Сумській області)</t>
  </si>
  <si>
    <r>
      <t xml:space="preserve">Адміністративні штрафи та інші санкції  </t>
    </r>
    <r>
      <rPr>
        <i/>
        <sz val="14"/>
        <rFont val="Times New Roman"/>
        <family val="1"/>
      </rPr>
      <t>(БПО Управління поліції охорони в Cумській області)</t>
    </r>
  </si>
  <si>
    <t>5.1.</t>
  </si>
  <si>
    <t>5.4.</t>
  </si>
  <si>
    <t>5.8.</t>
  </si>
  <si>
    <t>Власні надходження бюджетних установ                                                                                               (КУ “Сумська міська рятувально - водолазна служба”)</t>
  </si>
  <si>
    <t xml:space="preserve">Адміністративний збір за державну реєстрацію речових прав на нерухоме майно та їх обтяжень </t>
  </si>
  <si>
    <t xml:space="preserve">Податок  на доходи фізичних осіб </t>
  </si>
  <si>
    <t>Управління капітального будівництва та дорожнього господарства</t>
  </si>
  <si>
    <t xml:space="preserve">Відділ з питань взаємодії з правоохоронними органами та оборонної роботи   </t>
  </si>
  <si>
    <t>Управління "Центр надання адміністративних послуг"</t>
  </si>
  <si>
    <t>2.2.</t>
  </si>
  <si>
    <t>2.3.</t>
  </si>
  <si>
    <t>2.8.</t>
  </si>
  <si>
    <t>2.12.</t>
  </si>
  <si>
    <t>2.13.</t>
  </si>
  <si>
    <t>2.14.</t>
  </si>
  <si>
    <t>Інші надходження (за копіювання або друк документів, що надаються за запитами на публічну інформацію )</t>
  </si>
  <si>
    <r>
      <t xml:space="preserve">Податок на прибуток підприємств та фінансових установ комунальної власності                                       </t>
    </r>
    <r>
      <rPr>
        <i/>
        <sz val="14"/>
        <rFont val="Times New Roman"/>
        <family val="1"/>
      </rPr>
      <t>(КП електромереж зовнішнього освітлення “Міськсвітло” СМР, КП “Зелене будівництво” СМР, КП “Спеціалізований комбінат”  СМР, КП “Сумижилкомсервіс”  СМР,  КП "Сумитеплоенергоцентраль" СМР та ін.) *</t>
    </r>
  </si>
  <si>
    <r>
      <t>Частина чистого прибутку (доходу) комунальних унітарних підприємств та їх об'єднань, що вилучається до відповідного місцевого бюджету</t>
    </r>
    <r>
      <rPr>
        <i/>
        <sz val="14"/>
        <rFont val="Times New Roman"/>
        <family val="1"/>
      </rPr>
      <t xml:space="preserve">  (КП електромереж зовнішнього освітлення “Міськсвітло” СМР, КП “Зелене будівництво” СМР, КП “Спеціалізований комбінат” СМР, КП “Сумижилкомсервіс”  СМР, КП "Сумитеплоенергоцентраль" СМР  та ін.) *</t>
    </r>
  </si>
  <si>
    <t>Відповідальний за збір податків, зборів, обов`язкових платежів (орган, що контролює справляння надходжень до бюджету; комунальні підприємсва та виконавчі органі Сумської міської ради)</t>
  </si>
  <si>
    <t>ЗФ</t>
  </si>
  <si>
    <t>СФ</t>
  </si>
  <si>
    <t>разом</t>
  </si>
  <si>
    <t>Разом: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</si>
  <si>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</si>
  <si>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</si>
  <si>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 xml:space="preserve">план </t>
  </si>
  <si>
    <t>2.18.</t>
  </si>
  <si>
    <t>2.19.</t>
  </si>
  <si>
    <t>2.20.</t>
  </si>
  <si>
    <t>2.21.</t>
  </si>
  <si>
    <t>2.22.</t>
  </si>
  <si>
    <t>Відсотки за користування позиками, які надавалися з місцевих бюджетів                                                                (КП "Шляхрембуд" СМР )</t>
  </si>
  <si>
    <t>Відсотки за користування позиками, які надавалися з місцевих бюджетів                                                (КП "Сумитеплоенергоцентраль" СМР )</t>
  </si>
  <si>
    <t>Відсотки за користування позиками, які надавалися з місцевих бюджетів                                                       (КП "Сумикомунінвест" СМР )</t>
  </si>
  <si>
    <t>Директор департаменту фінансів, економіки та інвестицій</t>
  </si>
  <si>
    <t xml:space="preserve">                     Додаток   </t>
  </si>
  <si>
    <t>до рішення виконавчого комітету</t>
  </si>
  <si>
    <t xml:space="preserve">від                                      №      </t>
  </si>
  <si>
    <t>План по надходженню податків, зборів та обов`язкових платежів,</t>
  </si>
  <si>
    <t xml:space="preserve"> що зараховуються до доходної частини міського бюджету</t>
  </si>
  <si>
    <t>Управління архітектури та містобудування</t>
  </si>
  <si>
    <t>Департамент забезпечення ресурсних платежів,  ДПІ у м. Сумах Головного управління ДФС у Сумській області</t>
  </si>
  <si>
    <t>Департамент забезпечення ресурсних платежів</t>
  </si>
  <si>
    <t>1.Секретар міської ради Баранов А.В.</t>
  </si>
  <si>
    <t>КП СМР МСК з хокею на траві "Сумчанка"</t>
  </si>
  <si>
    <r>
      <t>Податок на прибуток підприємств та фінансових установ комунальної власності</t>
    </r>
    <r>
      <rPr>
        <i/>
        <sz val="14"/>
        <rFont val="Times New Roman"/>
        <family val="1"/>
      </rPr>
      <t>*,</t>
    </r>
    <r>
      <rPr>
        <sz val="14"/>
        <rFont val="Times New Roman"/>
        <family val="1"/>
      </rPr>
      <t xml:space="preserve"> в т.ч.:</t>
    </r>
  </si>
  <si>
    <t>2. Перший заступник міського голови Войтенко В.В.</t>
  </si>
  <si>
    <t>2.23.</t>
  </si>
  <si>
    <t>2.24.</t>
  </si>
  <si>
    <t>3.1</t>
  </si>
  <si>
    <t>Частина чистого прибутку (доходу) комунальних унітарних підприємств та їх об'єднань, що вилучається до відповідного місцевого бюджету  (КП "МСК "Тенiсна Академiя СМР")*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</si>
  <si>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</si>
  <si>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</si>
  <si>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</si>
  <si>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</si>
  <si>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</si>
  <si>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</si>
  <si>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</si>
  <si>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</si>
  <si>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</si>
  <si>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 Заступник  міського голови з питань діяльності виконавчих органів ради  Пак С.Я.</t>
  </si>
  <si>
    <t>5. Заступник міського голови з питань діяльності виконавчих органів ради Журба О.І.</t>
  </si>
  <si>
    <t xml:space="preserve">Департамент інфраструктури міста,  ДПІ у м. Сумах Головного управління ДФС у Сумській області    </t>
  </si>
  <si>
    <t>5.2.</t>
  </si>
  <si>
    <t>5.3.</t>
  </si>
  <si>
    <t>5.5.</t>
  </si>
  <si>
    <t>5.6.</t>
  </si>
  <si>
    <t>ДПІ у м. Сумах Головного управління ДФС у Сумській області, департамент фінансів, економіки та інвестицій</t>
  </si>
  <si>
    <t>Рентна плата за користування надрами для видобування корисних копалин місцевого значення (ТОВ БВК "Компанія "Федорченко")</t>
  </si>
  <si>
    <t xml:space="preserve">Інші надходження до фондів охорони навколишнього природного середовища (КП “Міськводоканал” СМР)                         </t>
  </si>
  <si>
    <t>5.7.</t>
  </si>
  <si>
    <t>МЦ ФНЗ  “Спорт для всіх”</t>
  </si>
  <si>
    <t xml:space="preserve">КП СМР МСК з хокею на траві "Сумчанка", КП "МСК "Тенiсна Академiя СМР",  ДПІ у м. Сумах Головного управління ДФС у Сумській області    </t>
  </si>
  <si>
    <t>КП "Інфосервіс", ДПІ у м. Сумах Головного управління ДФС у Сумській області</t>
  </si>
  <si>
    <t xml:space="preserve">Департамент фінансів, економіки та івестицій                                      </t>
  </si>
  <si>
    <t>Департамент соціального захисту населення</t>
  </si>
  <si>
    <t>Власні надходження бюджетних установ</t>
  </si>
  <si>
    <r>
      <t xml:space="preserve">Податок на прибуток підприємств та фінансових установ комунальної власності </t>
    </r>
    <r>
      <rPr>
        <i/>
        <sz val="14"/>
        <rFont val="Times New Roman"/>
        <family val="1"/>
      </rPr>
      <t>(ДП "Паркінг" КОРП "Дрібнооптовий") *</t>
    </r>
  </si>
  <si>
    <r>
      <t>Частина чистого прибутку (доходу) комунальних унітарних підприємств та їх об'єднань, що вилучається до відповідного місцевого бюджету</t>
    </r>
    <r>
      <rPr>
        <i/>
        <sz val="14"/>
        <rFont val="Times New Roman"/>
        <family val="1"/>
      </rPr>
      <t xml:space="preserve">  (ДП "Паркінг" КОРП "Дрібнооптовий" ) *</t>
    </r>
  </si>
  <si>
    <r>
      <t xml:space="preserve">Податок на прибуток підприємств та фінансових установ комунальної власності (КОРП “Дрібнооптовий”) *                      </t>
    </r>
    <r>
      <rPr>
        <i/>
        <sz val="14"/>
        <rFont val="Times New Roman"/>
        <family val="1"/>
      </rPr>
      <t xml:space="preserve"> </t>
    </r>
  </si>
  <si>
    <t xml:space="preserve">Частина чистого прибутку (доходу) державних унітарних підприємств та їх об'єднань, що вилучається до бюджету, та дивіденди (доход), нараховані на акції (частки, паї) господарських товариств, у статутних капіталах яких є державна власність (КОРП “Дрібнооптовий”) *                       </t>
  </si>
  <si>
    <t>4.10.</t>
  </si>
  <si>
    <t>4.11.</t>
  </si>
  <si>
    <t>6.1.</t>
  </si>
  <si>
    <t>6.2.</t>
  </si>
  <si>
    <t>6.3.</t>
  </si>
  <si>
    <t xml:space="preserve"> Відділ культури та туризму,  ДПІ         у м. Сумах Головного управління ДФС у Сумській області    </t>
  </si>
  <si>
    <t xml:space="preserve">Відділ транспорту, зв'язку та телекомунікаційних послуг,  ДПІ             у м. Сумах Головного управління ДФС у Сумській області    </t>
  </si>
  <si>
    <t xml:space="preserve">Управління капітального будівництва та дорожнього господарства,                  ДПІ у м. Сумах Головного управління ДФС у Сумській області    </t>
  </si>
  <si>
    <t>3. Заступник  міського голови з питань діяльності виконавчих органів ради  Дмітрєвская А.І.</t>
  </si>
  <si>
    <t>Податок на прибуток підприємств та фінансових установ комунальної власності  (КП “Сумське міське бюро технічної інвентаризації”)*</t>
  </si>
  <si>
    <t>Плата за розміщення тимчасово вільних коштів місцевих бюджетів </t>
  </si>
  <si>
    <t>1.6.</t>
  </si>
  <si>
    <t>1.7.</t>
  </si>
  <si>
    <t>1.8.</t>
  </si>
  <si>
    <t>1.9.</t>
  </si>
  <si>
    <t xml:space="preserve">6. Заступник міського голови, керуючий справами виконавчого комітету 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</si>
  <si>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</si>
  <si>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</si>
  <si>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</si>
  <si>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</si>
  <si>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</si>
  <si>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</si>
  <si>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</si>
  <si>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</si>
  <si>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</si>
  <si>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</si>
  <si>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r>
      <t>ааааааааааааа</t>
    </r>
    <r>
      <rPr>
        <sz val="16"/>
        <rFont val="Times New Roman"/>
        <family val="1"/>
      </rPr>
      <t>2</t>
    </r>
  </si>
  <si>
    <t>затверджено в бюджеті на 2016 рік</t>
  </si>
</sst>
</file>

<file path=xl/styles.xml><?xml version="1.0" encoding="utf-8"?>
<styleSheet xmlns="http://schemas.openxmlformats.org/spreadsheetml/2006/main">
  <numFmts count="5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422]d\ mmmm\ yyyy&quot; р.&quot;"/>
    <numFmt numFmtId="178" formatCode="0.0;[Red]0.0"/>
    <numFmt numFmtId="179" formatCode="0;[Red]0"/>
    <numFmt numFmtId="180" formatCode="#,##0.0"/>
    <numFmt numFmtId="181" formatCode="#,##0.0;[Red]#,##0.0"/>
    <numFmt numFmtId="182" formatCode="_-* #,##0.0\ _г_р_н_._-;\-* #,##0.0\ _г_р_н_._-;_-* &quot;-&quot;??\ _г_р_н_._-;_-@_-"/>
    <numFmt numFmtId="183" formatCode="#,##0&quot;₴&quot;;\-#,##0&quot;₴&quot;"/>
    <numFmt numFmtId="184" formatCode="#,##0&quot;₴&quot;;[Red]\-#,##0&quot;₴&quot;"/>
    <numFmt numFmtId="185" formatCode="#,##0.00&quot;₴&quot;;\-#,##0.00&quot;₴&quot;"/>
    <numFmt numFmtId="186" formatCode="#,##0.00&quot;₴&quot;;[Red]\-#,##0.00&quot;₴&quot;"/>
    <numFmt numFmtId="187" formatCode="_-* #,##0&quot;₴&quot;_-;\-* #,##0&quot;₴&quot;_-;_-* &quot;-&quot;&quot;₴&quot;_-;_-@_-"/>
    <numFmt numFmtId="188" formatCode="_-* #,##0_₴_-;\-* #,##0_₴_-;_-* &quot;-&quot;_₴_-;_-@_-"/>
    <numFmt numFmtId="189" formatCode="_-* #,##0.00&quot;₴&quot;_-;\-* #,##0.00&quot;₴&quot;_-;_-* &quot;-&quot;??&quot;₴&quot;_-;_-@_-"/>
    <numFmt numFmtId="190" formatCode="_-* #,##0.00_₴_-;\-* #,##0.00_₴_-;_-* &quot;-&quot;??_₴_-;_-@_-"/>
    <numFmt numFmtId="191" formatCode="_-* #,##0\ _г_р_н_._-;\-* #,##0\ _г_р_н_._-;_-* &quot;-&quot;??\ _г_р_н_._-;_-@_-"/>
    <numFmt numFmtId="192" formatCode="_-* #,##0.000\ _г_р_н_._-;\-* #,##0.000\ _г_р_н_._-;_-* &quot;-&quot;??\ _г_р_н_._-;_-@_-"/>
    <numFmt numFmtId="193" formatCode="_-* #,##0.0\ _г_р_н_._-;\-* #,##0.0\ _г_р_н_._-;_-* &quot;-&quot;?\ _г_р_н_._-;_-@_-"/>
    <numFmt numFmtId="194" formatCode="0.0000"/>
    <numFmt numFmtId="195" formatCode="0.000"/>
    <numFmt numFmtId="196" formatCode="0.000000"/>
    <numFmt numFmtId="197" formatCode="0.00000"/>
    <numFmt numFmtId="198" formatCode="0.0000000"/>
    <numFmt numFmtId="199" formatCode="0.00000000"/>
    <numFmt numFmtId="200" formatCode="0.000000000"/>
    <numFmt numFmtId="201" formatCode="_-* #,##0.0_р_._-;\-* #,##0.0_р_._-;_-* &quot;-&quot;?_р_._-;_-@_-"/>
    <numFmt numFmtId="202" formatCode="0.00;[Red]0.00"/>
    <numFmt numFmtId="203" formatCode="0.000;[Red]0.000"/>
    <numFmt numFmtId="204" formatCode="#,##0.00;[Red]#,##0.00"/>
    <numFmt numFmtId="205" formatCode="#,##0.000;[Red]#,##0.000"/>
    <numFmt numFmtId="206" formatCode="#,##0.00\ _г_р_н_.;[Red]#,##0.00\ _г_р_н_."/>
    <numFmt numFmtId="207" formatCode="#,##0.000\ _г_р_н_.;[Red]#,##0.000\ _г_р_н_."/>
    <numFmt numFmtId="208" formatCode="#,##0.0_р_."/>
    <numFmt numFmtId="209" formatCode="_-* #,##0.000\ _г_р_н_._-;\-* #,##0.000\ _г_р_н_._-;_-* &quot;-&quot;???\ _г_р_н_._-;_-@_-"/>
    <numFmt numFmtId="210" formatCode="_-* #,##0.000_р_._-;\-* #,##0.000_р_._-;_-* &quot;-&quot;???_р_._-;_-@_-"/>
  </numFmts>
  <fonts count="35">
    <font>
      <sz val="10"/>
      <name val="Arial Cyr"/>
      <family val="0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sz val="16"/>
      <name val="Times New Roman"/>
      <family val="1"/>
    </font>
    <font>
      <sz val="10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Times New Roman"/>
      <family val="1"/>
    </font>
    <font>
      <b/>
      <sz val="14"/>
      <color indexed="10"/>
      <name val="Times New Roman"/>
      <family val="1"/>
    </font>
    <font>
      <b/>
      <sz val="14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16"/>
      <name val="Times New Roman"/>
      <family val="1"/>
    </font>
    <font>
      <u val="single"/>
      <sz val="14"/>
      <name val="Times New Roman"/>
      <family val="1"/>
    </font>
    <font>
      <sz val="16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justify" vertical="center"/>
    </xf>
    <xf numFmtId="0" fontId="5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/>
    </xf>
    <xf numFmtId="16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49" fontId="1" fillId="0" borderId="10" xfId="0" applyNumberFormat="1" applyFont="1" applyFill="1" applyBorder="1" applyAlignment="1">
      <alignment horizontal="left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16" fontId="1" fillId="0" borderId="10" xfId="0" applyNumberFormat="1" applyFont="1" applyFill="1" applyBorder="1" applyAlignment="1">
      <alignment horizontal="center" vertical="center" wrapText="1"/>
    </xf>
    <xf numFmtId="182" fontId="1" fillId="0" borderId="0" xfId="61" applyNumberFormat="1" applyFont="1" applyFill="1" applyAlignment="1">
      <alignment horizontal="center"/>
    </xf>
    <xf numFmtId="0" fontId="1" fillId="0" borderId="10" xfId="61" applyNumberFormat="1" applyFont="1" applyFill="1" applyBorder="1" applyAlignment="1">
      <alignment horizontal="center" vertical="top" wrapText="1"/>
    </xf>
    <xf numFmtId="182" fontId="1" fillId="0" borderId="10" xfId="61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49" fontId="3" fillId="0" borderId="10" xfId="0" applyNumberFormat="1" applyFont="1" applyFill="1" applyBorder="1" applyAlignment="1">
      <alignment horizontal="right" vertical="center" wrapText="1"/>
    </xf>
    <xf numFmtId="14" fontId="1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center" wrapText="1"/>
    </xf>
    <xf numFmtId="182" fontId="3" fillId="0" borderId="10" xfId="61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182" fontId="1" fillId="0" borderId="0" xfId="61" applyNumberFormat="1" applyFont="1" applyFill="1" applyAlignment="1">
      <alignment horizontal="right"/>
    </xf>
    <xf numFmtId="2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/>
    </xf>
    <xf numFmtId="49" fontId="1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center" wrapText="1"/>
    </xf>
    <xf numFmtId="176" fontId="10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182" fontId="1" fillId="0" borderId="15" xfId="61" applyNumberFormat="1" applyFont="1" applyFill="1" applyBorder="1" applyAlignment="1">
      <alignment horizontal="center" vertical="center" wrapText="1"/>
    </xf>
    <xf numFmtId="182" fontId="1" fillId="0" borderId="10" xfId="61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left" vertical="center"/>
    </xf>
    <xf numFmtId="0" fontId="15" fillId="0" borderId="0" xfId="0" applyFont="1" applyFill="1" applyAlignment="1">
      <alignment horizontal="center" vertical="center" textRotation="180"/>
    </xf>
    <xf numFmtId="176" fontId="15" fillId="0" borderId="0" xfId="0" applyNumberFormat="1" applyFont="1" applyFill="1" applyAlignment="1">
      <alignment/>
    </xf>
    <xf numFmtId="178" fontId="15" fillId="0" borderId="0" xfId="0" applyNumberFormat="1" applyFont="1" applyFill="1" applyAlignment="1">
      <alignment horizontal="left"/>
    </xf>
    <xf numFmtId="49" fontId="16" fillId="0" borderId="0" xfId="0" applyNumberFormat="1" applyFont="1" applyFill="1" applyBorder="1" applyAlignment="1">
      <alignment horizontal="justify" vertical="center" wrapText="1"/>
    </xf>
    <xf numFmtId="182" fontId="1" fillId="4" borderId="0" xfId="61" applyNumberFormat="1" applyFont="1" applyFill="1" applyAlignment="1">
      <alignment horizontal="center"/>
    </xf>
    <xf numFmtId="182" fontId="13" fillId="4" borderId="0" xfId="0" applyNumberFormat="1" applyFont="1" applyFill="1" applyAlignment="1">
      <alignment horizontal="center"/>
    </xf>
    <xf numFmtId="16" fontId="1" fillId="0" borderId="11" xfId="0" applyNumberFormat="1" applyFont="1" applyFill="1" applyBorder="1" applyAlignment="1">
      <alignment horizontal="center" vertical="center" wrapText="1"/>
    </xf>
    <xf numFmtId="182" fontId="1" fillId="0" borderId="12" xfId="61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center" wrapText="1"/>
    </xf>
    <xf numFmtId="182" fontId="1" fillId="0" borderId="11" xfId="61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top" wrapText="1"/>
    </xf>
    <xf numFmtId="17" fontId="1" fillId="0" borderId="12" xfId="0" applyNumberFormat="1" applyFont="1" applyFill="1" applyBorder="1" applyAlignment="1">
      <alignment horizontal="center" vertical="center" wrapText="1"/>
    </xf>
    <xf numFmtId="16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/>
    </xf>
    <xf numFmtId="49" fontId="1" fillId="24" borderId="10" xfId="0" applyNumberFormat="1" applyFont="1" applyFill="1" applyBorder="1" applyAlignment="1">
      <alignment horizontal="left" vertical="center" wrapText="1"/>
    </xf>
    <xf numFmtId="182" fontId="1" fillId="24" borderId="10" xfId="61" applyNumberFormat="1" applyFont="1" applyFill="1" applyBorder="1" applyAlignment="1">
      <alignment horizontal="center" vertical="center"/>
    </xf>
    <xf numFmtId="0" fontId="5" fillId="24" borderId="0" xfId="0" applyFont="1" applyFill="1" applyAlignment="1">
      <alignment/>
    </xf>
    <xf numFmtId="0" fontId="5" fillId="24" borderId="0" xfId="0" applyNumberFormat="1" applyFont="1" applyFill="1" applyAlignment="1">
      <alignment horizontal="center" vertical="center"/>
    </xf>
    <xf numFmtId="49" fontId="5" fillId="24" borderId="0" xfId="0" applyNumberFormat="1" applyFont="1" applyFill="1" applyAlignment="1">
      <alignment horizontal="justify" vertical="center"/>
    </xf>
    <xf numFmtId="0" fontId="5" fillId="24" borderId="0" xfId="0" applyFont="1" applyFill="1" applyAlignment="1">
      <alignment horizontal="center"/>
    </xf>
    <xf numFmtId="182" fontId="1" fillId="24" borderId="0" xfId="61" applyNumberFormat="1" applyFont="1" applyFill="1" applyAlignment="1">
      <alignment horizontal="center"/>
    </xf>
    <xf numFmtId="0" fontId="0" fillId="24" borderId="0" xfId="0" applyFill="1" applyAlignment="1">
      <alignment/>
    </xf>
    <xf numFmtId="49" fontId="1" fillId="24" borderId="10" xfId="0" applyNumberFormat="1" applyFont="1" applyFill="1" applyBorder="1" applyAlignment="1">
      <alignment horizontal="center" vertical="center" wrapText="1"/>
    </xf>
    <xf numFmtId="2" fontId="1" fillId="24" borderId="10" xfId="0" applyNumberFormat="1" applyFont="1" applyFill="1" applyBorder="1" applyAlignment="1">
      <alignment horizontal="left" vertical="center" wrapText="1"/>
    </xf>
    <xf numFmtId="0" fontId="5" fillId="24" borderId="0" xfId="0" applyFont="1" applyFill="1" applyAlignment="1">
      <alignment vertical="center"/>
    </xf>
    <xf numFmtId="49" fontId="3" fillId="24" borderId="10" xfId="0" applyNumberFormat="1" applyFont="1" applyFill="1" applyBorder="1" applyAlignment="1">
      <alignment horizontal="right" vertical="center" wrapText="1"/>
    </xf>
    <xf numFmtId="0" fontId="3" fillId="24" borderId="10" xfId="0" applyFont="1" applyFill="1" applyBorder="1" applyAlignment="1">
      <alignment horizontal="center" wrapText="1"/>
    </xf>
    <xf numFmtId="182" fontId="3" fillId="24" borderId="10" xfId="61" applyNumberFormat="1" applyFont="1" applyFill="1" applyBorder="1" applyAlignment="1">
      <alignment horizontal="center" vertical="center"/>
    </xf>
    <xf numFmtId="1" fontId="1" fillId="24" borderId="10" xfId="53" applyNumberFormat="1" applyFont="1" applyFill="1" applyBorder="1" applyAlignment="1" applyProtection="1">
      <alignment horizontal="left" vertical="center" wrapText="1"/>
      <protection locked="0"/>
    </xf>
    <xf numFmtId="49" fontId="1" fillId="24" borderId="10" xfId="0" applyNumberFormat="1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25" borderId="0" xfId="0" applyNumberFormat="1" applyFont="1" applyFill="1" applyAlignment="1">
      <alignment horizontal="center" vertical="center"/>
    </xf>
    <xf numFmtId="0" fontId="5" fillId="25" borderId="10" xfId="0" applyFont="1" applyFill="1" applyBorder="1" applyAlignment="1">
      <alignment horizontal="center"/>
    </xf>
    <xf numFmtId="182" fontId="1" fillId="25" borderId="10" xfId="61" applyNumberFormat="1" applyFont="1" applyFill="1" applyBorder="1" applyAlignment="1">
      <alignment horizontal="center"/>
    </xf>
    <xf numFmtId="182" fontId="1" fillId="25" borderId="0" xfId="61" applyNumberFormat="1" applyFont="1" applyFill="1" applyAlignment="1">
      <alignment horizontal="center"/>
    </xf>
    <xf numFmtId="0" fontId="15" fillId="25" borderId="0" xfId="0" applyFont="1" applyFill="1" applyAlignment="1">
      <alignment horizontal="center" vertical="center" textRotation="180"/>
    </xf>
    <xf numFmtId="201" fontId="5" fillId="25" borderId="0" xfId="0" applyNumberFormat="1" applyFont="1" applyFill="1" applyAlignment="1">
      <alignment/>
    </xf>
    <xf numFmtId="0" fontId="5" fillId="25" borderId="0" xfId="0" applyFont="1" applyFill="1" applyAlignment="1">
      <alignment/>
    </xf>
    <xf numFmtId="0" fontId="5" fillId="25" borderId="12" xfId="0" applyFont="1" applyFill="1" applyBorder="1" applyAlignment="1">
      <alignment horizontal="center"/>
    </xf>
    <xf numFmtId="182" fontId="1" fillId="25" borderId="12" xfId="61" applyNumberFormat="1" applyFont="1" applyFill="1" applyBorder="1" applyAlignment="1">
      <alignment horizontal="center"/>
    </xf>
    <xf numFmtId="0" fontId="13" fillId="25" borderId="0" xfId="0" applyFont="1" applyFill="1" applyAlignment="1">
      <alignment horizontal="center"/>
    </xf>
    <xf numFmtId="182" fontId="13" fillId="25" borderId="0" xfId="61" applyNumberFormat="1" applyFont="1" applyFill="1" applyAlignment="1">
      <alignment horizontal="center"/>
    </xf>
    <xf numFmtId="182" fontId="13" fillId="25" borderId="0" xfId="0" applyNumberFormat="1" applyFont="1" applyFill="1" applyAlignment="1">
      <alignment horizontal="center"/>
    </xf>
    <xf numFmtId="0" fontId="12" fillId="25" borderId="10" xfId="0" applyFont="1" applyFill="1" applyBorder="1" applyAlignment="1">
      <alignment horizontal="center"/>
    </xf>
    <xf numFmtId="182" fontId="3" fillId="25" borderId="10" xfId="61" applyNumberFormat="1" applyFont="1" applyFill="1" applyBorder="1" applyAlignment="1">
      <alignment horizontal="center"/>
    </xf>
    <xf numFmtId="0" fontId="14" fillId="25" borderId="0" xfId="0" applyFont="1" applyFill="1" applyAlignment="1">
      <alignment horizontal="center"/>
    </xf>
    <xf numFmtId="182" fontId="14" fillId="25" borderId="0" xfId="61" applyNumberFormat="1" applyFont="1" applyFill="1" applyAlignment="1">
      <alignment horizontal="center"/>
    </xf>
    <xf numFmtId="0" fontId="3" fillId="0" borderId="15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11" xfId="0" applyFill="1" applyBorder="1" applyAlignment="1">
      <alignment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176" fontId="10" fillId="0" borderId="0" xfId="0" applyNumberFormat="1" applyFont="1" applyFill="1" applyAlignment="1">
      <alignment horizontal="center"/>
    </xf>
    <xf numFmtId="49" fontId="1" fillId="24" borderId="12" xfId="0" applyNumberFormat="1" applyFont="1" applyFill="1" applyBorder="1" applyAlignment="1">
      <alignment horizontal="center" vertical="center" wrapText="1"/>
    </xf>
    <xf numFmtId="49" fontId="1" fillId="24" borderId="18" xfId="0" applyNumberFormat="1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49" fontId="1" fillId="0" borderId="18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textRotation="180"/>
    </xf>
    <xf numFmtId="0" fontId="17" fillId="0" borderId="0" xfId="0" applyFont="1" applyFill="1" applyAlignment="1">
      <alignment horizontal="center" vertical="center" textRotation="180"/>
    </xf>
    <xf numFmtId="0" fontId="15" fillId="0" borderId="19" xfId="0" applyFont="1" applyFill="1" applyBorder="1" applyAlignment="1">
      <alignment horizontal="center" vertical="center" textRotation="180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G133"/>
  <sheetViews>
    <sheetView showZeros="0" tabSelected="1" view="pageBreakPreview" zoomScale="60" zoomScaleNormal="60" workbookViewId="0" topLeftCell="C91">
      <selection activeCell="F106" sqref="F106"/>
    </sheetView>
  </sheetViews>
  <sheetFormatPr defaultColWidth="9.00390625" defaultRowHeight="12.75"/>
  <cols>
    <col min="1" max="1" width="8.75390625" style="5" customWidth="1"/>
    <col min="2" max="2" width="105.75390625" style="4" customWidth="1"/>
    <col min="3" max="3" width="43.75390625" style="2" customWidth="1"/>
    <col min="4" max="4" width="21.625" style="18" customWidth="1"/>
    <col min="5" max="5" width="25.375" style="18" customWidth="1"/>
    <col min="6" max="6" width="7.375" style="47" customWidth="1"/>
    <col min="7" max="7" width="12.625" style="0" bestFit="1" customWidth="1"/>
    <col min="8" max="16384" width="9.125" style="1" customWidth="1"/>
  </cols>
  <sheetData>
    <row r="1" spans="6:7" ht="18.75" customHeight="1">
      <c r="F1" s="123" t="s">
        <v>187</v>
      </c>
      <c r="G1" s="1"/>
    </row>
    <row r="2" spans="4:7" ht="20.25">
      <c r="D2" s="48" t="s">
        <v>115</v>
      </c>
      <c r="F2" s="123"/>
      <c r="G2" s="1"/>
    </row>
    <row r="3" spans="4:7" ht="20.25">
      <c r="D3" s="48" t="s">
        <v>116</v>
      </c>
      <c r="F3" s="123"/>
      <c r="G3" s="1"/>
    </row>
    <row r="4" spans="4:7" ht="20.25">
      <c r="D4" s="49" t="s">
        <v>117</v>
      </c>
      <c r="F4" s="123"/>
      <c r="G4" s="1"/>
    </row>
    <row r="5" spans="6:7" ht="18.75">
      <c r="F5" s="123"/>
      <c r="G5" s="1"/>
    </row>
    <row r="6" spans="1:7" ht="28.5" customHeight="1">
      <c r="A6" s="110" t="s">
        <v>118</v>
      </c>
      <c r="B6" s="110"/>
      <c r="C6" s="110"/>
      <c r="D6" s="110"/>
      <c r="E6" s="110"/>
      <c r="F6" s="123"/>
      <c r="G6" s="1"/>
    </row>
    <row r="7" spans="1:7" ht="21.75" customHeight="1">
      <c r="A7" s="111" t="s">
        <v>119</v>
      </c>
      <c r="B7" s="111"/>
      <c r="C7" s="111"/>
      <c r="D7" s="111"/>
      <c r="E7" s="111"/>
      <c r="F7" s="123"/>
      <c r="G7" s="1"/>
    </row>
    <row r="8" spans="1:7" ht="21.75" customHeight="1">
      <c r="A8" s="40"/>
      <c r="B8" s="40"/>
      <c r="C8" s="40"/>
      <c r="D8" s="40"/>
      <c r="E8" s="40"/>
      <c r="F8" s="123"/>
      <c r="G8" s="1"/>
    </row>
    <row r="9" spans="1:7" ht="18.75">
      <c r="A9" s="3"/>
      <c r="B9" s="6"/>
      <c r="E9" s="28" t="s">
        <v>19</v>
      </c>
      <c r="F9" s="123"/>
      <c r="G9" s="1"/>
    </row>
    <row r="10" spans="1:7" ht="133.5" customHeight="1">
      <c r="A10" s="37" t="s">
        <v>42</v>
      </c>
      <c r="B10" s="34" t="s">
        <v>0</v>
      </c>
      <c r="C10" s="45" t="s">
        <v>98</v>
      </c>
      <c r="D10" s="43" t="s">
        <v>1</v>
      </c>
      <c r="E10" s="44" t="s">
        <v>2</v>
      </c>
      <c r="F10" s="123"/>
      <c r="G10" s="1"/>
    </row>
    <row r="11" spans="1:6" s="2" customFormat="1" ht="18.75">
      <c r="A11" s="14">
        <v>1</v>
      </c>
      <c r="B11" s="15">
        <v>2</v>
      </c>
      <c r="C11" s="16">
        <v>3</v>
      </c>
      <c r="D11" s="19">
        <v>4</v>
      </c>
      <c r="E11" s="19">
        <v>5</v>
      </c>
      <c r="F11" s="123"/>
    </row>
    <row r="12" spans="1:6" s="22" customFormat="1" ht="23.25" customHeight="1">
      <c r="A12" s="79" t="s">
        <v>123</v>
      </c>
      <c r="B12" s="80"/>
      <c r="C12" s="80"/>
      <c r="D12" s="80"/>
      <c r="E12" s="99"/>
      <c r="F12" s="123"/>
    </row>
    <row r="13" spans="1:7" ht="18.75">
      <c r="A13" s="14"/>
      <c r="B13" s="23" t="s">
        <v>3</v>
      </c>
      <c r="C13" s="21"/>
      <c r="D13" s="26">
        <f>D15+D19+D20+D18+D21+D22+D23+D24</f>
        <v>10812.6</v>
      </c>
      <c r="E13" s="26">
        <f>E14</f>
        <v>317.7</v>
      </c>
      <c r="F13" s="123"/>
      <c r="G13" s="1"/>
    </row>
    <row r="14" spans="1:7" ht="18.75">
      <c r="A14" s="14" t="s">
        <v>6</v>
      </c>
      <c r="B14" s="12" t="s">
        <v>18</v>
      </c>
      <c r="C14" s="15" t="s">
        <v>151</v>
      </c>
      <c r="D14" s="20"/>
      <c r="E14" s="20">
        <v>317.7</v>
      </c>
      <c r="F14" s="123"/>
      <c r="G14" s="1"/>
    </row>
    <row r="15" spans="1:7" ht="33" customHeight="1">
      <c r="A15" s="102" t="s">
        <v>7</v>
      </c>
      <c r="B15" s="12" t="s">
        <v>125</v>
      </c>
      <c r="C15" s="105" t="s">
        <v>152</v>
      </c>
      <c r="D15" s="20">
        <f>D16+D17</f>
        <v>4.1</v>
      </c>
      <c r="E15" s="20"/>
      <c r="F15" s="123"/>
      <c r="G15" s="1"/>
    </row>
    <row r="16" spans="1:7" ht="29.25" customHeight="1">
      <c r="A16" s="103"/>
      <c r="B16" s="12" t="s">
        <v>124</v>
      </c>
      <c r="C16" s="103"/>
      <c r="D16" s="20">
        <v>0.5</v>
      </c>
      <c r="E16" s="20"/>
      <c r="F16" s="123"/>
      <c r="G16" s="1"/>
    </row>
    <row r="17" spans="1:7" ht="21.75" customHeight="1">
      <c r="A17" s="104"/>
      <c r="B17" s="12" t="s">
        <v>77</v>
      </c>
      <c r="C17" s="103"/>
      <c r="D17" s="20">
        <v>3.6</v>
      </c>
      <c r="E17" s="20"/>
      <c r="F17" s="123"/>
      <c r="G17" s="1"/>
    </row>
    <row r="18" spans="1:7" ht="48.75" customHeight="1">
      <c r="A18" s="14" t="s">
        <v>22</v>
      </c>
      <c r="B18" s="12" t="s">
        <v>130</v>
      </c>
      <c r="C18" s="104"/>
      <c r="D18" s="20">
        <v>0.2</v>
      </c>
      <c r="E18" s="20"/>
      <c r="F18" s="123"/>
      <c r="G18" s="1"/>
    </row>
    <row r="19" spans="1:7" ht="43.5" customHeight="1">
      <c r="A19" s="15" t="s">
        <v>8</v>
      </c>
      <c r="B19" s="12" t="s">
        <v>74</v>
      </c>
      <c r="C19" s="100" t="s">
        <v>153</v>
      </c>
      <c r="D19" s="20">
        <v>3.2</v>
      </c>
      <c r="E19" s="20"/>
      <c r="F19" s="123"/>
      <c r="G19" s="1"/>
    </row>
    <row r="20" spans="1:7" ht="39" customHeight="1">
      <c r="A20" s="15" t="s">
        <v>9</v>
      </c>
      <c r="B20" s="12" t="s">
        <v>53</v>
      </c>
      <c r="C20" s="101"/>
      <c r="D20" s="20">
        <v>0.1</v>
      </c>
      <c r="E20" s="20"/>
      <c r="F20" s="123"/>
      <c r="G20" s="1"/>
    </row>
    <row r="21" spans="1:6" s="64" customFormat="1" ht="39" customHeight="1">
      <c r="A21" s="70" t="s">
        <v>172</v>
      </c>
      <c r="B21" s="62" t="s">
        <v>72</v>
      </c>
      <c r="C21" s="112" t="s">
        <v>88</v>
      </c>
      <c r="D21" s="63">
        <v>9100</v>
      </c>
      <c r="E21" s="63"/>
      <c r="F21" s="124">
        <v>3</v>
      </c>
    </row>
    <row r="22" spans="1:6" s="64" customFormat="1" ht="39" customHeight="1">
      <c r="A22" s="70" t="s">
        <v>173</v>
      </c>
      <c r="B22" s="62" t="s">
        <v>103</v>
      </c>
      <c r="C22" s="113"/>
      <c r="D22" s="63">
        <v>200</v>
      </c>
      <c r="E22" s="63"/>
      <c r="F22" s="124"/>
    </row>
    <row r="23" spans="1:6" s="64" customFormat="1" ht="39" customHeight="1">
      <c r="A23" s="70" t="s">
        <v>174</v>
      </c>
      <c r="B23" s="62" t="s">
        <v>84</v>
      </c>
      <c r="C23" s="113"/>
      <c r="D23" s="63">
        <v>1500</v>
      </c>
      <c r="E23" s="63"/>
      <c r="F23" s="124"/>
    </row>
    <row r="24" spans="1:6" s="64" customFormat="1" ht="72" customHeight="1">
      <c r="A24" s="70" t="s">
        <v>175</v>
      </c>
      <c r="B24" s="71" t="s">
        <v>104</v>
      </c>
      <c r="C24" s="114"/>
      <c r="D24" s="63">
        <v>5</v>
      </c>
      <c r="E24" s="63"/>
      <c r="F24" s="124"/>
    </row>
    <row r="25" spans="1:6" s="72" customFormat="1" ht="23.25" customHeight="1">
      <c r="A25" s="107" t="s">
        <v>126</v>
      </c>
      <c r="B25" s="108"/>
      <c r="C25" s="108"/>
      <c r="D25" s="108"/>
      <c r="E25" s="109"/>
      <c r="F25" s="124"/>
    </row>
    <row r="26" spans="1:6" s="64" customFormat="1" ht="18.75">
      <c r="A26" s="61"/>
      <c r="B26" s="73" t="s">
        <v>3</v>
      </c>
      <c r="C26" s="74"/>
      <c r="D26" s="75">
        <f>SUM(D27:D63)-D49</f>
        <v>894781.2999999999</v>
      </c>
      <c r="E26" s="75">
        <f>SUM(E27:E63)</f>
        <v>10383.599999999999</v>
      </c>
      <c r="F26" s="124"/>
    </row>
    <row r="27" spans="1:6" s="64" customFormat="1" ht="18.75">
      <c r="A27" s="61" t="s">
        <v>10</v>
      </c>
      <c r="B27" s="62" t="s">
        <v>85</v>
      </c>
      <c r="C27" s="112" t="s">
        <v>147</v>
      </c>
      <c r="D27" s="63">
        <v>548750.5</v>
      </c>
      <c r="E27" s="63"/>
      <c r="F27" s="124"/>
    </row>
    <row r="28" spans="1:6" s="64" customFormat="1" ht="18.75">
      <c r="A28" s="61" t="s">
        <v>89</v>
      </c>
      <c r="B28" s="62" t="s">
        <v>23</v>
      </c>
      <c r="C28" s="113"/>
      <c r="D28" s="63"/>
      <c r="E28" s="63">
        <v>2373.4</v>
      </c>
      <c r="F28" s="124"/>
    </row>
    <row r="29" spans="1:6" s="64" customFormat="1" ht="56.25">
      <c r="A29" s="61" t="s">
        <v>90</v>
      </c>
      <c r="B29" s="62" t="s">
        <v>56</v>
      </c>
      <c r="C29" s="113"/>
      <c r="D29" s="63">
        <v>38.8</v>
      </c>
      <c r="E29" s="63"/>
      <c r="F29" s="124"/>
    </row>
    <row r="30" spans="1:6" s="64" customFormat="1" ht="37.5">
      <c r="A30" s="61" t="s">
        <v>11</v>
      </c>
      <c r="B30" s="62" t="s">
        <v>148</v>
      </c>
      <c r="C30" s="113"/>
      <c r="D30" s="63">
        <v>120</v>
      </c>
      <c r="E30" s="63"/>
      <c r="F30" s="124"/>
    </row>
    <row r="31" spans="1:6" s="64" customFormat="1" ht="37.5">
      <c r="A31" s="61" t="s">
        <v>12</v>
      </c>
      <c r="B31" s="76" t="s">
        <v>149</v>
      </c>
      <c r="C31" s="113"/>
      <c r="D31" s="63"/>
      <c r="E31" s="63">
        <v>150</v>
      </c>
      <c r="F31" s="124"/>
    </row>
    <row r="32" spans="1:6" s="64" customFormat="1" ht="56.25">
      <c r="A32" s="61" t="s">
        <v>13</v>
      </c>
      <c r="B32" s="76" t="s">
        <v>16</v>
      </c>
      <c r="C32" s="114"/>
      <c r="D32" s="63"/>
      <c r="E32" s="63">
        <v>30</v>
      </c>
      <c r="F32" s="124"/>
    </row>
    <row r="33" spans="1:6" s="64" customFormat="1" ht="18.75">
      <c r="A33" s="61" t="s">
        <v>14</v>
      </c>
      <c r="B33" s="62" t="s">
        <v>39</v>
      </c>
      <c r="C33" s="112" t="s">
        <v>154</v>
      </c>
      <c r="D33" s="63">
        <v>45.1</v>
      </c>
      <c r="E33" s="63"/>
      <c r="F33" s="124"/>
    </row>
    <row r="34" spans="1:6" s="64" customFormat="1" ht="18.75">
      <c r="A34" s="61" t="s">
        <v>91</v>
      </c>
      <c r="B34" s="62" t="s">
        <v>171</v>
      </c>
      <c r="C34" s="114"/>
      <c r="D34" s="63">
        <v>16277.1</v>
      </c>
      <c r="E34" s="63"/>
      <c r="F34" s="124"/>
    </row>
    <row r="35" spans="1:6" s="64" customFormat="1" ht="75">
      <c r="A35" s="61" t="s">
        <v>20</v>
      </c>
      <c r="B35" s="62" t="s">
        <v>79</v>
      </c>
      <c r="C35" s="77" t="s">
        <v>60</v>
      </c>
      <c r="D35" s="63">
        <v>160</v>
      </c>
      <c r="E35" s="63"/>
      <c r="F35" s="124"/>
    </row>
    <row r="36" spans="1:6" s="64" customFormat="1" ht="56.25">
      <c r="A36" s="60" t="s">
        <v>21</v>
      </c>
      <c r="B36" s="62" t="s">
        <v>33</v>
      </c>
      <c r="C36" s="70" t="s">
        <v>65</v>
      </c>
      <c r="D36" s="63">
        <v>50</v>
      </c>
      <c r="E36" s="63"/>
      <c r="F36" s="124">
        <v>4</v>
      </c>
    </row>
    <row r="37" spans="1:6" s="64" customFormat="1" ht="24.75" customHeight="1">
      <c r="A37" s="60" t="s">
        <v>37</v>
      </c>
      <c r="B37" s="62" t="s">
        <v>57</v>
      </c>
      <c r="C37" s="105" t="s">
        <v>121</v>
      </c>
      <c r="D37" s="63">
        <v>37708.1</v>
      </c>
      <c r="E37" s="63"/>
      <c r="F37" s="124"/>
    </row>
    <row r="38" spans="1:7" ht="24.75" customHeight="1">
      <c r="A38" s="14" t="s">
        <v>92</v>
      </c>
      <c r="B38" s="12" t="s">
        <v>58</v>
      </c>
      <c r="C38" s="115"/>
      <c r="D38" s="20">
        <v>89714.9</v>
      </c>
      <c r="E38" s="20"/>
      <c r="F38" s="124"/>
      <c r="G38" s="1"/>
    </row>
    <row r="39" spans="1:7" ht="29.25" customHeight="1">
      <c r="A39" s="15" t="s">
        <v>93</v>
      </c>
      <c r="B39" s="12" t="s">
        <v>32</v>
      </c>
      <c r="C39" s="115"/>
      <c r="D39" s="20">
        <v>4895.2</v>
      </c>
      <c r="E39" s="20"/>
      <c r="F39" s="124"/>
      <c r="G39" s="1"/>
    </row>
    <row r="40" spans="1:7" ht="43.5" customHeight="1">
      <c r="A40" s="14" t="s">
        <v>94</v>
      </c>
      <c r="B40" s="29" t="s">
        <v>170</v>
      </c>
      <c r="C40" s="115"/>
      <c r="D40" s="20">
        <v>1.3</v>
      </c>
      <c r="E40" s="20"/>
      <c r="F40" s="124"/>
      <c r="G40" s="1"/>
    </row>
    <row r="41" spans="1:7" ht="60" customHeight="1">
      <c r="A41" s="14" t="s">
        <v>49</v>
      </c>
      <c r="B41" s="29" t="s">
        <v>47</v>
      </c>
      <c r="C41" s="115"/>
      <c r="D41" s="20">
        <v>7</v>
      </c>
      <c r="E41" s="20"/>
      <c r="F41" s="124"/>
      <c r="G41" s="1"/>
    </row>
    <row r="42" spans="1:7" ht="21" customHeight="1">
      <c r="A42" s="14" t="s">
        <v>50</v>
      </c>
      <c r="B42" s="12" t="s">
        <v>26</v>
      </c>
      <c r="C42" s="115"/>
      <c r="D42" s="20">
        <v>91111.6</v>
      </c>
      <c r="E42" s="20"/>
      <c r="F42" s="124"/>
      <c r="G42" s="1"/>
    </row>
    <row r="43" spans="1:7" ht="42" customHeight="1">
      <c r="A43" s="14" t="s">
        <v>51</v>
      </c>
      <c r="B43" s="12" t="s">
        <v>59</v>
      </c>
      <c r="C43" s="115"/>
      <c r="D43" s="20">
        <v>88630.5</v>
      </c>
      <c r="E43" s="20"/>
      <c r="F43" s="124"/>
      <c r="G43" s="1"/>
    </row>
    <row r="44" spans="1:7" ht="59.25" customHeight="1">
      <c r="A44" s="53" t="s">
        <v>106</v>
      </c>
      <c r="B44" s="12" t="s">
        <v>71</v>
      </c>
      <c r="C44" s="106"/>
      <c r="D44" s="20">
        <v>240</v>
      </c>
      <c r="E44" s="20"/>
      <c r="F44" s="124"/>
      <c r="G44" s="1"/>
    </row>
    <row r="45" spans="1:7" ht="40.5" customHeight="1">
      <c r="A45" s="17" t="s">
        <v>107</v>
      </c>
      <c r="B45" s="12" t="s">
        <v>62</v>
      </c>
      <c r="C45" s="100" t="s">
        <v>120</v>
      </c>
      <c r="D45" s="54">
        <v>1800</v>
      </c>
      <c r="E45" s="54"/>
      <c r="F45" s="124"/>
      <c r="G45" s="1"/>
    </row>
    <row r="46" spans="1:7" ht="38.25" customHeight="1">
      <c r="A46" s="17" t="s">
        <v>108</v>
      </c>
      <c r="B46" s="12" t="s">
        <v>41</v>
      </c>
      <c r="C46" s="119"/>
      <c r="D46" s="20">
        <v>3.6</v>
      </c>
      <c r="E46" s="20"/>
      <c r="F46" s="124"/>
      <c r="G46" s="1"/>
    </row>
    <row r="47" spans="1:7" ht="58.5" customHeight="1">
      <c r="A47" s="14" t="s">
        <v>109</v>
      </c>
      <c r="B47" s="55" t="s">
        <v>40</v>
      </c>
      <c r="C47" s="101"/>
      <c r="D47" s="20"/>
      <c r="E47" s="20">
        <v>725</v>
      </c>
      <c r="F47" s="124"/>
      <c r="G47" s="1"/>
    </row>
    <row r="48" spans="1:7" ht="56.25">
      <c r="A48" s="14" t="s">
        <v>110</v>
      </c>
      <c r="B48" s="56" t="s">
        <v>78</v>
      </c>
      <c r="C48" s="31" t="s">
        <v>87</v>
      </c>
      <c r="D48" s="57">
        <v>28</v>
      </c>
      <c r="E48" s="57"/>
      <c r="F48" s="124"/>
      <c r="G48" s="1"/>
    </row>
    <row r="49" spans="1:7" ht="21.75" customHeight="1">
      <c r="A49" s="102" t="s">
        <v>127</v>
      </c>
      <c r="B49" s="12" t="s">
        <v>66</v>
      </c>
      <c r="C49" s="105" t="s">
        <v>122</v>
      </c>
      <c r="D49" s="20">
        <f>D50+D51+D52</f>
        <v>128</v>
      </c>
      <c r="E49" s="20"/>
      <c r="F49" s="124">
        <v>5</v>
      </c>
      <c r="G49" s="1"/>
    </row>
    <row r="50" spans="1:7" ht="21.75" customHeight="1">
      <c r="A50" s="120"/>
      <c r="B50" s="12" t="s">
        <v>68</v>
      </c>
      <c r="C50" s="115"/>
      <c r="D50" s="20">
        <v>3</v>
      </c>
      <c r="E50" s="20"/>
      <c r="F50" s="124"/>
      <c r="G50" s="1"/>
    </row>
    <row r="51" spans="1:7" ht="23.25" customHeight="1">
      <c r="A51" s="120"/>
      <c r="B51" s="12" t="s">
        <v>69</v>
      </c>
      <c r="C51" s="115"/>
      <c r="D51" s="20">
        <v>5</v>
      </c>
      <c r="E51" s="20"/>
      <c r="F51" s="124"/>
      <c r="G51" s="1"/>
    </row>
    <row r="52" spans="1:7" ht="41.25" customHeight="1">
      <c r="A52" s="121"/>
      <c r="B52" s="12" t="s">
        <v>70</v>
      </c>
      <c r="C52" s="115"/>
      <c r="D52" s="20">
        <v>120</v>
      </c>
      <c r="E52" s="20"/>
      <c r="F52" s="124"/>
      <c r="G52" s="1"/>
    </row>
    <row r="53" spans="1:7" ht="60" customHeight="1">
      <c r="A53" s="14" t="s">
        <v>128</v>
      </c>
      <c r="B53" s="29" t="s">
        <v>63</v>
      </c>
      <c r="C53" s="115"/>
      <c r="D53" s="20">
        <v>15</v>
      </c>
      <c r="E53" s="20"/>
      <c r="F53" s="124"/>
      <c r="G53" s="1"/>
    </row>
    <row r="54" spans="1:7" ht="37.5">
      <c r="A54" s="14" t="s">
        <v>177</v>
      </c>
      <c r="B54" s="12" t="s">
        <v>24</v>
      </c>
      <c r="C54" s="115"/>
      <c r="D54" s="20"/>
      <c r="E54" s="20">
        <v>1000</v>
      </c>
      <c r="F54" s="124"/>
      <c r="G54" s="1"/>
    </row>
    <row r="55" spans="1:7" ht="37.5">
      <c r="A55" s="14" t="s">
        <v>178</v>
      </c>
      <c r="B55" s="12" t="s">
        <v>25</v>
      </c>
      <c r="C55" s="115"/>
      <c r="D55" s="20">
        <v>15000</v>
      </c>
      <c r="E55" s="20"/>
      <c r="F55" s="124"/>
      <c r="G55" s="1"/>
    </row>
    <row r="56" spans="1:7" ht="60" customHeight="1">
      <c r="A56" s="14" t="s">
        <v>179</v>
      </c>
      <c r="B56" s="58" t="s">
        <v>31</v>
      </c>
      <c r="C56" s="106"/>
      <c r="D56" s="20"/>
      <c r="E56" s="20">
        <v>2600</v>
      </c>
      <c r="F56" s="124"/>
      <c r="G56" s="1"/>
    </row>
    <row r="57" spans="1:7" ht="42" customHeight="1">
      <c r="A57" s="17" t="s">
        <v>180</v>
      </c>
      <c r="B57" s="12" t="s">
        <v>36</v>
      </c>
      <c r="C57" s="15" t="s">
        <v>64</v>
      </c>
      <c r="D57" s="20">
        <v>52</v>
      </c>
      <c r="E57" s="20"/>
      <c r="F57" s="124"/>
      <c r="G57" s="1"/>
    </row>
    <row r="58" spans="1:7" ht="51" customHeight="1">
      <c r="A58" s="14" t="s">
        <v>181</v>
      </c>
      <c r="B58" s="32" t="s">
        <v>73</v>
      </c>
      <c r="C58" s="105" t="s">
        <v>168</v>
      </c>
      <c r="D58" s="20">
        <v>4</v>
      </c>
      <c r="E58" s="20"/>
      <c r="F58" s="124"/>
      <c r="G58" s="1"/>
    </row>
    <row r="59" spans="1:7" ht="57.75" customHeight="1">
      <c r="A59" s="14" t="s">
        <v>182</v>
      </c>
      <c r="B59" s="24" t="s">
        <v>44</v>
      </c>
      <c r="C59" s="106"/>
      <c r="D59" s="20">
        <v>0.6</v>
      </c>
      <c r="E59" s="20"/>
      <c r="F59" s="124"/>
      <c r="G59" s="1"/>
    </row>
    <row r="60" spans="1:7" ht="42" customHeight="1">
      <c r="A60" s="14" t="s">
        <v>183</v>
      </c>
      <c r="B60" s="24" t="s">
        <v>111</v>
      </c>
      <c r="C60" s="105" t="s">
        <v>86</v>
      </c>
      <c r="D60" s="20"/>
      <c r="E60" s="20">
        <v>122.9</v>
      </c>
      <c r="F60" s="124">
        <v>6</v>
      </c>
      <c r="G60" s="1"/>
    </row>
    <row r="61" spans="1:7" ht="58.5" customHeight="1">
      <c r="A61" s="14" t="s">
        <v>184</v>
      </c>
      <c r="B61" s="12" t="s">
        <v>28</v>
      </c>
      <c r="C61" s="115"/>
      <c r="D61" s="20"/>
      <c r="E61" s="20">
        <v>1.6</v>
      </c>
      <c r="F61" s="124"/>
      <c r="G61" s="1"/>
    </row>
    <row r="62" spans="1:7" ht="25.5" customHeight="1">
      <c r="A62" s="14" t="s">
        <v>185</v>
      </c>
      <c r="B62" s="12" t="s">
        <v>18</v>
      </c>
      <c r="C62" s="115"/>
      <c r="D62" s="20"/>
      <c r="E62" s="20">
        <v>2380.7</v>
      </c>
      <c r="F62" s="124"/>
      <c r="G62" s="1"/>
    </row>
    <row r="63" spans="1:7" ht="27" customHeight="1">
      <c r="A63" s="14" t="s">
        <v>186</v>
      </c>
      <c r="B63" s="30" t="s">
        <v>29</v>
      </c>
      <c r="C63" s="106"/>
      <c r="D63" s="20"/>
      <c r="E63" s="20">
        <v>1000</v>
      </c>
      <c r="F63" s="124"/>
      <c r="G63" s="1"/>
    </row>
    <row r="64" spans="1:7" ht="27" customHeight="1">
      <c r="A64" s="97" t="s">
        <v>169</v>
      </c>
      <c r="B64" s="98"/>
      <c r="C64" s="98"/>
      <c r="D64" s="98"/>
      <c r="E64" s="78"/>
      <c r="F64" s="124"/>
      <c r="G64" s="1"/>
    </row>
    <row r="65" spans="1:7" ht="17.25" customHeight="1">
      <c r="A65" s="35"/>
      <c r="B65" s="23" t="s">
        <v>3</v>
      </c>
      <c r="C65" s="36"/>
      <c r="D65" s="20"/>
      <c r="E65" s="26">
        <f>E66</f>
        <v>27.8</v>
      </c>
      <c r="F65" s="124"/>
      <c r="G65" s="1"/>
    </row>
    <row r="66" spans="1:7" ht="18.75" customHeight="1">
      <c r="A66" s="105" t="s">
        <v>129</v>
      </c>
      <c r="B66" s="12" t="s">
        <v>67</v>
      </c>
      <c r="C66" s="105" t="s">
        <v>155</v>
      </c>
      <c r="D66" s="20"/>
      <c r="E66" s="20">
        <f>E67</f>
        <v>27.8</v>
      </c>
      <c r="F66" s="124"/>
      <c r="G66" s="1"/>
    </row>
    <row r="67" spans="1:7" ht="18.75">
      <c r="A67" s="106"/>
      <c r="B67" s="38" t="s">
        <v>38</v>
      </c>
      <c r="C67" s="106"/>
      <c r="D67" s="20"/>
      <c r="E67" s="20">
        <v>27.8</v>
      </c>
      <c r="F67" s="124"/>
      <c r="G67" s="1"/>
    </row>
    <row r="68" spans="1:7" ht="27" customHeight="1">
      <c r="A68" s="97" t="s">
        <v>140</v>
      </c>
      <c r="B68" s="98"/>
      <c r="C68" s="98"/>
      <c r="D68" s="98"/>
      <c r="E68" s="78"/>
      <c r="F68" s="124"/>
      <c r="G68" s="1"/>
    </row>
    <row r="69" spans="1:7" ht="18.75">
      <c r="A69" s="25"/>
      <c r="B69" s="23" t="s">
        <v>3</v>
      </c>
      <c r="C69" s="27"/>
      <c r="D69" s="26">
        <f>D71+D73+D74+D76+D79+D80+D70</f>
        <v>200.39999999999998</v>
      </c>
      <c r="E69" s="26">
        <f>E72+E75+E77+E78</f>
        <v>49657.4</v>
      </c>
      <c r="F69" s="124"/>
      <c r="G69" s="1"/>
    </row>
    <row r="70" spans="1:7" ht="51" customHeight="1">
      <c r="A70" s="59" t="s">
        <v>131</v>
      </c>
      <c r="B70" s="12" t="s">
        <v>159</v>
      </c>
      <c r="C70" s="116" t="s">
        <v>4</v>
      </c>
      <c r="D70" s="20">
        <v>47.5</v>
      </c>
      <c r="E70" s="20"/>
      <c r="F70" s="124"/>
      <c r="G70" s="1"/>
    </row>
    <row r="71" spans="1:7" ht="81" customHeight="1">
      <c r="A71" s="59" t="s">
        <v>132</v>
      </c>
      <c r="B71" s="29" t="s">
        <v>160</v>
      </c>
      <c r="C71" s="117"/>
      <c r="D71" s="20">
        <v>10.8</v>
      </c>
      <c r="E71" s="20"/>
      <c r="F71" s="124"/>
      <c r="G71" s="1"/>
    </row>
    <row r="72" spans="1:7" ht="27" customHeight="1">
      <c r="A72" s="14" t="s">
        <v>133</v>
      </c>
      <c r="B72" s="12" t="s">
        <v>156</v>
      </c>
      <c r="C72" s="118"/>
      <c r="D72" s="20"/>
      <c r="E72" s="20">
        <v>36546.1</v>
      </c>
      <c r="F72" s="124"/>
      <c r="G72" s="1"/>
    </row>
    <row r="73" spans="1:7" ht="26.25" customHeight="1">
      <c r="A73" s="14" t="s">
        <v>134</v>
      </c>
      <c r="B73" s="12" t="s">
        <v>30</v>
      </c>
      <c r="C73" s="105" t="s">
        <v>43</v>
      </c>
      <c r="D73" s="20">
        <v>50</v>
      </c>
      <c r="E73" s="20"/>
      <c r="F73" s="124"/>
      <c r="G73" s="1"/>
    </row>
    <row r="74" spans="1:7" ht="22.5" customHeight="1">
      <c r="A74" s="37" t="s">
        <v>135</v>
      </c>
      <c r="B74" s="12" t="s">
        <v>15</v>
      </c>
      <c r="C74" s="115"/>
      <c r="D74" s="20">
        <v>3.2</v>
      </c>
      <c r="E74" s="20"/>
      <c r="F74" s="124"/>
      <c r="G74" s="1"/>
    </row>
    <row r="75" spans="1:7" ht="28.5" customHeight="1">
      <c r="A75" s="14" t="s">
        <v>136</v>
      </c>
      <c r="B75" s="12" t="s">
        <v>156</v>
      </c>
      <c r="C75" s="106"/>
      <c r="D75" s="20"/>
      <c r="E75" s="20">
        <v>11785.2</v>
      </c>
      <c r="F75" s="124"/>
      <c r="G75" s="1"/>
    </row>
    <row r="76" spans="1:7" ht="28.5" customHeight="1">
      <c r="A76" s="14" t="s">
        <v>137</v>
      </c>
      <c r="B76" s="12" t="s">
        <v>27</v>
      </c>
      <c r="C76" s="105" t="s">
        <v>61</v>
      </c>
      <c r="D76" s="20">
        <v>88.2</v>
      </c>
      <c r="E76" s="20"/>
      <c r="F76" s="124">
        <v>7</v>
      </c>
      <c r="G76" s="1"/>
    </row>
    <row r="77" spans="1:7" ht="25.5" customHeight="1">
      <c r="A77" s="14" t="s">
        <v>138</v>
      </c>
      <c r="B77" s="12" t="s">
        <v>156</v>
      </c>
      <c r="C77" s="115"/>
      <c r="D77" s="20"/>
      <c r="E77" s="20">
        <v>1324.9</v>
      </c>
      <c r="F77" s="124"/>
      <c r="G77" s="1"/>
    </row>
    <row r="78" spans="1:7" ht="39.75" customHeight="1">
      <c r="A78" s="13" t="s">
        <v>139</v>
      </c>
      <c r="B78" s="29" t="s">
        <v>113</v>
      </c>
      <c r="C78" s="106"/>
      <c r="D78" s="20"/>
      <c r="E78" s="20">
        <v>1.2</v>
      </c>
      <c r="F78" s="124"/>
      <c r="G78" s="1"/>
    </row>
    <row r="79" spans="1:7" ht="39.75" customHeight="1">
      <c r="A79" s="13" t="s">
        <v>161</v>
      </c>
      <c r="B79" s="12" t="s">
        <v>48</v>
      </c>
      <c r="C79" s="105" t="s">
        <v>166</v>
      </c>
      <c r="D79" s="20">
        <v>0.6</v>
      </c>
      <c r="E79" s="20"/>
      <c r="F79" s="124"/>
      <c r="G79" s="1"/>
    </row>
    <row r="80" spans="1:7" ht="39.75" customHeight="1">
      <c r="A80" s="13" t="s">
        <v>162</v>
      </c>
      <c r="B80" s="29" t="s">
        <v>46</v>
      </c>
      <c r="C80" s="106"/>
      <c r="D80" s="20">
        <v>0.1</v>
      </c>
      <c r="E80" s="20"/>
      <c r="F80" s="124"/>
      <c r="G80" s="1"/>
    </row>
    <row r="81" spans="1:7" ht="27" customHeight="1">
      <c r="A81" s="79" t="s">
        <v>141</v>
      </c>
      <c r="B81" s="80"/>
      <c r="C81" s="80"/>
      <c r="D81" s="80"/>
      <c r="E81" s="99"/>
      <c r="F81" s="124"/>
      <c r="G81" s="1"/>
    </row>
    <row r="82" spans="1:7" ht="18.75">
      <c r="A82" s="25"/>
      <c r="B82" s="23" t="s">
        <v>3</v>
      </c>
      <c r="C82" s="21"/>
      <c r="D82" s="26">
        <f>SUM(D83:D90)</f>
        <v>2420.1</v>
      </c>
      <c r="E82" s="26">
        <f>SUM(E83:E90)</f>
        <v>86</v>
      </c>
      <c r="F82" s="124"/>
      <c r="G82" s="1"/>
    </row>
    <row r="83" spans="1:7" ht="18.75">
      <c r="A83" s="14" t="s">
        <v>80</v>
      </c>
      <c r="B83" s="12" t="s">
        <v>76</v>
      </c>
      <c r="C83" s="105" t="s">
        <v>167</v>
      </c>
      <c r="D83" s="20">
        <v>2093.5</v>
      </c>
      <c r="E83" s="20"/>
      <c r="F83" s="124"/>
      <c r="G83" s="1"/>
    </row>
    <row r="84" spans="1:7" ht="48.75" customHeight="1">
      <c r="A84" s="14" t="s">
        <v>143</v>
      </c>
      <c r="B84" s="32" t="s">
        <v>157</v>
      </c>
      <c r="C84" s="115"/>
      <c r="D84" s="20">
        <v>31.7</v>
      </c>
      <c r="E84" s="20"/>
      <c r="F84" s="124"/>
      <c r="G84" s="1"/>
    </row>
    <row r="85" spans="1:7" ht="56.25">
      <c r="A85" s="14" t="s">
        <v>144</v>
      </c>
      <c r="B85" s="24" t="s">
        <v>158</v>
      </c>
      <c r="C85" s="106"/>
      <c r="D85" s="20">
        <v>4.3</v>
      </c>
      <c r="E85" s="20"/>
      <c r="F85" s="124"/>
      <c r="G85" s="1"/>
    </row>
    <row r="86" spans="1:7" ht="72.75" customHeight="1">
      <c r="A86" s="14" t="s">
        <v>81</v>
      </c>
      <c r="B86" s="32" t="s">
        <v>96</v>
      </c>
      <c r="C86" s="105" t="s">
        <v>142</v>
      </c>
      <c r="D86" s="20">
        <v>261.5</v>
      </c>
      <c r="E86" s="20"/>
      <c r="F86" s="124"/>
      <c r="G86" s="1"/>
    </row>
    <row r="87" spans="1:7" ht="93.75">
      <c r="A87" s="14" t="s">
        <v>145</v>
      </c>
      <c r="B87" s="24" t="s">
        <v>97</v>
      </c>
      <c r="C87" s="106"/>
      <c r="D87" s="20">
        <v>29.1</v>
      </c>
      <c r="E87" s="20"/>
      <c r="F87" s="124"/>
      <c r="G87" s="1"/>
    </row>
    <row r="88" spans="1:6" s="33" customFormat="1" ht="42.75" customHeight="1">
      <c r="A88" s="14" t="s">
        <v>146</v>
      </c>
      <c r="B88" s="12" t="s">
        <v>5</v>
      </c>
      <c r="C88" s="105" t="s">
        <v>52</v>
      </c>
      <c r="D88" s="20"/>
      <c r="E88" s="20">
        <v>75</v>
      </c>
      <c r="F88" s="122">
        <v>8</v>
      </c>
    </row>
    <row r="89" spans="1:7" ht="42" customHeight="1">
      <c r="A89" s="14" t="s">
        <v>150</v>
      </c>
      <c r="B89" s="12" t="s">
        <v>112</v>
      </c>
      <c r="C89" s="106"/>
      <c r="D89" s="20"/>
      <c r="E89" s="20">
        <v>6.3</v>
      </c>
      <c r="F89" s="122"/>
      <c r="G89" s="1"/>
    </row>
    <row r="90" spans="1:7" ht="63.75" customHeight="1">
      <c r="A90" s="14" t="s">
        <v>82</v>
      </c>
      <c r="B90" s="12" t="s">
        <v>83</v>
      </c>
      <c r="C90" s="15" t="s">
        <v>45</v>
      </c>
      <c r="D90" s="20"/>
      <c r="E90" s="20">
        <v>4.7</v>
      </c>
      <c r="F90" s="122"/>
      <c r="G90" s="1"/>
    </row>
    <row r="91" spans="1:7" ht="27" customHeight="1">
      <c r="A91" s="97" t="s">
        <v>176</v>
      </c>
      <c r="B91" s="98"/>
      <c r="C91" s="98"/>
      <c r="D91" s="98"/>
      <c r="E91" s="78"/>
      <c r="F91" s="122"/>
      <c r="G91" s="1"/>
    </row>
    <row r="92" spans="1:7" ht="24" customHeight="1">
      <c r="A92" s="25"/>
      <c r="B92" s="23" t="s">
        <v>3</v>
      </c>
      <c r="C92" s="39"/>
      <c r="D92" s="26">
        <f>D93+D94+D95</f>
        <v>18</v>
      </c>
      <c r="E92" s="26">
        <f>E93+E94+E95</f>
        <v>119.5</v>
      </c>
      <c r="F92" s="122"/>
      <c r="G92" s="1"/>
    </row>
    <row r="93" spans="1:6" s="64" customFormat="1" ht="18.75">
      <c r="A93" s="61" t="s">
        <v>163</v>
      </c>
      <c r="B93" s="62" t="s">
        <v>75</v>
      </c>
      <c r="C93" s="125" t="s">
        <v>54</v>
      </c>
      <c r="D93" s="63">
        <v>2.4</v>
      </c>
      <c r="E93" s="63"/>
      <c r="F93" s="122"/>
    </row>
    <row r="94" spans="1:6" s="64" customFormat="1" ht="37.5">
      <c r="A94" s="61" t="s">
        <v>164</v>
      </c>
      <c r="B94" s="62" t="s">
        <v>95</v>
      </c>
      <c r="C94" s="126"/>
      <c r="D94" s="63">
        <v>15.6</v>
      </c>
      <c r="E94" s="63"/>
      <c r="F94" s="122"/>
    </row>
    <row r="95" spans="1:6" s="64" customFormat="1" ht="57.75" customHeight="1">
      <c r="A95" s="60" t="s">
        <v>165</v>
      </c>
      <c r="B95" s="62" t="s">
        <v>17</v>
      </c>
      <c r="C95" s="127"/>
      <c r="D95" s="63"/>
      <c r="E95" s="63">
        <v>119.5</v>
      </c>
      <c r="F95" s="122"/>
    </row>
    <row r="96" spans="1:7" s="64" customFormat="1" ht="18.75">
      <c r="A96" s="65"/>
      <c r="B96" s="66"/>
      <c r="C96" s="67"/>
      <c r="D96" s="68"/>
      <c r="E96" s="68"/>
      <c r="F96" s="122"/>
      <c r="G96" s="69"/>
    </row>
    <row r="97" ht="18.75">
      <c r="F97" s="122"/>
    </row>
    <row r="98" ht="18.75">
      <c r="F98" s="122"/>
    </row>
    <row r="99" spans="1:7" ht="18.75">
      <c r="A99" s="7"/>
      <c r="B99" s="50" t="s">
        <v>34</v>
      </c>
      <c r="C99" s="9"/>
      <c r="F99" s="122"/>
      <c r="G99" s="1"/>
    </row>
    <row r="100" spans="1:7" ht="18.75">
      <c r="A100" s="7" t="s">
        <v>35</v>
      </c>
      <c r="B100" s="8" t="s">
        <v>188</v>
      </c>
      <c r="C100" s="9"/>
      <c r="F100" s="122"/>
      <c r="G100" s="1"/>
    </row>
    <row r="101" spans="1:7" ht="18.75">
      <c r="A101" s="7"/>
      <c r="B101" s="8"/>
      <c r="C101" s="9"/>
      <c r="F101" s="122"/>
      <c r="G101" s="1"/>
    </row>
    <row r="102" spans="1:7" ht="18.75">
      <c r="A102" s="7"/>
      <c r="B102" s="8"/>
      <c r="C102" s="9"/>
      <c r="F102" s="122"/>
      <c r="G102" s="1"/>
    </row>
    <row r="103" spans="1:7" ht="18.75">
      <c r="A103" s="7"/>
      <c r="B103" s="8"/>
      <c r="C103" s="9"/>
      <c r="F103" s="122"/>
      <c r="G103" s="1"/>
    </row>
    <row r="104" spans="1:7" ht="18.75">
      <c r="A104" s="7"/>
      <c r="B104" s="8"/>
      <c r="C104" s="9"/>
      <c r="F104" s="122"/>
      <c r="G104" s="1"/>
    </row>
    <row r="105" spans="1:6" s="11" customFormat="1" ht="22.5">
      <c r="A105" s="46" t="s">
        <v>114</v>
      </c>
      <c r="B105" s="46"/>
      <c r="C105" s="10"/>
      <c r="D105" s="42"/>
      <c r="E105" s="42" t="s">
        <v>55</v>
      </c>
      <c r="F105" s="122"/>
    </row>
    <row r="106" ht="18.75">
      <c r="G106" s="1"/>
    </row>
    <row r="110" spans="3:7" ht="18.75">
      <c r="C110" s="2" t="s">
        <v>105</v>
      </c>
      <c r="G110" s="1"/>
    </row>
    <row r="111" spans="1:7" s="87" customFormat="1" ht="18.75">
      <c r="A111" s="81"/>
      <c r="B111" s="82">
        <v>110202</v>
      </c>
      <c r="C111" s="83">
        <f>D15+D40+D46+D58+D79+D86+D19+D84+D70</f>
        <v>357.5</v>
      </c>
      <c r="D111" s="83"/>
      <c r="E111" s="84">
        <v>357.5</v>
      </c>
      <c r="F111" s="85"/>
      <c r="G111" s="86">
        <f>E111-C111</f>
        <v>0</v>
      </c>
    </row>
    <row r="112" spans="1:6" s="87" customFormat="1" ht="18.75">
      <c r="A112" s="81"/>
      <c r="B112" s="82">
        <v>210103</v>
      </c>
      <c r="C112" s="83">
        <f>D18+D20+D41+D59+D71+D80+D87+D85</f>
        <v>52.2</v>
      </c>
      <c r="D112" s="83"/>
      <c r="E112" s="84">
        <v>52.2</v>
      </c>
      <c r="F112" s="85"/>
    </row>
    <row r="113" spans="1:6" s="87" customFormat="1" ht="18.75">
      <c r="A113" s="81"/>
      <c r="B113" s="82">
        <v>210811</v>
      </c>
      <c r="C113" s="83">
        <f>D48+D35+D57</f>
        <v>240</v>
      </c>
      <c r="D113" s="83"/>
      <c r="E113" s="84">
        <v>240</v>
      </c>
      <c r="F113" s="85"/>
    </row>
    <row r="114" spans="1:6" s="87" customFormat="1" ht="18.75">
      <c r="A114" s="81"/>
      <c r="B114" s="82">
        <v>240603</v>
      </c>
      <c r="C114" s="83">
        <f>D45+D49+D73+D33+D93+D94</f>
        <v>2041.1</v>
      </c>
      <c r="D114" s="83"/>
      <c r="E114" s="84">
        <v>2041.1</v>
      </c>
      <c r="F114" s="85"/>
    </row>
    <row r="115" spans="1:7" s="87" customFormat="1" ht="18.75">
      <c r="A115" s="81"/>
      <c r="B115" s="82">
        <v>250000</v>
      </c>
      <c r="C115" s="83">
        <f>E90+E66+E62+E14+E72+E75+E77</f>
        <v>52387.1</v>
      </c>
      <c r="D115" s="83"/>
      <c r="E115" s="84">
        <v>52387.1</v>
      </c>
      <c r="F115" s="85"/>
      <c r="G115" s="86"/>
    </row>
    <row r="116" spans="1:6" s="87" customFormat="1" ht="18.75">
      <c r="A116" s="81"/>
      <c r="B116" s="88">
        <v>501100</v>
      </c>
      <c r="C116" s="89">
        <f>E95+E88+E47</f>
        <v>919.5</v>
      </c>
      <c r="D116" s="89"/>
      <c r="E116" s="84">
        <v>919.5</v>
      </c>
      <c r="F116" s="85"/>
    </row>
    <row r="117" spans="1:6" s="87" customFormat="1" ht="18.75">
      <c r="A117" s="81"/>
      <c r="B117" s="93" t="s">
        <v>99</v>
      </c>
      <c r="C117" s="94">
        <f>D92+D82+D69+D26+D13</f>
        <v>908232.3999999999</v>
      </c>
      <c r="D117" s="94"/>
      <c r="E117" s="84">
        <v>833024</v>
      </c>
      <c r="F117" s="85"/>
    </row>
    <row r="118" spans="1:6" s="87" customFormat="1" ht="18.75">
      <c r="A118" s="81"/>
      <c r="B118" s="93" t="s">
        <v>100</v>
      </c>
      <c r="C118" s="94">
        <f>E92+E82+E69+E65+E26+E13</f>
        <v>60592</v>
      </c>
      <c r="D118" s="94"/>
      <c r="E118" s="84">
        <v>60592</v>
      </c>
      <c r="F118" s="85"/>
    </row>
    <row r="119" spans="1:6" s="87" customFormat="1" ht="18.75">
      <c r="A119" s="81"/>
      <c r="B119" s="93" t="s">
        <v>101</v>
      </c>
      <c r="C119" s="94">
        <f>C117+C118</f>
        <v>968824.3999999999</v>
      </c>
      <c r="D119" s="94"/>
      <c r="E119" s="84">
        <v>968824.4</v>
      </c>
      <c r="F119" s="85"/>
    </row>
    <row r="120" spans="2:7" ht="18.75">
      <c r="B120" s="2"/>
      <c r="C120" s="18"/>
      <c r="G120" s="1"/>
    </row>
    <row r="121" spans="1:6" s="87" customFormat="1" ht="18.75">
      <c r="A121" s="81"/>
      <c r="B121" s="90" t="s">
        <v>99</v>
      </c>
      <c r="C121" s="91">
        <v>914379.7</v>
      </c>
      <c r="D121" s="84"/>
      <c r="E121" s="84"/>
      <c r="F121" s="85"/>
    </row>
    <row r="122" spans="1:6" s="87" customFormat="1" ht="18.75">
      <c r="A122" s="81"/>
      <c r="B122" s="90">
        <v>220900</v>
      </c>
      <c r="C122" s="92">
        <v>6100</v>
      </c>
      <c r="D122" s="84"/>
      <c r="E122" s="84"/>
      <c r="F122" s="85"/>
    </row>
    <row r="123" spans="1:6" s="87" customFormat="1" ht="18.75">
      <c r="A123" s="81"/>
      <c r="B123" s="90">
        <v>240300</v>
      </c>
      <c r="C123" s="92">
        <v>2.3</v>
      </c>
      <c r="D123" s="84"/>
      <c r="E123" s="84"/>
      <c r="F123" s="85"/>
    </row>
    <row r="124" spans="2:7" ht="18.75">
      <c r="B124" s="41">
        <v>240606</v>
      </c>
      <c r="C124" s="52"/>
      <c r="D124" s="51"/>
      <c r="G124" s="1"/>
    </row>
    <row r="125" spans="1:6" s="87" customFormat="1" ht="18.75">
      <c r="A125" s="81"/>
      <c r="B125" s="90">
        <v>210805</v>
      </c>
      <c r="C125" s="92">
        <v>40</v>
      </c>
      <c r="D125" s="84"/>
      <c r="E125" s="84"/>
      <c r="F125" s="85"/>
    </row>
    <row r="126" spans="1:6" s="87" customFormat="1" ht="18.75">
      <c r="A126" s="81"/>
      <c r="B126" s="90">
        <v>210809</v>
      </c>
      <c r="C126" s="92">
        <v>5</v>
      </c>
      <c r="D126" s="84"/>
      <c r="E126" s="84"/>
      <c r="F126" s="85"/>
    </row>
    <row r="127" spans="2:7" ht="18.75">
      <c r="B127" s="41">
        <v>160100</v>
      </c>
      <c r="C127" s="52"/>
      <c r="D127" s="51"/>
      <c r="G127" s="1"/>
    </row>
    <row r="128" spans="2:7" ht="18.75">
      <c r="B128" s="41">
        <v>110202</v>
      </c>
      <c r="C128" s="52"/>
      <c r="D128" s="51"/>
      <c r="G128" s="1"/>
    </row>
    <row r="129" spans="2:7" ht="18.75">
      <c r="B129" s="41">
        <v>240606</v>
      </c>
      <c r="C129" s="52"/>
      <c r="D129" s="51"/>
      <c r="G129" s="1"/>
    </row>
    <row r="130" spans="2:7" ht="18.75">
      <c r="B130" s="41">
        <v>240621</v>
      </c>
      <c r="C130" s="52"/>
      <c r="D130" s="51"/>
      <c r="G130" s="1"/>
    </row>
    <row r="131" spans="1:6" s="87" customFormat="1" ht="18.75">
      <c r="A131" s="81"/>
      <c r="B131" s="95" t="s">
        <v>99</v>
      </c>
      <c r="C131" s="96">
        <f>C121-C122-C123-C125-C126</f>
        <v>908232.3999999999</v>
      </c>
      <c r="D131" s="96"/>
      <c r="E131" s="84"/>
      <c r="F131" s="85"/>
    </row>
    <row r="132" spans="1:6" s="87" customFormat="1" ht="18.75">
      <c r="A132" s="81"/>
      <c r="B132" s="95" t="s">
        <v>100</v>
      </c>
      <c r="C132" s="96">
        <v>60592</v>
      </c>
      <c r="D132" s="96"/>
      <c r="E132" s="84"/>
      <c r="F132" s="85"/>
    </row>
    <row r="133" spans="1:6" s="87" customFormat="1" ht="18.75">
      <c r="A133" s="81"/>
      <c r="B133" s="95" t="s">
        <v>102</v>
      </c>
      <c r="C133" s="96">
        <f>C131+C132</f>
        <v>968824.3999999999</v>
      </c>
      <c r="D133" s="96"/>
      <c r="E133" s="84"/>
      <c r="F133" s="85"/>
    </row>
  </sheetData>
  <sheetProtection/>
  <mergeCells count="37">
    <mergeCell ref="F60:F75"/>
    <mergeCell ref="F76:F87"/>
    <mergeCell ref="F1:F20"/>
    <mergeCell ref="F21:F35"/>
    <mergeCell ref="F36:F48"/>
    <mergeCell ref="F49:F59"/>
    <mergeCell ref="F88:F105"/>
    <mergeCell ref="C33:C34"/>
    <mergeCell ref="C21:C24"/>
    <mergeCell ref="C93:C95"/>
    <mergeCell ref="C37:C44"/>
    <mergeCell ref="C83:C85"/>
    <mergeCell ref="C49:C56"/>
    <mergeCell ref="C79:C80"/>
    <mergeCell ref="C76:C78"/>
    <mergeCell ref="C70:C72"/>
    <mergeCell ref="C73:C75"/>
    <mergeCell ref="C45:C47"/>
    <mergeCell ref="A49:A52"/>
    <mergeCell ref="C58:C59"/>
    <mergeCell ref="A6:E6"/>
    <mergeCell ref="A7:E7"/>
    <mergeCell ref="A68:E68"/>
    <mergeCell ref="C27:C32"/>
    <mergeCell ref="A64:E64"/>
    <mergeCell ref="C60:C63"/>
    <mergeCell ref="C66:C67"/>
    <mergeCell ref="A91:E91"/>
    <mergeCell ref="A12:E12"/>
    <mergeCell ref="C19:C20"/>
    <mergeCell ref="A15:A17"/>
    <mergeCell ref="A66:A67"/>
    <mergeCell ref="C15:C18"/>
    <mergeCell ref="A25:E25"/>
    <mergeCell ref="C86:C87"/>
    <mergeCell ref="C88:C89"/>
    <mergeCell ref="A81:E81"/>
  </mergeCells>
  <printOptions/>
  <pageMargins left="0.5511811023622047" right="0.15748031496062992" top="1.1811023622047245" bottom="0.3937007874015748" header="0.15748031496062992" footer="0.15748031496062992"/>
  <pageSetup fitToHeight="7" horizontalDpi="600" verticalDpi="600" orientation="landscape" paperSize="9" scale="67" r:id="rId1"/>
  <headerFooter alignWithMargins="0">
    <oddHeader>&amp;R
&amp;12
&amp;"Times New Roman,обычный"Продовження додатку</oddHeader>
  </headerFooter>
  <rowBreaks count="5" manualBreakCount="5">
    <brk id="20" max="5" man="1"/>
    <brk id="48" max="5" man="1"/>
    <brk id="59" max="5" man="1"/>
    <brk id="75" max="5" man="1"/>
    <brk id="8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RTI</dc:creator>
  <cp:keywords/>
  <dc:description/>
  <cp:lastModifiedBy>User</cp:lastModifiedBy>
  <cp:lastPrinted>2016-11-05T10:08:48Z</cp:lastPrinted>
  <dcterms:created xsi:type="dcterms:W3CDTF">2007-02-09T06:15:03Z</dcterms:created>
  <dcterms:modified xsi:type="dcterms:W3CDTF">2016-11-05T10:09:03Z</dcterms:modified>
  <cp:category/>
  <cp:version/>
  <cp:contentType/>
  <cp:contentStatus/>
</cp:coreProperties>
</file>