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в)" sheetId="1" r:id="rId1"/>
  </sheets>
  <definedNames>
    <definedName name="OLE_LINK2" localSheetId="0">'дод 1 (в)'!#REF!</definedName>
    <definedName name="_xlnm.Print_Titles" localSheetId="0">'дод 1 (в)'!$6:$8</definedName>
    <definedName name="_xlnm.Print_Area" localSheetId="0">'дод 1 (в)'!$A$1:$H$86</definedName>
  </definedNames>
  <calcPr fullCalcOnLoad="1"/>
</workbook>
</file>

<file path=xl/sharedStrings.xml><?xml version="1.0" encoding="utf-8"?>
<sst xmlns="http://schemas.openxmlformats.org/spreadsheetml/2006/main" count="99" uniqueCount="91">
  <si>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</si>
  <si>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</si>
  <si>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</si>
  <si>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</si>
  <si>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Місцеві податки і збори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</si>
  <si>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</si>
  <si>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</si>
  <si>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</si>
  <si>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</si>
  <si>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</si>
  <si>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</si>
  <si>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</si>
  <si>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</si>
  <si>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</si>
  <si>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</si>
  <si>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</si>
  <si>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</si>
  <si>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</si>
  <si>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</si>
  <si>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</si>
  <si>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</si>
  <si>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</si>
  <si>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</si>
  <si>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</si>
  <si>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</si>
  <si>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</si>
  <si>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</si>
  <si>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</si>
  <si>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</si>
  <si>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>Податок на нерухоме майно, відмінне від земельної ділянки </t>
  </si>
  <si>
    <t>18010000 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</si>
  <si>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</si>
  <si>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</si>
  <si>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</si>
  <si>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</si>
  <si>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</si>
  <si>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</si>
  <si>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</si>
  <si>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</si>
  <si>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</si>
  <si>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</si>
  <si>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</si>
  <si>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</si>
  <si>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</si>
  <si>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</si>
  <si>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</si>
  <si>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</si>
  <si>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</si>
  <si>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</si>
  <si>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</si>
  <si>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</si>
  <si>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</si>
  <si>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</si>
  <si>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</si>
  <si>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</si>
  <si>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</si>
  <si>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</si>
  <si>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</si>
  <si>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</si>
  <si>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</si>
  <si>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</si>
  <si>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</si>
  <si>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</si>
  <si>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</si>
  <si>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</si>
  <si>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</si>
  <si>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</si>
  <si>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Транспортний податок з юридичних осіб</t>
  </si>
  <si>
    <t>Транспортний податок з фізичних осіб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</si>
  <si>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</si>
  <si>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</si>
  <si>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</si>
  <si>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</si>
  <si>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</si>
  <si>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</si>
  <si>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</si>
  <si>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</si>
  <si>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</si>
  <si>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Оперативна інформація про виконання доходної частини міського бюджету за 2016 рік</t>
  </si>
  <si>
    <t>Плата за розміщення тимчасово вільних коштів місцевих бюджетів </t>
  </si>
  <si>
    <t>Фактичні надходження станом на 15.11.2016</t>
  </si>
  <si>
    <t>Екологічний податок</t>
  </si>
  <si>
    <t xml:space="preserve">Очікуваний % виконання до затверджених показників з урахуванням змін </t>
  </si>
  <si>
    <t xml:space="preserve">Директор департаменту фінансів, економіки та </t>
  </si>
  <si>
    <t>інвестицій</t>
  </si>
  <si>
    <t>С.А. Липова</t>
  </si>
  <si>
    <t xml:space="preserve">              Додаток  1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</si>
  <si>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</si>
  <si>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Податки на власність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</si>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</sst>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</numFmts>
  <fonts count="59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6"/>
      <color indexed="9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20"/>
      <name val="Times New Roman Cyr"/>
      <family val="1"/>
    </font>
    <font>
      <sz val="17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74" fontId="21" fillId="0" borderId="0" xfId="53" applyNumberFormat="1" applyFont="1" applyFill="1">
      <alignment/>
      <protection/>
    </xf>
    <xf numFmtId="174" fontId="23" fillId="0" borderId="0" xfId="53" applyNumberFormat="1" applyFont="1" applyFill="1" applyAlignment="1" applyProtection="1">
      <alignment vertical="center" wrapText="1"/>
      <protection/>
    </xf>
    <xf numFmtId="174" fontId="25" fillId="0" borderId="0" xfId="53" applyNumberFormat="1" applyFont="1" applyFill="1" applyAlignment="1">
      <alignment vertical="center"/>
      <protection/>
    </xf>
    <xf numFmtId="0" fontId="28" fillId="0" borderId="0" xfId="53" applyFont="1" applyFill="1" applyBorder="1">
      <alignment/>
      <protection/>
    </xf>
    <xf numFmtId="0" fontId="28" fillId="0" borderId="0" xfId="53" applyFont="1" applyFill="1">
      <alignment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175" fontId="22" fillId="0" borderId="10" xfId="53" applyNumberFormat="1" applyFont="1" applyFill="1" applyBorder="1" applyAlignment="1">
      <alignment horizontal="right" vertical="center"/>
      <protection/>
    </xf>
    <xf numFmtId="175" fontId="30" fillId="0" borderId="10" xfId="53" applyNumberFormat="1" applyFont="1" applyFill="1" applyBorder="1" applyAlignment="1">
      <alignment horizontal="right" vertical="center" wrapText="1"/>
      <protection/>
    </xf>
    <xf numFmtId="175" fontId="30" fillId="0" borderId="10" xfId="53" applyNumberFormat="1" applyFont="1" applyFill="1" applyBorder="1" applyAlignment="1">
      <alignment horizontal="right" vertical="center"/>
      <protection/>
    </xf>
    <xf numFmtId="0" fontId="28" fillId="0" borderId="0" xfId="53" applyFont="1" applyFill="1" applyBorder="1" applyAlignment="1">
      <alignment wrapText="1"/>
      <protection/>
    </xf>
    <xf numFmtId="0" fontId="28" fillId="0" borderId="0" xfId="53" applyFont="1" applyFill="1" applyAlignment="1">
      <alignment wrapText="1"/>
      <protection/>
    </xf>
    <xf numFmtId="175" fontId="31" fillId="0" borderId="10" xfId="53" applyNumberFormat="1" applyFont="1" applyFill="1" applyBorder="1" applyAlignment="1">
      <alignment horizontal="right" vertical="center" wrapText="1"/>
      <protection/>
    </xf>
    <xf numFmtId="175" fontId="32" fillId="0" borderId="10" xfId="53" applyNumberFormat="1" applyFont="1" applyFill="1" applyBorder="1" applyAlignment="1">
      <alignment horizontal="right" vertical="center"/>
      <protection/>
    </xf>
    <xf numFmtId="175" fontId="31" fillId="0" borderId="10" xfId="53" applyNumberFormat="1" applyFont="1" applyFill="1" applyBorder="1" applyAlignment="1">
      <alignment horizontal="right" vertical="center"/>
      <protection/>
    </xf>
    <xf numFmtId="175" fontId="22" fillId="0" borderId="10" xfId="53" applyNumberFormat="1" applyFont="1" applyFill="1" applyBorder="1" applyAlignment="1">
      <alignment horizontal="right" vertical="center" wrapText="1"/>
      <protection/>
    </xf>
    <xf numFmtId="0" fontId="35" fillId="0" borderId="0" xfId="53" applyFont="1" applyFill="1" applyAlignment="1">
      <alignment wrapText="1"/>
      <protection/>
    </xf>
    <xf numFmtId="175" fontId="22" fillId="0" borderId="10" xfId="53" applyNumberFormat="1" applyFont="1" applyFill="1" applyBorder="1" applyAlignment="1">
      <alignment vertical="center" wrapText="1"/>
      <protection/>
    </xf>
    <xf numFmtId="175" fontId="30" fillId="0" borderId="10" xfId="53" applyNumberFormat="1" applyFont="1" applyFill="1" applyBorder="1" applyAlignment="1">
      <alignment vertical="center" wrapText="1"/>
      <protection/>
    </xf>
    <xf numFmtId="175" fontId="33" fillId="0" borderId="10" xfId="53" applyNumberFormat="1" applyFont="1" applyFill="1" applyBorder="1" applyAlignment="1">
      <alignment vertical="center"/>
      <protection/>
    </xf>
    <xf numFmtId="175" fontId="30" fillId="0" borderId="10" xfId="53" applyNumberFormat="1" applyFont="1" applyFill="1" applyBorder="1" applyAlignment="1">
      <alignment vertical="center"/>
      <protection/>
    </xf>
    <xf numFmtId="175" fontId="31" fillId="0" borderId="10" xfId="53" applyNumberFormat="1" applyFont="1" applyFill="1" applyBorder="1" applyAlignment="1">
      <alignment vertical="center" wrapText="1"/>
      <protection/>
    </xf>
    <xf numFmtId="1" fontId="27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2" fillId="0" borderId="0" xfId="53" applyNumberFormat="1" applyFont="1" applyFill="1" applyBorder="1" applyAlignment="1">
      <alignment vertical="center" wrapText="1"/>
      <protection/>
    </xf>
    <xf numFmtId="175" fontId="24" fillId="0" borderId="0" xfId="53" applyNumberFormat="1" applyFont="1" applyFill="1" applyAlignment="1" applyProtection="1">
      <alignment horizontal="center"/>
      <protection/>
    </xf>
    <xf numFmtId="1" fontId="36" fillId="0" borderId="0" xfId="53" applyNumberFormat="1" applyFont="1" applyFill="1" applyBorder="1" applyAlignment="1" applyProtection="1">
      <alignment horizontal="left" vertical="center"/>
      <protection/>
    </xf>
    <xf numFmtId="1" fontId="24" fillId="0" borderId="0" xfId="53" applyNumberFormat="1" applyFont="1" applyFill="1" applyAlignment="1" applyProtection="1">
      <alignment horizontal="center"/>
      <protection/>
    </xf>
    <xf numFmtId="1" fontId="23" fillId="0" borderId="0" xfId="53" applyNumberFormat="1" applyFont="1" applyFill="1" applyAlignment="1" applyProtection="1">
      <alignment vertical="center" wrapText="1"/>
      <protection/>
    </xf>
    <xf numFmtId="175" fontId="38" fillId="0" borderId="0" xfId="53" applyNumberFormat="1" applyFont="1" applyFill="1">
      <alignment/>
      <protection/>
    </xf>
    <xf numFmtId="175" fontId="21" fillId="0" borderId="0" xfId="53" applyNumberFormat="1" applyFont="1" applyFill="1" applyBorder="1">
      <alignment/>
      <protection/>
    </xf>
    <xf numFmtId="175" fontId="39" fillId="0" borderId="0" xfId="53" applyNumberFormat="1" applyFont="1" applyFill="1" applyAlignment="1" applyProtection="1">
      <alignment horizontal="center"/>
      <protection/>
    </xf>
    <xf numFmtId="176" fontId="29" fillId="0" borderId="0" xfId="64" applyNumberFormat="1" applyFont="1" applyFill="1" applyAlignment="1" applyProtection="1">
      <alignment horizontal="center"/>
      <protection/>
    </xf>
    <xf numFmtId="176" fontId="29" fillId="0" borderId="0" xfId="64" applyNumberFormat="1" applyFont="1" applyFill="1" applyAlignment="1">
      <alignment/>
    </xf>
    <xf numFmtId="0" fontId="21" fillId="0" borderId="11" xfId="53" applyFont="1" applyFill="1" applyBorder="1">
      <alignment/>
      <protection/>
    </xf>
    <xf numFmtId="1" fontId="35" fillId="0" borderId="0" xfId="53" applyNumberFormat="1" applyFont="1" applyFill="1" applyAlignment="1" applyProtection="1">
      <alignment vertical="center" wrapText="1"/>
      <protection/>
    </xf>
    <xf numFmtId="1" fontId="28" fillId="0" borderId="0" xfId="53" applyNumberFormat="1" applyFont="1" applyFill="1" applyAlignment="1" applyProtection="1">
      <alignment horizontal="center"/>
      <protection/>
    </xf>
    <xf numFmtId="175" fontId="34" fillId="0" borderId="10" xfId="53" applyNumberFormat="1" applyFont="1" applyFill="1" applyBorder="1" applyAlignment="1">
      <alignment vertical="center" wrapText="1"/>
      <protection/>
    </xf>
    <xf numFmtId="174" fontId="38" fillId="0" borderId="0" xfId="59" applyNumberFormat="1" applyFont="1" applyFill="1" applyAlignment="1">
      <alignment/>
    </xf>
    <xf numFmtId="175" fontId="32" fillId="0" borderId="10" xfId="53" applyNumberFormat="1" applyFont="1" applyFill="1" applyBorder="1" applyAlignment="1">
      <alignment vertical="center"/>
      <protection/>
    </xf>
    <xf numFmtId="175" fontId="33" fillId="0" borderId="10" xfId="53" applyNumberFormat="1" applyFont="1" applyFill="1" applyBorder="1" applyAlignment="1">
      <alignment vertical="center" wrapText="1"/>
      <protection/>
    </xf>
    <xf numFmtId="175" fontId="33" fillId="0" borderId="10" xfId="53" applyNumberFormat="1" applyFont="1" applyFill="1" applyBorder="1" applyAlignment="1">
      <alignment horizontal="right" vertical="center" wrapText="1"/>
      <protection/>
    </xf>
    <xf numFmtId="175" fontId="22" fillId="0" borderId="10" xfId="53" applyNumberFormat="1" applyFont="1" applyFill="1" applyBorder="1" applyAlignment="1">
      <alignment vertical="center"/>
      <protection/>
    </xf>
    <xf numFmtId="175" fontId="31" fillId="0" borderId="10" xfId="53" applyNumberFormat="1" applyFont="1" applyFill="1" applyBorder="1" applyAlignment="1">
      <alignment vertical="center"/>
      <protection/>
    </xf>
    <xf numFmtId="1" fontId="23" fillId="0" borderId="0" xfId="53" applyNumberFormat="1" applyFont="1" applyFill="1" applyBorder="1" applyAlignment="1" applyProtection="1">
      <alignment vertical="center" wrapText="1"/>
      <protection/>
    </xf>
    <xf numFmtId="176" fontId="41" fillId="0" borderId="0" xfId="64" applyNumberFormat="1" applyFont="1" applyFill="1" applyBorder="1" applyAlignment="1" applyProtection="1">
      <alignment vertical="center" wrapText="1"/>
      <protection/>
    </xf>
    <xf numFmtId="1" fontId="22" fillId="0" borderId="0" xfId="53" applyNumberFormat="1" applyFont="1" applyFill="1" applyAlignment="1" applyProtection="1">
      <alignment horizontal="justify" vertical="top" wrapText="1"/>
      <protection/>
    </xf>
    <xf numFmtId="174" fontId="22" fillId="0" borderId="0" xfId="53" applyNumberFormat="1" applyFont="1" applyFill="1" applyAlignment="1" applyProtection="1">
      <alignment horizontal="justify" vertical="top" wrapText="1"/>
      <protection/>
    </xf>
    <xf numFmtId="1" fontId="27" fillId="0" borderId="0" xfId="54" applyNumberFormat="1" applyFont="1" applyFill="1" applyBorder="1" applyAlignment="1" applyProtection="1">
      <alignment horizontal="justify" vertical="top" wrapText="1"/>
      <protection locked="0"/>
    </xf>
    <xf numFmtId="1" fontId="36" fillId="0" borderId="0" xfId="53" applyNumberFormat="1" applyFont="1" applyFill="1" applyAlignment="1" applyProtection="1">
      <alignment horizontal="justify" vertical="top"/>
      <protection/>
    </xf>
    <xf numFmtId="176" fontId="40" fillId="0" borderId="0" xfId="64" applyNumberFormat="1" applyFont="1" applyFill="1" applyAlignment="1" applyProtection="1">
      <alignment horizontal="justify" vertical="top" wrapText="1"/>
      <protection/>
    </xf>
    <xf numFmtId="174" fontId="42" fillId="0" borderId="12" xfId="53" applyNumberFormat="1" applyFont="1" applyFill="1" applyBorder="1" applyAlignment="1">
      <alignment horizontal="center"/>
      <protection/>
    </xf>
    <xf numFmtId="175" fontId="22" fillId="0" borderId="10" xfId="53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center"/>
    </xf>
    <xf numFmtId="2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53" applyFont="1" applyFill="1">
      <alignment/>
      <protection/>
    </xf>
    <xf numFmtId="1" fontId="36" fillId="0" borderId="0" xfId="53" applyNumberFormat="1" applyFont="1" applyFill="1" applyAlignment="1" applyProtection="1">
      <alignment horizontal="left" vertical="center"/>
      <protection/>
    </xf>
    <xf numFmtId="174" fontId="26" fillId="0" borderId="0" xfId="53" applyNumberFormat="1" applyFont="1" applyFill="1" applyAlignment="1">
      <alignment horizontal="center" vertical="center"/>
      <protection/>
    </xf>
    <xf numFmtId="174" fontId="36" fillId="0" borderId="0" xfId="53" applyNumberFormat="1" applyFont="1" applyFill="1" applyAlignment="1" applyProtection="1">
      <alignment horizontal="left" vertical="center"/>
      <protection/>
    </xf>
    <xf numFmtId="174" fontId="24" fillId="0" borderId="0" xfId="53" applyNumberFormat="1" applyFont="1" applyFill="1" applyAlignment="1" applyProtection="1">
      <alignment horizontal="center"/>
      <protection/>
    </xf>
    <xf numFmtId="175" fontId="21" fillId="0" borderId="0" xfId="53" applyNumberFormat="1" applyFont="1" applyFill="1">
      <alignment/>
      <protection/>
    </xf>
    <xf numFmtId="175" fontId="35" fillId="0" borderId="0" xfId="53" applyNumberFormat="1" applyFont="1" applyFill="1" applyAlignment="1">
      <alignment vertical="center"/>
      <protection/>
    </xf>
    <xf numFmtId="175" fontId="33" fillId="0" borderId="10" xfId="53" applyNumberFormat="1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>
      <alignment horizontal="left" vertical="top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2" fontId="4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top"/>
    </xf>
    <xf numFmtId="0" fontId="30" fillId="24" borderId="0" xfId="53" applyFont="1" applyFill="1" applyAlignment="1">
      <alignment wrapText="1"/>
      <protection/>
    </xf>
    <xf numFmtId="0" fontId="49" fillId="24" borderId="0" xfId="53" applyFont="1" applyFill="1">
      <alignment/>
      <protection/>
    </xf>
    <xf numFmtId="176" fontId="50" fillId="24" borderId="0" xfId="64" applyNumberFormat="1" applyFont="1" applyFill="1" applyAlignment="1">
      <alignment/>
    </xf>
    <xf numFmtId="0" fontId="30" fillId="24" borderId="0" xfId="53" applyFont="1" applyFill="1">
      <alignment/>
      <protection/>
    </xf>
    <xf numFmtId="0" fontId="0" fillId="0" borderId="0" xfId="0" applyFont="1" applyAlignment="1">
      <alignment vertical="center" textRotation="180" wrapText="1"/>
    </xf>
    <xf numFmtId="0" fontId="39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Fill="1">
      <alignment/>
      <protection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53" applyFont="1" applyFill="1" applyBorder="1">
      <alignment/>
      <protection/>
    </xf>
    <xf numFmtId="0" fontId="39" fillId="0" borderId="0" xfId="53" applyFont="1" applyFill="1">
      <alignment/>
      <protection/>
    </xf>
    <xf numFmtId="1" fontId="52" fillId="0" borderId="10" xfId="53" applyNumberFormat="1" applyFont="1" applyFill="1" applyBorder="1" applyAlignment="1">
      <alignment horizontal="center" vertical="top" wrapText="1"/>
      <protection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1" fontId="52" fillId="0" borderId="14" xfId="53" applyNumberFormat="1" applyFont="1" applyFill="1" applyBorder="1" applyAlignment="1">
      <alignment horizontal="center" vertical="center" wrapText="1"/>
      <protection/>
    </xf>
    <xf numFmtId="0" fontId="52" fillId="0" borderId="14" xfId="53" applyFont="1" applyFill="1" applyBorder="1" applyAlignment="1">
      <alignment horizontal="center" vertical="center" wrapText="1"/>
      <protection/>
    </xf>
    <xf numFmtId="0" fontId="49" fillId="0" borderId="0" xfId="53" applyFont="1" applyFill="1">
      <alignment/>
      <protection/>
    </xf>
    <xf numFmtId="0" fontId="51" fillId="0" borderId="10" xfId="54" applyFont="1" applyFill="1" applyBorder="1" applyAlignment="1" applyProtection="1">
      <alignment horizontal="justify" vertical="top" wrapText="1"/>
      <protection/>
    </xf>
    <xf numFmtId="1" fontId="51" fillId="0" borderId="10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Fill="1">
      <alignment/>
      <protection/>
    </xf>
    <xf numFmtId="1" fontId="39" fillId="0" borderId="10" xfId="54" applyNumberFormat="1" applyFont="1" applyFill="1" applyBorder="1" applyAlignment="1" applyProtection="1">
      <alignment horizontal="justify" vertical="top" wrapText="1"/>
      <protection locked="0"/>
    </xf>
    <xf numFmtId="173" fontId="39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Alignment="1">
      <alignment wrapText="1"/>
      <protection/>
    </xf>
    <xf numFmtId="1" fontId="51" fillId="0" borderId="10" xfId="53" applyNumberFormat="1" applyFont="1" applyFill="1" applyBorder="1" applyAlignment="1" applyProtection="1">
      <alignment horizontal="justify" vertical="top" wrapText="1"/>
      <protection locked="0"/>
    </xf>
    <xf numFmtId="173" fontId="51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wrapText="1"/>
      <protection/>
    </xf>
    <xf numFmtId="1" fontId="3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39" fillId="0" borderId="10" xfId="53" applyNumberFormat="1" applyFont="1" applyFill="1" applyBorder="1" applyAlignment="1" applyProtection="1">
      <alignment horizontal="justify" vertical="top" wrapText="1"/>
      <protection/>
    </xf>
    <xf numFmtId="1" fontId="51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51" fillId="0" borderId="10" xfId="53" applyNumberFormat="1" applyFont="1" applyFill="1" applyBorder="1" applyAlignment="1" applyProtection="1">
      <alignment horizontal="justify" vertical="top" wrapText="1"/>
      <protection/>
    </xf>
    <xf numFmtId="0" fontId="39" fillId="0" borderId="10" xfId="53" applyNumberFormat="1" applyFont="1" applyFill="1" applyBorder="1" applyAlignment="1">
      <alignment horizontal="center" vertical="center" wrapText="1"/>
      <protection/>
    </xf>
    <xf numFmtId="1" fontId="52" fillId="0" borderId="10" xfId="54" applyNumberFormat="1" applyFont="1" applyFill="1" applyBorder="1" applyAlignment="1" applyProtection="1">
      <alignment horizontal="justify" vertical="top" wrapText="1"/>
      <protection locked="0"/>
    </xf>
    <xf numFmtId="173" fontId="52" fillId="0" borderId="10" xfId="53" applyNumberFormat="1" applyFont="1" applyFill="1" applyBorder="1" applyAlignment="1">
      <alignment horizontal="center" vertical="center" wrapText="1"/>
      <protection/>
    </xf>
    <xf numFmtId="0" fontId="55" fillId="0" borderId="0" xfId="53" applyFont="1" applyFill="1" applyAlignment="1">
      <alignment wrapText="1"/>
      <protection/>
    </xf>
    <xf numFmtId="0" fontId="30" fillId="0" borderId="0" xfId="53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 applyProtection="1">
      <alignment horizontal="justify" vertical="top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9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3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1" fillId="0" borderId="10" xfId="53" applyNumberFormat="1" applyFont="1" applyFill="1" applyBorder="1" applyAlignment="1" applyProtection="1">
      <alignment horizontal="center" vertical="top" wrapText="1"/>
      <protection/>
    </xf>
    <xf numFmtId="1" fontId="51" fillId="0" borderId="10" xfId="54" applyNumberFormat="1" applyFont="1" applyFill="1" applyBorder="1" applyAlignment="1" applyProtection="1">
      <alignment horizontal="center" vertical="top" wrapText="1"/>
      <protection locked="0"/>
    </xf>
    <xf numFmtId="1" fontId="51" fillId="0" borderId="10" xfId="53" applyNumberFormat="1" applyFont="1" applyFill="1" applyBorder="1" applyAlignment="1">
      <alignment horizontal="center" vertical="top" wrapText="1"/>
      <protection/>
    </xf>
    <xf numFmtId="1" fontId="39" fillId="0" borderId="10" xfId="53" applyNumberFormat="1" applyFont="1" applyFill="1" applyBorder="1" applyAlignment="1">
      <alignment horizontal="justify" vertical="top" wrapText="1"/>
      <protection/>
    </xf>
    <xf numFmtId="175" fontId="31" fillId="0" borderId="0" xfId="53" applyNumberFormat="1" applyFont="1" applyFill="1" applyBorder="1" applyAlignment="1">
      <alignment wrapText="1"/>
      <protection/>
    </xf>
    <xf numFmtId="0" fontId="31" fillId="0" borderId="0" xfId="53" applyFont="1" applyFill="1" applyAlignment="1">
      <alignment wrapText="1"/>
      <protection/>
    </xf>
    <xf numFmtId="1" fontId="39" fillId="0" borderId="10" xfId="53" applyNumberFormat="1" applyFont="1" applyFill="1" applyBorder="1" applyAlignment="1" applyProtection="1">
      <alignment horizontal="left" vertical="top" wrapText="1"/>
      <protection/>
    </xf>
    <xf numFmtId="1" fontId="52" fillId="0" borderId="10" xfId="53" applyNumberFormat="1" applyFont="1" applyFill="1" applyBorder="1" applyAlignment="1" applyProtection="1">
      <alignment horizontal="justify" vertical="top" wrapText="1"/>
      <protection/>
    </xf>
    <xf numFmtId="49" fontId="39" fillId="0" borderId="10" xfId="0" applyNumberFormat="1" applyFont="1" applyFill="1" applyBorder="1" applyAlignment="1" applyProtection="1">
      <alignment horizontal="justify" vertical="top" wrapText="1"/>
      <protection/>
    </xf>
    <xf numFmtId="49" fontId="52" fillId="0" borderId="10" xfId="0" applyNumberFormat="1" applyFont="1" applyFill="1" applyBorder="1" applyAlignment="1" applyProtection="1">
      <alignment horizontal="justify" vertical="top" wrapText="1"/>
      <protection/>
    </xf>
    <xf numFmtId="1" fontId="52" fillId="0" borderId="10" xfId="0" applyNumberFormat="1" applyFont="1" applyFill="1" applyBorder="1" applyAlignment="1">
      <alignment horizontal="center" vertical="center" wrapText="1"/>
    </xf>
    <xf numFmtId="175" fontId="30" fillId="0" borderId="0" xfId="53" applyNumberFormat="1" applyFont="1" applyFill="1" applyBorder="1" applyAlignment="1">
      <alignment wrapText="1"/>
      <protection/>
    </xf>
    <xf numFmtId="1" fontId="51" fillId="0" borderId="10" xfId="53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horizontal="justify" vertical="top" wrapText="1"/>
      <protection/>
    </xf>
    <xf numFmtId="0" fontId="52" fillId="0" borderId="10" xfId="0" applyFont="1" applyFill="1" applyBorder="1" applyAlignment="1">
      <alignment horizontal="justify" vertical="top" wrapText="1"/>
    </xf>
    <xf numFmtId="1" fontId="51" fillId="0" borderId="10" xfId="54" applyNumberFormat="1" applyFont="1" applyFill="1" applyBorder="1" applyAlignment="1" applyProtection="1">
      <alignment horizontal="left" vertical="top" wrapText="1"/>
      <protection locked="0"/>
    </xf>
    <xf numFmtId="1" fontId="5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vertical="center" wrapText="1"/>
    </xf>
    <xf numFmtId="2" fontId="58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/>
    </xf>
    <xf numFmtId="174" fontId="39" fillId="0" borderId="12" xfId="53" applyNumberFormat="1" applyFont="1" applyFill="1" applyBorder="1" applyAlignment="1">
      <alignment horizontal="center"/>
      <protection/>
    </xf>
    <xf numFmtId="174" fontId="57" fillId="0" borderId="0" xfId="51" applyNumberFormat="1" applyFont="1" applyFill="1" applyAlignment="1" applyProtection="1">
      <alignment horizontal="center" vertical="center" wrapText="1"/>
      <protection/>
    </xf>
    <xf numFmtId="0" fontId="39" fillId="0" borderId="15" xfId="53" applyFont="1" applyFill="1" applyBorder="1" applyAlignment="1" applyProtection="1">
      <alignment horizontal="center" vertical="center" wrapText="1"/>
      <protection/>
    </xf>
    <xf numFmtId="0" fontId="39" fillId="0" borderId="14" xfId="53" applyFont="1" applyFill="1" applyBorder="1" applyAlignment="1" applyProtection="1">
      <alignment horizontal="center" vertical="center" wrapText="1"/>
      <protection/>
    </xf>
    <xf numFmtId="1" fontId="51" fillId="0" borderId="13" xfId="53" applyNumberFormat="1" applyFont="1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center" vertical="center" wrapText="1"/>
    </xf>
    <xf numFmtId="1" fontId="39" fillId="0" borderId="15" xfId="53" applyNumberFormat="1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53" applyFont="1" applyFill="1" applyBorder="1" applyAlignment="1">
      <alignment horizontal="center" vertical="center" wrapText="1"/>
      <protection/>
    </xf>
    <xf numFmtId="1" fontId="39" fillId="0" borderId="17" xfId="53" applyNumberFormat="1" applyFont="1" applyFill="1" applyBorder="1" applyAlignment="1">
      <alignment horizontal="center" vertical="center" textRotation="179" wrapText="1"/>
      <protection/>
    </xf>
    <xf numFmtId="0" fontId="39" fillId="0" borderId="0" xfId="53" applyFont="1" applyFill="1" applyAlignment="1">
      <alignment horizontal="center" vertical="center" textRotation="180"/>
      <protection/>
    </xf>
    <xf numFmtId="0" fontId="39" fillId="0" borderId="17" xfId="0" applyFont="1" applyFill="1" applyBorder="1" applyAlignment="1">
      <alignment horizontal="center" vertical="center" textRotation="180"/>
    </xf>
    <xf numFmtId="0" fontId="39" fillId="0" borderId="0" xfId="53" applyFont="1" applyFill="1" applyBorder="1" applyAlignment="1">
      <alignment horizontal="center" vertical="center" textRotation="180" wrapText="1"/>
      <protection/>
    </xf>
    <xf numFmtId="14" fontId="48" fillId="0" borderId="0" xfId="0" applyNumberFormat="1" applyFont="1" applyFill="1" applyBorder="1" applyAlignment="1">
      <alignment horizontal="left"/>
    </xf>
    <xf numFmtId="1" fontId="51" fillId="0" borderId="16" xfId="53" applyNumberFormat="1" applyFont="1" applyFill="1" applyBorder="1" applyAlignment="1">
      <alignment horizontal="center" vertical="center" wrapText="1"/>
      <protection/>
    </xf>
    <xf numFmtId="1" fontId="51" fillId="0" borderId="18" xfId="53" applyNumberFormat="1" applyFont="1" applyFill="1" applyBorder="1" applyAlignment="1">
      <alignment horizontal="center" vertical="center" wrapText="1"/>
      <protection/>
    </xf>
    <xf numFmtId="2" fontId="47" fillId="0" borderId="0" xfId="0" applyNumberFormat="1" applyFont="1" applyFill="1" applyBorder="1" applyAlignment="1">
      <alignment horizontal="center" vertical="center" wrapText="1"/>
    </xf>
    <xf numFmtId="0" fontId="51" fillId="0" borderId="13" xfId="53" applyFont="1" applyFill="1" applyBorder="1" applyAlignment="1" applyProtection="1">
      <alignment horizontal="center" vertical="center" wrapText="1"/>
      <protection/>
    </xf>
    <xf numFmtId="0" fontId="51" fillId="0" borderId="16" xfId="53" applyFont="1" applyFill="1" applyBorder="1" applyAlignment="1" applyProtection="1">
      <alignment horizontal="center" vertical="center" wrapText="1"/>
      <protection/>
    </xf>
    <xf numFmtId="0" fontId="51" fillId="0" borderId="18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43"/>
  <sheetViews>
    <sheetView showZeros="0" tabSelected="1" view="pageBreakPreview" zoomScale="60" zoomScaleNormal="70" zoomScalePageLayoutView="0" workbookViewId="0" topLeftCell="A1">
      <pane xSplit="2" ySplit="9" topLeftCell="C6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8" sqref="H88"/>
    </sheetView>
  </sheetViews>
  <sheetFormatPr defaultColWidth="12.8984375" defaultRowHeight="15"/>
  <cols>
    <col min="1" max="1" width="51.8984375" style="46" customWidth="1"/>
    <col min="2" max="2" width="13.09765625" style="28" customWidth="1"/>
    <col min="3" max="3" width="13.3984375" style="27" customWidth="1"/>
    <col min="4" max="4" width="15.3984375" style="7" customWidth="1"/>
    <col min="5" max="5" width="13.19921875" style="7" customWidth="1"/>
    <col min="6" max="6" width="14.59765625" style="7" customWidth="1"/>
    <col min="7" max="7" width="16.19921875" style="34" customWidth="1"/>
    <col min="8" max="8" width="6.09765625" style="71" customWidth="1"/>
    <col min="9" max="16384" width="12.8984375" style="7" customWidth="1"/>
  </cols>
  <sheetData>
    <row r="1" spans="5:8" ht="23.25">
      <c r="E1" s="57" t="s">
        <v>86</v>
      </c>
      <c r="G1" s="6"/>
      <c r="H1" s="145">
        <v>171</v>
      </c>
    </row>
    <row r="2" spans="5:8" ht="23.25">
      <c r="E2" s="57" t="s">
        <v>77</v>
      </c>
      <c r="G2" s="6"/>
      <c r="H2" s="145"/>
    </row>
    <row r="3" spans="7:8" ht="18.75">
      <c r="G3" s="6"/>
      <c r="H3" s="145"/>
    </row>
    <row r="4" spans="1:8" s="1" customFormat="1" ht="22.5" customHeight="1">
      <c r="A4" s="136" t="s">
        <v>78</v>
      </c>
      <c r="B4" s="136"/>
      <c r="C4" s="136"/>
      <c r="D4" s="136"/>
      <c r="E4" s="136"/>
      <c r="F4" s="136"/>
      <c r="G4" s="136"/>
      <c r="H4" s="145"/>
    </row>
    <row r="5" spans="1:8" s="1" customFormat="1" ht="20.25">
      <c r="A5" s="47"/>
      <c r="B5" s="2"/>
      <c r="C5" s="3"/>
      <c r="D5" s="59"/>
      <c r="E5" s="51"/>
      <c r="F5" s="51"/>
      <c r="G5" s="135" t="s">
        <v>73</v>
      </c>
      <c r="H5" s="145"/>
    </row>
    <row r="6" spans="1:8" s="76" customFormat="1" ht="18.75" customHeight="1">
      <c r="A6" s="137" t="s">
        <v>0</v>
      </c>
      <c r="B6" s="141" t="s">
        <v>53</v>
      </c>
      <c r="C6" s="139">
        <v>2016</v>
      </c>
      <c r="D6" s="140"/>
      <c r="E6" s="140"/>
      <c r="F6" s="143" t="s">
        <v>82</v>
      </c>
      <c r="G6" s="143" t="s">
        <v>76</v>
      </c>
      <c r="H6" s="145"/>
    </row>
    <row r="7" spans="1:9" s="80" customFormat="1" ht="81" customHeight="1">
      <c r="A7" s="138"/>
      <c r="B7" s="142"/>
      <c r="C7" s="77" t="s">
        <v>71</v>
      </c>
      <c r="D7" s="78" t="s">
        <v>80</v>
      </c>
      <c r="E7" s="75" t="s">
        <v>72</v>
      </c>
      <c r="F7" s="142"/>
      <c r="G7" s="142"/>
      <c r="H7" s="145"/>
      <c r="I7" s="79"/>
    </row>
    <row r="8" spans="1:8" s="80" customFormat="1" ht="15.75">
      <c r="A8" s="81">
        <v>1</v>
      </c>
      <c r="B8" s="82">
        <v>2</v>
      </c>
      <c r="C8" s="83">
        <v>3</v>
      </c>
      <c r="D8" s="83">
        <v>4</v>
      </c>
      <c r="E8" s="83">
        <v>5</v>
      </c>
      <c r="F8" s="84">
        <v>6</v>
      </c>
      <c r="G8" s="82">
        <v>7</v>
      </c>
      <c r="H8" s="145"/>
    </row>
    <row r="9" spans="1:8" s="85" customFormat="1" ht="15.75">
      <c r="A9" s="152" t="s">
        <v>1</v>
      </c>
      <c r="B9" s="153"/>
      <c r="C9" s="153"/>
      <c r="D9" s="153"/>
      <c r="E9" s="153"/>
      <c r="F9" s="153"/>
      <c r="G9" s="154"/>
      <c r="H9" s="145"/>
    </row>
    <row r="10" spans="1:8" s="88" customFormat="1" ht="18.75">
      <c r="A10" s="86" t="s">
        <v>2</v>
      </c>
      <c r="B10" s="87">
        <v>10000000</v>
      </c>
      <c r="C10" s="8">
        <f>C11+C14+C18+C20</f>
        <v>863508.7000000001</v>
      </c>
      <c r="D10" s="8">
        <f>D11+D14+D20+D18</f>
        <v>834175.4</v>
      </c>
      <c r="E10" s="8">
        <f>E11+E14+E18+E20</f>
        <v>984588.8</v>
      </c>
      <c r="F10" s="8">
        <f>E10/C10*100</f>
        <v>114.0218737807737</v>
      </c>
      <c r="G10" s="8">
        <f>E10-C10</f>
        <v>121080.09999999998</v>
      </c>
      <c r="H10" s="145"/>
    </row>
    <row r="11" spans="1:8" s="88" customFormat="1" ht="31.5">
      <c r="A11" s="86" t="s">
        <v>3</v>
      </c>
      <c r="B11" s="87">
        <v>11000000</v>
      </c>
      <c r="C11" s="8">
        <f>C12+C13</f>
        <v>549108</v>
      </c>
      <c r="D11" s="8">
        <f>D12+D13</f>
        <v>509283.9</v>
      </c>
      <c r="E11" s="8">
        <f>E12+E13</f>
        <v>603219.4</v>
      </c>
      <c r="F11" s="8">
        <f aca="true" t="shared" si="0" ref="F11:F69">E11/C11*100</f>
        <v>109.85441843863137</v>
      </c>
      <c r="G11" s="8">
        <f aca="true" t="shared" si="1" ref="G11:G51">E11-C11</f>
        <v>54111.40000000002</v>
      </c>
      <c r="H11" s="145"/>
    </row>
    <row r="12" spans="1:8" s="91" customFormat="1" ht="18.75">
      <c r="A12" s="89" t="s">
        <v>69</v>
      </c>
      <c r="B12" s="90">
        <v>11010000</v>
      </c>
      <c r="C12" s="9">
        <v>548750.5</v>
      </c>
      <c r="D12" s="9">
        <v>509125.9</v>
      </c>
      <c r="E12" s="10">
        <v>602900</v>
      </c>
      <c r="F12" s="10">
        <f t="shared" si="0"/>
        <v>109.867781441657</v>
      </c>
      <c r="G12" s="10">
        <f t="shared" si="1"/>
        <v>54149.5</v>
      </c>
      <c r="H12" s="145"/>
    </row>
    <row r="13" spans="1:8" s="91" customFormat="1" ht="18.75">
      <c r="A13" s="89" t="s">
        <v>87</v>
      </c>
      <c r="B13" s="90">
        <v>11020000</v>
      </c>
      <c r="C13" s="9">
        <v>357.5</v>
      </c>
      <c r="D13" s="9">
        <v>158</v>
      </c>
      <c r="E13" s="10">
        <v>319.4</v>
      </c>
      <c r="F13" s="9">
        <f t="shared" si="0"/>
        <v>89.34265734265733</v>
      </c>
      <c r="G13" s="10">
        <f t="shared" si="1"/>
        <v>-38.10000000000002</v>
      </c>
      <c r="H13" s="145"/>
    </row>
    <row r="14" spans="1:8" s="94" customFormat="1" ht="31.5">
      <c r="A14" s="92" t="s">
        <v>54</v>
      </c>
      <c r="B14" s="93">
        <v>13000000</v>
      </c>
      <c r="C14" s="16">
        <f>C15+C17</f>
        <v>158.8</v>
      </c>
      <c r="D14" s="16">
        <f>D15+D17</f>
        <v>99.8</v>
      </c>
      <c r="E14" s="16">
        <f>E15+E17</f>
        <v>161.1</v>
      </c>
      <c r="F14" s="16">
        <f t="shared" si="0"/>
        <v>101.44836272040301</v>
      </c>
      <c r="G14" s="8">
        <f t="shared" si="1"/>
        <v>2.299999999999983</v>
      </c>
      <c r="H14" s="145"/>
    </row>
    <row r="15" spans="1:8" s="91" customFormat="1" ht="18" customHeight="1">
      <c r="A15" s="89" t="s">
        <v>74</v>
      </c>
      <c r="B15" s="90">
        <v>13010000</v>
      </c>
      <c r="C15" s="9">
        <v>38.8</v>
      </c>
      <c r="D15" s="9">
        <v>50.5</v>
      </c>
      <c r="E15" s="10">
        <v>61.5</v>
      </c>
      <c r="F15" s="9">
        <f t="shared" si="0"/>
        <v>158.50515463917526</v>
      </c>
      <c r="G15" s="10">
        <f t="shared" si="1"/>
        <v>22.700000000000003</v>
      </c>
      <c r="H15" s="145"/>
    </row>
    <row r="16" spans="1:8" s="94" customFormat="1" ht="42.75" customHeight="1" hidden="1">
      <c r="A16" s="95" t="s">
        <v>66</v>
      </c>
      <c r="B16" s="90">
        <v>13020400</v>
      </c>
      <c r="C16" s="16"/>
      <c r="D16" s="9"/>
      <c r="E16" s="10"/>
      <c r="F16" s="41" t="e">
        <f t="shared" si="0"/>
        <v>#DIV/0!</v>
      </c>
      <c r="G16" s="10">
        <f t="shared" si="1"/>
        <v>0</v>
      </c>
      <c r="H16" s="145"/>
    </row>
    <row r="17" spans="1:8" s="91" customFormat="1" ht="18.75">
      <c r="A17" s="96" t="s">
        <v>55</v>
      </c>
      <c r="B17" s="90">
        <v>13030000</v>
      </c>
      <c r="C17" s="13">
        <v>120</v>
      </c>
      <c r="D17" s="13">
        <v>49.3</v>
      </c>
      <c r="E17" s="10">
        <v>99.6</v>
      </c>
      <c r="F17" s="10">
        <f t="shared" si="0"/>
        <v>83</v>
      </c>
      <c r="G17" s="10">
        <f t="shared" si="1"/>
        <v>-20.400000000000006</v>
      </c>
      <c r="H17" s="145"/>
    </row>
    <row r="18" spans="1:8" s="94" customFormat="1" ht="18.75">
      <c r="A18" s="97" t="s">
        <v>58</v>
      </c>
      <c r="B18" s="93">
        <v>14000000</v>
      </c>
      <c r="C18" s="16">
        <f>C19</f>
        <v>88630.5</v>
      </c>
      <c r="D18" s="16">
        <f>D19</f>
        <v>89863.3</v>
      </c>
      <c r="E18" s="16">
        <f>E19</f>
        <v>108381.1</v>
      </c>
      <c r="F18" s="8">
        <f t="shared" si="0"/>
        <v>122.28420239082483</v>
      </c>
      <c r="G18" s="8">
        <f t="shared" si="1"/>
        <v>19750.600000000006</v>
      </c>
      <c r="H18" s="145"/>
    </row>
    <row r="19" spans="1:8" s="91" customFormat="1" ht="31.5">
      <c r="A19" s="96" t="s">
        <v>59</v>
      </c>
      <c r="B19" s="90">
        <v>14040000</v>
      </c>
      <c r="C19" s="9">
        <v>88630.5</v>
      </c>
      <c r="D19" s="9">
        <v>89863.3</v>
      </c>
      <c r="E19" s="10">
        <v>108381.1</v>
      </c>
      <c r="F19" s="10">
        <f t="shared" si="0"/>
        <v>122.28420239082483</v>
      </c>
      <c r="G19" s="10">
        <f t="shared" si="1"/>
        <v>19750.600000000006</v>
      </c>
      <c r="H19" s="145"/>
    </row>
    <row r="20" spans="1:8" s="94" customFormat="1" ht="18.75">
      <c r="A20" s="98" t="s">
        <v>56</v>
      </c>
      <c r="B20" s="93">
        <v>18000000</v>
      </c>
      <c r="C20" s="16">
        <f>SUM(C21:C28)-C21</f>
        <v>225611.4</v>
      </c>
      <c r="D20" s="16">
        <f>SUM(D21:D28)-D21</f>
        <v>234928.4</v>
      </c>
      <c r="E20" s="8">
        <f>SUM(E21:E28)-E21</f>
        <v>272827.2</v>
      </c>
      <c r="F20" s="8">
        <f t="shared" si="0"/>
        <v>120.92793183323185</v>
      </c>
      <c r="G20" s="8">
        <f t="shared" si="1"/>
        <v>47215.80000000002</v>
      </c>
      <c r="H20" s="145"/>
    </row>
    <row r="21" spans="1:8" s="91" customFormat="1" ht="18.75">
      <c r="A21" s="96" t="s">
        <v>60</v>
      </c>
      <c r="B21" s="90">
        <v>18010000</v>
      </c>
      <c r="C21" s="9">
        <f>C22+C23+C24+C25</f>
        <v>134411.6</v>
      </c>
      <c r="D21" s="9">
        <f>D22+D23+D24+D25</f>
        <v>134159.1</v>
      </c>
      <c r="E21" s="10">
        <f>E22+E23+E24+E25</f>
        <v>158178</v>
      </c>
      <c r="F21" s="10">
        <f t="shared" si="0"/>
        <v>117.68180722497166</v>
      </c>
      <c r="G21" s="10">
        <f t="shared" si="1"/>
        <v>23766.399999999994</v>
      </c>
      <c r="H21" s="145"/>
    </row>
    <row r="22" spans="1:8" s="91" customFormat="1" ht="63">
      <c r="A22" s="96" t="s">
        <v>61</v>
      </c>
      <c r="B22" s="99" t="s">
        <v>70</v>
      </c>
      <c r="C22" s="9">
        <v>4895.1</v>
      </c>
      <c r="D22" s="9">
        <v>5454.4</v>
      </c>
      <c r="E22" s="10">
        <v>5720</v>
      </c>
      <c r="F22" s="10">
        <f t="shared" si="0"/>
        <v>116.85154542297398</v>
      </c>
      <c r="G22" s="10">
        <f t="shared" si="1"/>
        <v>824.8999999999996</v>
      </c>
      <c r="H22" s="145"/>
    </row>
    <row r="23" spans="1:8" s="91" customFormat="1" ht="63">
      <c r="A23" s="96" t="s">
        <v>62</v>
      </c>
      <c r="B23" s="90" t="s">
        <v>63</v>
      </c>
      <c r="C23" s="9">
        <v>127423</v>
      </c>
      <c r="D23" s="9">
        <v>127906.9</v>
      </c>
      <c r="E23" s="10">
        <v>151450</v>
      </c>
      <c r="F23" s="10">
        <f t="shared" si="0"/>
        <v>118.85609348390793</v>
      </c>
      <c r="G23" s="10">
        <f t="shared" si="1"/>
        <v>24027</v>
      </c>
      <c r="H23" s="145"/>
    </row>
    <row r="24" spans="1:8" s="91" customFormat="1" ht="18.75">
      <c r="A24" s="96" t="s">
        <v>68</v>
      </c>
      <c r="B24" s="90">
        <v>18011000</v>
      </c>
      <c r="C24" s="9">
        <v>1593.5</v>
      </c>
      <c r="D24" s="9">
        <v>221.2</v>
      </c>
      <c r="E24" s="9">
        <v>400</v>
      </c>
      <c r="F24" s="10">
        <f t="shared" si="0"/>
        <v>25.101976780671475</v>
      </c>
      <c r="G24" s="10">
        <f t="shared" si="1"/>
        <v>-1193.5</v>
      </c>
      <c r="H24" s="145"/>
    </row>
    <row r="25" spans="1:8" s="91" customFormat="1" ht="18.75">
      <c r="A25" s="96" t="s">
        <v>67</v>
      </c>
      <c r="B25" s="90">
        <v>18011100</v>
      </c>
      <c r="C25" s="9">
        <v>500</v>
      </c>
      <c r="D25" s="9">
        <v>576.6</v>
      </c>
      <c r="E25" s="9">
        <v>608</v>
      </c>
      <c r="F25" s="10">
        <f t="shared" si="0"/>
        <v>121.6</v>
      </c>
      <c r="G25" s="10">
        <f t="shared" si="1"/>
        <v>108</v>
      </c>
      <c r="H25" s="145"/>
    </row>
    <row r="26" spans="1:8" s="91" customFormat="1" ht="18.75">
      <c r="A26" s="96" t="s">
        <v>5</v>
      </c>
      <c r="B26" s="90">
        <v>18030000</v>
      </c>
      <c r="C26" s="9">
        <v>88.2</v>
      </c>
      <c r="D26" s="9">
        <v>122.5</v>
      </c>
      <c r="E26" s="10">
        <v>130</v>
      </c>
      <c r="F26" s="10">
        <f t="shared" si="0"/>
        <v>147.3922902494331</v>
      </c>
      <c r="G26" s="10">
        <f t="shared" si="1"/>
        <v>41.8</v>
      </c>
      <c r="H26" s="145"/>
    </row>
    <row r="27" spans="1:8" s="91" customFormat="1" ht="31.5">
      <c r="A27" s="96" t="s">
        <v>57</v>
      </c>
      <c r="B27" s="90" t="s">
        <v>6</v>
      </c>
      <c r="C27" s="9"/>
      <c r="D27" s="9">
        <v>-142.3</v>
      </c>
      <c r="E27" s="10">
        <v>-142.8</v>
      </c>
      <c r="F27" s="64" t="e">
        <f t="shared" si="0"/>
        <v>#DIV/0!</v>
      </c>
      <c r="G27" s="10">
        <f t="shared" si="1"/>
        <v>-142.8</v>
      </c>
      <c r="H27" s="146">
        <v>172</v>
      </c>
    </row>
    <row r="28" spans="1:8" s="91" customFormat="1" ht="18.75">
      <c r="A28" s="96" t="s">
        <v>64</v>
      </c>
      <c r="B28" s="90">
        <v>18050000</v>
      </c>
      <c r="C28" s="9">
        <v>91111.6</v>
      </c>
      <c r="D28" s="9">
        <v>100789.1</v>
      </c>
      <c r="E28" s="10">
        <v>114662</v>
      </c>
      <c r="F28" s="10">
        <f t="shared" si="0"/>
        <v>125.84786130415884</v>
      </c>
      <c r="G28" s="10">
        <f t="shared" si="1"/>
        <v>23550.399999999994</v>
      </c>
      <c r="H28" s="146"/>
    </row>
    <row r="29" spans="1:8" s="94" customFormat="1" ht="18.75">
      <c r="A29" s="97" t="s">
        <v>8</v>
      </c>
      <c r="B29" s="93">
        <v>20000000</v>
      </c>
      <c r="C29" s="16">
        <f>C30+C38+C42</f>
        <v>50802.700000000004</v>
      </c>
      <c r="D29" s="16">
        <f>D30+D38+D42</f>
        <v>58327.700000000004</v>
      </c>
      <c r="E29" s="16">
        <f>E30+E38+E42</f>
        <v>68835</v>
      </c>
      <c r="F29" s="16">
        <f t="shared" si="0"/>
        <v>135.4947670104148</v>
      </c>
      <c r="G29" s="8">
        <f t="shared" si="1"/>
        <v>18032.299999999996</v>
      </c>
      <c r="H29" s="146"/>
    </row>
    <row r="30" spans="1:8" s="94" customFormat="1" ht="18.75">
      <c r="A30" s="97" t="s">
        <v>9</v>
      </c>
      <c r="B30" s="93">
        <v>21000000</v>
      </c>
      <c r="C30" s="16">
        <f>C31+C33+C32</f>
        <v>16854.3</v>
      </c>
      <c r="D30" s="16">
        <f>D31+D33+D32</f>
        <v>26310.9</v>
      </c>
      <c r="E30" s="16">
        <f>E31+E33+E32</f>
        <v>32647.1</v>
      </c>
      <c r="F30" s="16">
        <f t="shared" si="0"/>
        <v>193.70190396516023</v>
      </c>
      <c r="G30" s="8">
        <f t="shared" si="1"/>
        <v>15792.8</v>
      </c>
      <c r="H30" s="146"/>
    </row>
    <row r="31" spans="1:8" s="91" customFormat="1" ht="78.75">
      <c r="A31" s="89" t="s">
        <v>51</v>
      </c>
      <c r="B31" s="90">
        <v>21010000</v>
      </c>
      <c r="C31" s="9">
        <v>52.2</v>
      </c>
      <c r="D31" s="9">
        <v>67.3</v>
      </c>
      <c r="E31" s="10">
        <v>98.8</v>
      </c>
      <c r="F31" s="9">
        <f t="shared" si="0"/>
        <v>189.27203065134097</v>
      </c>
      <c r="G31" s="10">
        <f t="shared" si="1"/>
        <v>46.599999999999994</v>
      </c>
      <c r="H31" s="146"/>
    </row>
    <row r="32" spans="1:8" s="91" customFormat="1" ht="31.5">
      <c r="A32" s="89" t="s">
        <v>79</v>
      </c>
      <c r="B32" s="90">
        <v>21050000</v>
      </c>
      <c r="C32" s="9">
        <v>16277.1</v>
      </c>
      <c r="D32" s="9">
        <v>25793.7</v>
      </c>
      <c r="E32" s="10">
        <v>32000</v>
      </c>
      <c r="F32" s="9">
        <f>E32/C32*100</f>
        <v>196.5952165926363</v>
      </c>
      <c r="G32" s="10">
        <f>E32-C32</f>
        <v>15722.9</v>
      </c>
      <c r="H32" s="146"/>
    </row>
    <row r="33" spans="1:8" s="91" customFormat="1" ht="18.75">
      <c r="A33" s="89" t="s">
        <v>10</v>
      </c>
      <c r="B33" s="90">
        <v>21080000</v>
      </c>
      <c r="C33" s="9">
        <f>SUM(C34:C37)</f>
        <v>525</v>
      </c>
      <c r="D33" s="9">
        <f>SUM(D34:D37)</f>
        <v>449.9</v>
      </c>
      <c r="E33" s="10">
        <f>SUM(E34:E37)</f>
        <v>548.3</v>
      </c>
      <c r="F33" s="9">
        <f t="shared" si="0"/>
        <v>104.43809523809522</v>
      </c>
      <c r="G33" s="10">
        <f t="shared" si="1"/>
        <v>23.299999999999955</v>
      </c>
      <c r="H33" s="146"/>
    </row>
    <row r="34" spans="1:8" s="102" customFormat="1" ht="19.5">
      <c r="A34" s="100" t="s">
        <v>10</v>
      </c>
      <c r="B34" s="101">
        <v>21080500</v>
      </c>
      <c r="C34" s="13">
        <v>40</v>
      </c>
      <c r="D34" s="13">
        <v>0.2</v>
      </c>
      <c r="E34" s="10">
        <v>0.2</v>
      </c>
      <c r="F34" s="10">
        <f t="shared" si="0"/>
        <v>0.5</v>
      </c>
      <c r="G34" s="10">
        <f t="shared" si="1"/>
        <v>-39.8</v>
      </c>
      <c r="H34" s="146"/>
    </row>
    <row r="35" spans="1:8" s="102" customFormat="1" ht="63">
      <c r="A35" s="100" t="s">
        <v>11</v>
      </c>
      <c r="B35" s="101">
        <v>21080900</v>
      </c>
      <c r="C35" s="13">
        <v>5</v>
      </c>
      <c r="D35" s="13"/>
      <c r="E35" s="10"/>
      <c r="F35" s="10">
        <f t="shared" si="0"/>
        <v>0</v>
      </c>
      <c r="G35" s="10">
        <f t="shared" si="1"/>
        <v>-5</v>
      </c>
      <c r="H35" s="146"/>
    </row>
    <row r="36" spans="1:8" s="102" customFormat="1" ht="19.5">
      <c r="A36" s="100" t="s">
        <v>12</v>
      </c>
      <c r="B36" s="101">
        <v>21081100</v>
      </c>
      <c r="C36" s="13">
        <v>240</v>
      </c>
      <c r="D36" s="13">
        <v>254.1</v>
      </c>
      <c r="E36" s="15">
        <v>270</v>
      </c>
      <c r="F36" s="15">
        <f t="shared" si="0"/>
        <v>112.5</v>
      </c>
      <c r="G36" s="10">
        <f t="shared" si="1"/>
        <v>30</v>
      </c>
      <c r="H36" s="146"/>
    </row>
    <row r="37" spans="1:8" s="102" customFormat="1" ht="47.25">
      <c r="A37" s="100" t="s">
        <v>65</v>
      </c>
      <c r="B37" s="101">
        <v>21081500</v>
      </c>
      <c r="C37" s="13">
        <v>240</v>
      </c>
      <c r="D37" s="13">
        <v>195.6</v>
      </c>
      <c r="E37" s="15">
        <v>278.1</v>
      </c>
      <c r="F37" s="14">
        <f t="shared" si="0"/>
        <v>115.87500000000001</v>
      </c>
      <c r="G37" s="10">
        <f t="shared" si="1"/>
        <v>38.10000000000002</v>
      </c>
      <c r="H37" s="146"/>
    </row>
    <row r="38" spans="1:8" s="94" customFormat="1" ht="31.5">
      <c r="A38" s="97" t="s">
        <v>13</v>
      </c>
      <c r="B38" s="93">
        <v>22000000</v>
      </c>
      <c r="C38" s="16">
        <f>C40+C41+C39</f>
        <v>31905</v>
      </c>
      <c r="D38" s="16">
        <f>D40+D41+D39</f>
        <v>29687</v>
      </c>
      <c r="E38" s="8">
        <f>E40+E41+E39</f>
        <v>33507.899999999994</v>
      </c>
      <c r="F38" s="16">
        <f t="shared" si="0"/>
        <v>105.02397743300422</v>
      </c>
      <c r="G38" s="8">
        <f t="shared" si="1"/>
        <v>1602.8999999999942</v>
      </c>
      <c r="H38" s="146"/>
    </row>
    <row r="39" spans="1:8" s="91" customFormat="1" ht="18.75">
      <c r="A39" s="89" t="s">
        <v>14</v>
      </c>
      <c r="B39" s="90" t="s">
        <v>15</v>
      </c>
      <c r="C39" s="9">
        <v>10805</v>
      </c>
      <c r="D39" s="9">
        <v>8464.4</v>
      </c>
      <c r="E39" s="10">
        <v>9772</v>
      </c>
      <c r="F39" s="9">
        <f t="shared" si="0"/>
        <v>90.43961129106894</v>
      </c>
      <c r="G39" s="10">
        <f t="shared" si="1"/>
        <v>-1033</v>
      </c>
      <c r="H39" s="146"/>
    </row>
    <row r="40" spans="1:8" s="91" customFormat="1" ht="39.75" customHeight="1">
      <c r="A40" s="89" t="s">
        <v>16</v>
      </c>
      <c r="B40" s="90">
        <v>22080000</v>
      </c>
      <c r="C40" s="9">
        <v>15000</v>
      </c>
      <c r="D40" s="9">
        <v>17492.3</v>
      </c>
      <c r="E40" s="10">
        <v>19926.1</v>
      </c>
      <c r="F40" s="9">
        <f t="shared" si="0"/>
        <v>132.84066666666666</v>
      </c>
      <c r="G40" s="10">
        <f t="shared" si="1"/>
        <v>4926.0999999999985</v>
      </c>
      <c r="H40" s="146"/>
    </row>
    <row r="41" spans="1:8" s="91" customFormat="1" ht="18.75">
      <c r="A41" s="96" t="s">
        <v>17</v>
      </c>
      <c r="B41" s="90">
        <v>22090000</v>
      </c>
      <c r="C41" s="9">
        <v>6100</v>
      </c>
      <c r="D41" s="9">
        <v>3730.3</v>
      </c>
      <c r="E41" s="10">
        <v>3809.8</v>
      </c>
      <c r="F41" s="10">
        <f t="shared" si="0"/>
        <v>62.455737704918036</v>
      </c>
      <c r="G41" s="10">
        <f t="shared" si="1"/>
        <v>-2290.2</v>
      </c>
      <c r="H41" s="144">
        <v>173</v>
      </c>
    </row>
    <row r="42" spans="1:8" s="94" customFormat="1" ht="18.75">
      <c r="A42" s="97" t="s">
        <v>18</v>
      </c>
      <c r="B42" s="93">
        <v>24000000</v>
      </c>
      <c r="C42" s="16">
        <f>C43+C44</f>
        <v>2043.3999999999999</v>
      </c>
      <c r="D42" s="16">
        <f>D43+D44</f>
        <v>2329.7999999999997</v>
      </c>
      <c r="E42" s="8">
        <f>E43+E44</f>
        <v>2680</v>
      </c>
      <c r="F42" s="16">
        <f t="shared" si="0"/>
        <v>131.15395908779485</v>
      </c>
      <c r="G42" s="8">
        <f t="shared" si="1"/>
        <v>636.6000000000001</v>
      </c>
      <c r="H42" s="144"/>
    </row>
    <row r="43" spans="1:8" s="91" customFormat="1" ht="47.25">
      <c r="A43" s="95" t="s">
        <v>19</v>
      </c>
      <c r="B43" s="90">
        <v>24030000</v>
      </c>
      <c r="C43" s="9">
        <v>2.3</v>
      </c>
      <c r="D43" s="9">
        <v>0.6</v>
      </c>
      <c r="E43" s="10">
        <v>2.3</v>
      </c>
      <c r="F43" s="10">
        <f t="shared" si="0"/>
        <v>100</v>
      </c>
      <c r="G43" s="10">
        <f t="shared" si="1"/>
        <v>0</v>
      </c>
      <c r="H43" s="144"/>
    </row>
    <row r="44" spans="1:8" s="103" customFormat="1" ht="18.75">
      <c r="A44" s="95" t="s">
        <v>10</v>
      </c>
      <c r="B44" s="90">
        <v>24060000</v>
      </c>
      <c r="C44" s="9">
        <v>2041.1</v>
      </c>
      <c r="D44" s="9">
        <v>2329.2</v>
      </c>
      <c r="E44" s="10">
        <v>2677.7</v>
      </c>
      <c r="F44" s="10">
        <f t="shared" si="0"/>
        <v>131.1890647200039</v>
      </c>
      <c r="G44" s="10">
        <f t="shared" si="1"/>
        <v>636.5999999999999</v>
      </c>
      <c r="H44" s="144"/>
    </row>
    <row r="45" spans="1:8" s="106" customFormat="1" ht="18.75">
      <c r="A45" s="104" t="s">
        <v>20</v>
      </c>
      <c r="B45" s="105">
        <v>30000000</v>
      </c>
      <c r="C45" s="16">
        <f>C46</f>
        <v>68.2</v>
      </c>
      <c r="D45" s="16">
        <f>D46</f>
        <v>141.6</v>
      </c>
      <c r="E45" s="8">
        <f>E46</f>
        <v>142.1</v>
      </c>
      <c r="F45" s="8">
        <f t="shared" si="0"/>
        <v>208.35777126099705</v>
      </c>
      <c r="G45" s="8">
        <f t="shared" si="1"/>
        <v>73.89999999999999</v>
      </c>
      <c r="H45" s="144"/>
    </row>
    <row r="46" spans="1:8" s="106" customFormat="1" ht="18.75">
      <c r="A46" s="107" t="s">
        <v>21</v>
      </c>
      <c r="B46" s="108">
        <v>31000000</v>
      </c>
      <c r="C46" s="16">
        <f>C47+C48</f>
        <v>68.2</v>
      </c>
      <c r="D46" s="16">
        <f>D47+D48</f>
        <v>141.6</v>
      </c>
      <c r="E46" s="8">
        <f>E47+E48</f>
        <v>142.1</v>
      </c>
      <c r="F46" s="8">
        <f t="shared" si="0"/>
        <v>208.35777126099705</v>
      </c>
      <c r="G46" s="8">
        <f t="shared" si="1"/>
        <v>73.89999999999999</v>
      </c>
      <c r="H46" s="144"/>
    </row>
    <row r="47" spans="1:8" s="103" customFormat="1" ht="63">
      <c r="A47" s="109" t="s">
        <v>22</v>
      </c>
      <c r="B47" s="90">
        <v>31010000</v>
      </c>
      <c r="C47" s="9">
        <v>65</v>
      </c>
      <c r="D47" s="9">
        <v>138.1</v>
      </c>
      <c r="E47" s="10">
        <v>138.1</v>
      </c>
      <c r="F47" s="10">
        <f t="shared" si="0"/>
        <v>212.46153846153842</v>
      </c>
      <c r="G47" s="10">
        <f t="shared" si="1"/>
        <v>73.1</v>
      </c>
      <c r="H47" s="144"/>
    </row>
    <row r="48" spans="1:8" s="103" customFormat="1" ht="31.5">
      <c r="A48" s="109" t="s">
        <v>23</v>
      </c>
      <c r="B48" s="110">
        <v>31020000</v>
      </c>
      <c r="C48" s="9">
        <v>3.2</v>
      </c>
      <c r="D48" s="9">
        <v>3.5</v>
      </c>
      <c r="E48" s="10">
        <v>4</v>
      </c>
      <c r="F48" s="10">
        <f t="shared" si="0"/>
        <v>125</v>
      </c>
      <c r="G48" s="10">
        <f t="shared" si="1"/>
        <v>0.7999999999999998</v>
      </c>
      <c r="H48" s="144"/>
    </row>
    <row r="49" spans="1:8" s="94" customFormat="1" ht="18.75">
      <c r="A49" s="111" t="s">
        <v>24</v>
      </c>
      <c r="B49" s="93"/>
      <c r="C49" s="16">
        <f>C10+C29+C45</f>
        <v>914379.6</v>
      </c>
      <c r="D49" s="16">
        <f>D10+D29+D45</f>
        <v>892644.7</v>
      </c>
      <c r="E49" s="16">
        <f>E10+E29+E45</f>
        <v>1053565.9000000001</v>
      </c>
      <c r="F49" s="16">
        <f t="shared" si="0"/>
        <v>115.22193845969444</v>
      </c>
      <c r="G49" s="8">
        <f t="shared" si="1"/>
        <v>139186.30000000016</v>
      </c>
      <c r="H49" s="144"/>
    </row>
    <row r="50" spans="1:8" s="94" customFormat="1" ht="18.75">
      <c r="A50" s="112" t="s">
        <v>25</v>
      </c>
      <c r="B50" s="93">
        <v>40000000</v>
      </c>
      <c r="C50" s="16">
        <v>1133421.7</v>
      </c>
      <c r="D50" s="16">
        <v>984085.2</v>
      </c>
      <c r="E50" s="16">
        <v>1133421.7</v>
      </c>
      <c r="F50" s="16">
        <f t="shared" si="0"/>
        <v>100</v>
      </c>
      <c r="G50" s="8">
        <f t="shared" si="1"/>
        <v>0</v>
      </c>
      <c r="H50" s="144"/>
    </row>
    <row r="51" spans="1:8" s="94" customFormat="1" ht="18.75">
      <c r="A51" s="113" t="s">
        <v>26</v>
      </c>
      <c r="B51" s="93"/>
      <c r="C51" s="16">
        <f>C49+C50</f>
        <v>2047801.2999999998</v>
      </c>
      <c r="D51" s="16">
        <f>D49+D50</f>
        <v>1876729.9</v>
      </c>
      <c r="E51" s="8">
        <f>E49+E50</f>
        <v>2186987.6</v>
      </c>
      <c r="F51" s="16">
        <f t="shared" si="0"/>
        <v>106.7968654966671</v>
      </c>
      <c r="G51" s="52">
        <f t="shared" si="1"/>
        <v>139186.30000000028</v>
      </c>
      <c r="H51" s="144"/>
    </row>
    <row r="52" spans="1:8" s="91" customFormat="1" ht="27.75" customHeight="1">
      <c r="A52" s="139" t="s">
        <v>27</v>
      </c>
      <c r="B52" s="149"/>
      <c r="C52" s="149"/>
      <c r="D52" s="149"/>
      <c r="E52" s="149"/>
      <c r="F52" s="149"/>
      <c r="G52" s="150"/>
      <c r="H52" s="144"/>
    </row>
    <row r="53" spans="1:8" s="94" customFormat="1" ht="18.75">
      <c r="A53" s="86" t="s">
        <v>2</v>
      </c>
      <c r="B53" s="87">
        <v>10000000</v>
      </c>
      <c r="C53" s="18">
        <f>C60</f>
        <v>2373.4</v>
      </c>
      <c r="D53" s="18">
        <f>D54+D56+D60</f>
        <v>2520.5</v>
      </c>
      <c r="E53" s="18">
        <f>E54+E56+E60</f>
        <v>3087.7000000000003</v>
      </c>
      <c r="F53" s="37">
        <f t="shared" si="0"/>
        <v>130.09606471728324</v>
      </c>
      <c r="G53" s="18">
        <f aca="true" t="shared" si="2" ref="G53:G83">E53-C53</f>
        <v>714.3000000000002</v>
      </c>
      <c r="H53" s="144"/>
    </row>
    <row r="54" spans="1:8" s="94" customFormat="1" ht="18.75">
      <c r="A54" s="92" t="s">
        <v>88</v>
      </c>
      <c r="B54" s="87">
        <v>12000000</v>
      </c>
      <c r="C54" s="18">
        <f>C55</f>
        <v>0</v>
      </c>
      <c r="D54" s="18">
        <f>D55</f>
        <v>10.1</v>
      </c>
      <c r="E54" s="18">
        <f>E55</f>
        <v>10.2</v>
      </c>
      <c r="F54" s="37" t="e">
        <f t="shared" si="0"/>
        <v>#DIV/0!</v>
      </c>
      <c r="G54" s="18">
        <f t="shared" si="2"/>
        <v>10.2</v>
      </c>
      <c r="H54" s="144"/>
    </row>
    <row r="55" spans="1:8" s="91" customFormat="1" ht="31.5">
      <c r="A55" s="114" t="s">
        <v>28</v>
      </c>
      <c r="B55" s="90">
        <v>12020000</v>
      </c>
      <c r="C55" s="19"/>
      <c r="D55" s="19">
        <v>10.1</v>
      </c>
      <c r="E55" s="19">
        <v>10.2</v>
      </c>
      <c r="F55" s="20" t="e">
        <f t="shared" si="0"/>
        <v>#DIV/0!</v>
      </c>
      <c r="G55" s="19">
        <f t="shared" si="2"/>
        <v>10.2</v>
      </c>
      <c r="H55" s="144"/>
    </row>
    <row r="56" spans="1:8" s="94" customFormat="1" ht="18.75">
      <c r="A56" s="92" t="s">
        <v>4</v>
      </c>
      <c r="B56" s="93">
        <v>18000000</v>
      </c>
      <c r="C56" s="18">
        <f>C58</f>
        <v>0</v>
      </c>
      <c r="D56" s="18">
        <f>D58+D59+D57</f>
        <v>-3.8</v>
      </c>
      <c r="E56" s="18">
        <f>E58</f>
        <v>-3.8</v>
      </c>
      <c r="F56" s="37" t="e">
        <f t="shared" si="0"/>
        <v>#DIV/0!</v>
      </c>
      <c r="G56" s="18">
        <f t="shared" si="2"/>
        <v>-3.8</v>
      </c>
      <c r="H56" s="144"/>
    </row>
    <row r="57" spans="1:8" s="91" customFormat="1" ht="42.75" customHeight="1" hidden="1">
      <c r="A57" s="95" t="s">
        <v>29</v>
      </c>
      <c r="B57" s="90" t="s">
        <v>30</v>
      </c>
      <c r="C57" s="19"/>
      <c r="D57" s="19"/>
      <c r="E57" s="19" t="e">
        <f>D57-#REF!</f>
        <v>#REF!</v>
      </c>
      <c r="F57" s="40" t="e">
        <f t="shared" si="0"/>
        <v>#REF!</v>
      </c>
      <c r="G57" s="10" t="e">
        <f t="shared" si="2"/>
        <v>#REF!</v>
      </c>
      <c r="H57" s="144"/>
    </row>
    <row r="58" spans="1:8" s="91" customFormat="1" ht="31.5">
      <c r="A58" s="96" t="s">
        <v>57</v>
      </c>
      <c r="B58" s="90" t="s">
        <v>6</v>
      </c>
      <c r="C58" s="19">
        <v>0</v>
      </c>
      <c r="D58" s="19">
        <v>-3.8</v>
      </c>
      <c r="E58" s="19">
        <v>-3.8</v>
      </c>
      <c r="F58" s="40" t="e">
        <f t="shared" si="0"/>
        <v>#DIV/0!</v>
      </c>
      <c r="G58" s="19">
        <f t="shared" si="2"/>
        <v>-3.8</v>
      </c>
      <c r="H58" s="144"/>
    </row>
    <row r="59" spans="1:13" s="116" customFormat="1" ht="42.75" customHeight="1" hidden="1">
      <c r="A59" s="89" t="s">
        <v>31</v>
      </c>
      <c r="B59" s="90" t="s">
        <v>32</v>
      </c>
      <c r="C59" s="19"/>
      <c r="D59" s="19"/>
      <c r="E59" s="19" t="e">
        <f>D59-#REF!</f>
        <v>#REF!</v>
      </c>
      <c r="F59" s="20" t="e">
        <f t="shared" si="0"/>
        <v>#REF!</v>
      </c>
      <c r="G59" s="19" t="e">
        <f t="shared" si="2"/>
        <v>#REF!</v>
      </c>
      <c r="H59" s="144"/>
      <c r="I59" s="115" t="e">
        <f>#REF!+#REF!++#REF!+#REF!+#REF!+#REF!</f>
        <v>#REF!</v>
      </c>
      <c r="J59" s="115" t="e">
        <f>#REF!+#REF!++#REF!+#REF!+#REF!+#REF!</f>
        <v>#REF!</v>
      </c>
      <c r="K59" s="115">
        <f>D59+D68+D70+D74+D76+D57</f>
        <v>5233.9</v>
      </c>
      <c r="L59" s="115" t="e">
        <f>E59+E68++E70+E74+E76+E57</f>
        <v>#REF!</v>
      </c>
      <c r="M59" s="115">
        <f>C59+C68+C70+C74+C76+C57</f>
        <v>4730.4</v>
      </c>
    </row>
    <row r="60" spans="1:8" s="94" customFormat="1" ht="18.75">
      <c r="A60" s="98" t="s">
        <v>7</v>
      </c>
      <c r="B60" s="93">
        <v>19000000</v>
      </c>
      <c r="C60" s="16">
        <f>C61</f>
        <v>2373.4</v>
      </c>
      <c r="D60" s="16">
        <f>D61</f>
        <v>2514.2</v>
      </c>
      <c r="E60" s="8">
        <f>E61</f>
        <v>3081.3</v>
      </c>
      <c r="F60" s="8">
        <f>E60/C60*100</f>
        <v>129.8264093705233</v>
      </c>
      <c r="G60" s="8">
        <f>E60-C60</f>
        <v>707.9000000000001</v>
      </c>
      <c r="H60" s="144"/>
    </row>
    <row r="61" spans="1:8" s="91" customFormat="1" ht="18.75">
      <c r="A61" s="117" t="s">
        <v>81</v>
      </c>
      <c r="B61" s="90">
        <v>19010000</v>
      </c>
      <c r="C61" s="9">
        <v>2373.4</v>
      </c>
      <c r="D61" s="9">
        <v>2514.2</v>
      </c>
      <c r="E61" s="10">
        <v>3081.3</v>
      </c>
      <c r="F61" s="10">
        <f>E61/C61*100</f>
        <v>129.8264093705233</v>
      </c>
      <c r="G61" s="10">
        <f>E61-C61</f>
        <v>707.9000000000001</v>
      </c>
      <c r="H61" s="144"/>
    </row>
    <row r="62" spans="1:8" s="94" customFormat="1" ht="18.75">
      <c r="A62" s="97" t="s">
        <v>8</v>
      </c>
      <c r="B62" s="93">
        <v>20000000</v>
      </c>
      <c r="C62" s="18">
        <f>C63+C71</f>
        <v>53699.1</v>
      </c>
      <c r="D62" s="18">
        <f>D63+D71</f>
        <v>52897.9</v>
      </c>
      <c r="E62" s="18">
        <f>E63+E71</f>
        <v>60977.3</v>
      </c>
      <c r="F62" s="18">
        <f t="shared" si="0"/>
        <v>113.5536722216946</v>
      </c>
      <c r="G62" s="18">
        <f t="shared" si="2"/>
        <v>7278.200000000004</v>
      </c>
      <c r="H62" s="144"/>
    </row>
    <row r="63" spans="1:8" s="94" customFormat="1" ht="18.75">
      <c r="A63" s="97" t="s">
        <v>18</v>
      </c>
      <c r="B63" s="93">
        <v>24000000</v>
      </c>
      <c r="C63" s="18">
        <f>C64+C67+C70</f>
        <v>1312</v>
      </c>
      <c r="D63" s="18">
        <f>D64+D67+D70</f>
        <v>2911.6</v>
      </c>
      <c r="E63" s="18">
        <f>E64+E67+E70</f>
        <v>3122.9</v>
      </c>
      <c r="F63" s="42">
        <f t="shared" si="0"/>
        <v>238.02591463414635</v>
      </c>
      <c r="G63" s="18">
        <f t="shared" si="2"/>
        <v>1810.9</v>
      </c>
      <c r="H63" s="144"/>
    </row>
    <row r="64" spans="1:8" s="91" customFormat="1" ht="18.75">
      <c r="A64" s="96" t="s">
        <v>89</v>
      </c>
      <c r="B64" s="90">
        <v>24060000</v>
      </c>
      <c r="C64" s="19">
        <f>C66+C65</f>
        <v>180</v>
      </c>
      <c r="D64" s="19">
        <f>D66+D65</f>
        <v>438.5</v>
      </c>
      <c r="E64" s="19">
        <f>E66+E65</f>
        <v>490.9</v>
      </c>
      <c r="F64" s="21">
        <f t="shared" si="0"/>
        <v>272.72222222222223</v>
      </c>
      <c r="G64" s="19">
        <f t="shared" si="2"/>
        <v>310.9</v>
      </c>
      <c r="H64" s="144"/>
    </row>
    <row r="65" spans="1:8" s="116" customFormat="1" ht="31.5">
      <c r="A65" s="118" t="s">
        <v>33</v>
      </c>
      <c r="B65" s="101">
        <v>24061600</v>
      </c>
      <c r="C65" s="22">
        <v>150</v>
      </c>
      <c r="D65" s="22">
        <v>356.9</v>
      </c>
      <c r="E65" s="19">
        <v>406.9</v>
      </c>
      <c r="F65" s="43">
        <f t="shared" si="0"/>
        <v>271.26666666666665</v>
      </c>
      <c r="G65" s="22">
        <f t="shared" si="2"/>
        <v>256.9</v>
      </c>
      <c r="H65" s="147">
        <v>174</v>
      </c>
    </row>
    <row r="66" spans="1:8" s="116" customFormat="1" ht="53.25" customHeight="1">
      <c r="A66" s="100" t="s">
        <v>34</v>
      </c>
      <c r="B66" s="101">
        <v>24062100</v>
      </c>
      <c r="C66" s="22">
        <v>30</v>
      </c>
      <c r="D66" s="22">
        <v>81.6</v>
      </c>
      <c r="E66" s="19">
        <v>84</v>
      </c>
      <c r="F66" s="43">
        <f t="shared" si="0"/>
        <v>280</v>
      </c>
      <c r="G66" s="19">
        <f t="shared" si="2"/>
        <v>54</v>
      </c>
      <c r="H66" s="147"/>
    </row>
    <row r="67" spans="1:8" s="94" customFormat="1" ht="18.75">
      <c r="A67" s="104" t="s">
        <v>35</v>
      </c>
      <c r="B67" s="105">
        <v>24110000</v>
      </c>
      <c r="C67" s="18">
        <f>C69+C68</f>
        <v>132</v>
      </c>
      <c r="D67" s="18">
        <f>D69+D68</f>
        <v>129</v>
      </c>
      <c r="E67" s="18">
        <f>E69+E68</f>
        <v>132</v>
      </c>
      <c r="F67" s="42">
        <f t="shared" si="0"/>
        <v>100</v>
      </c>
      <c r="G67" s="18">
        <f t="shared" si="2"/>
        <v>0</v>
      </c>
      <c r="H67" s="147"/>
    </row>
    <row r="68" spans="1:8" s="91" customFormat="1" ht="31.5">
      <c r="A68" s="119" t="s">
        <v>36</v>
      </c>
      <c r="B68" s="77">
        <v>24110600</v>
      </c>
      <c r="C68" s="19">
        <v>130.4</v>
      </c>
      <c r="D68" s="19">
        <v>127.8</v>
      </c>
      <c r="E68" s="19">
        <v>130.4</v>
      </c>
      <c r="F68" s="21">
        <f t="shared" si="0"/>
        <v>100</v>
      </c>
      <c r="G68" s="19">
        <f t="shared" si="2"/>
        <v>0</v>
      </c>
      <c r="H68" s="147"/>
    </row>
    <row r="69" spans="1:8" s="116" customFormat="1" ht="63">
      <c r="A69" s="120" t="s">
        <v>37</v>
      </c>
      <c r="B69" s="121">
        <v>24110900</v>
      </c>
      <c r="C69" s="22">
        <v>1.6</v>
      </c>
      <c r="D69" s="22">
        <v>1.2</v>
      </c>
      <c r="E69" s="22">
        <v>1.6</v>
      </c>
      <c r="F69" s="43">
        <f t="shared" si="0"/>
        <v>100</v>
      </c>
      <c r="G69" s="19">
        <f t="shared" si="2"/>
        <v>0</v>
      </c>
      <c r="H69" s="147"/>
    </row>
    <row r="70" spans="1:11" s="91" customFormat="1" ht="31.5">
      <c r="A70" s="119" t="s">
        <v>38</v>
      </c>
      <c r="B70" s="77">
        <v>24170000</v>
      </c>
      <c r="C70" s="19">
        <v>1000</v>
      </c>
      <c r="D70" s="19">
        <v>2344.1</v>
      </c>
      <c r="E70" s="19">
        <v>2500</v>
      </c>
      <c r="F70" s="21">
        <f aca="true" t="shared" si="3" ref="F70:F83">E70/C70*100</f>
        <v>250</v>
      </c>
      <c r="G70" s="19">
        <f t="shared" si="2"/>
        <v>1500</v>
      </c>
      <c r="H70" s="147"/>
      <c r="I70" s="122"/>
      <c r="J70" s="122"/>
      <c r="K70" s="122"/>
    </row>
    <row r="71" spans="1:8" s="94" customFormat="1" ht="18.75">
      <c r="A71" s="123" t="s">
        <v>39</v>
      </c>
      <c r="B71" s="93">
        <v>25000000</v>
      </c>
      <c r="C71" s="18">
        <v>52387.1</v>
      </c>
      <c r="D71" s="18">
        <v>49986.3</v>
      </c>
      <c r="E71" s="18">
        <v>57854.4</v>
      </c>
      <c r="F71" s="42">
        <f t="shared" si="3"/>
        <v>110.43634787953525</v>
      </c>
      <c r="G71" s="18">
        <f t="shared" si="2"/>
        <v>5467.300000000003</v>
      </c>
      <c r="H71" s="147"/>
    </row>
    <row r="72" spans="1:8" s="94" customFormat="1" ht="18.75">
      <c r="A72" s="123" t="s">
        <v>40</v>
      </c>
      <c r="B72" s="93">
        <v>30000000</v>
      </c>
      <c r="C72" s="18">
        <f>C73+C75</f>
        <v>3600</v>
      </c>
      <c r="D72" s="18">
        <f>D73+D75</f>
        <v>2762</v>
      </c>
      <c r="E72" s="18">
        <f>E73+E75</f>
        <v>2800</v>
      </c>
      <c r="F72" s="18">
        <f t="shared" si="3"/>
        <v>77.77777777777779</v>
      </c>
      <c r="G72" s="18">
        <f t="shared" si="2"/>
        <v>-800</v>
      </c>
      <c r="H72" s="147"/>
    </row>
    <row r="73" spans="1:8" s="94" customFormat="1" ht="18.75">
      <c r="A73" s="92" t="s">
        <v>90</v>
      </c>
      <c r="B73" s="93">
        <v>31000000</v>
      </c>
      <c r="C73" s="18">
        <f>C74</f>
        <v>1000</v>
      </c>
      <c r="D73" s="18">
        <f>D74</f>
        <v>2466</v>
      </c>
      <c r="E73" s="18">
        <f>E74</f>
        <v>2500</v>
      </c>
      <c r="F73" s="42">
        <f t="shared" si="3"/>
        <v>250</v>
      </c>
      <c r="G73" s="18">
        <f t="shared" si="2"/>
        <v>1500</v>
      </c>
      <c r="H73" s="147"/>
    </row>
    <row r="74" spans="1:8" s="91" customFormat="1" ht="47.25">
      <c r="A74" s="124" t="s">
        <v>41</v>
      </c>
      <c r="B74" s="90">
        <v>31030000</v>
      </c>
      <c r="C74" s="19">
        <v>1000</v>
      </c>
      <c r="D74" s="19">
        <v>2466</v>
      </c>
      <c r="E74" s="19">
        <v>2500</v>
      </c>
      <c r="F74" s="21">
        <f t="shared" si="3"/>
        <v>250</v>
      </c>
      <c r="G74" s="19">
        <f t="shared" si="2"/>
        <v>1500</v>
      </c>
      <c r="H74" s="147"/>
    </row>
    <row r="75" spans="1:8" s="94" customFormat="1" ht="18.75">
      <c r="A75" s="92" t="s">
        <v>42</v>
      </c>
      <c r="B75" s="93">
        <v>33000000</v>
      </c>
      <c r="C75" s="18">
        <f>C76</f>
        <v>2600</v>
      </c>
      <c r="D75" s="18">
        <f>D76</f>
        <v>296</v>
      </c>
      <c r="E75" s="18">
        <f>E76</f>
        <v>300</v>
      </c>
      <c r="F75" s="42">
        <f t="shared" si="3"/>
        <v>11.538461538461538</v>
      </c>
      <c r="G75" s="18">
        <f t="shared" si="2"/>
        <v>-2300</v>
      </c>
      <c r="H75" s="147"/>
    </row>
    <row r="76" spans="1:8" s="91" customFormat="1" ht="18.75">
      <c r="A76" s="89" t="s">
        <v>43</v>
      </c>
      <c r="B76" s="90">
        <v>33010000</v>
      </c>
      <c r="C76" s="19">
        <v>2600</v>
      </c>
      <c r="D76" s="19">
        <v>296</v>
      </c>
      <c r="E76" s="19">
        <v>300</v>
      </c>
      <c r="F76" s="21">
        <f t="shared" si="3"/>
        <v>11.538461538461538</v>
      </c>
      <c r="G76" s="19">
        <f t="shared" si="2"/>
        <v>-2300</v>
      </c>
      <c r="H76" s="147"/>
    </row>
    <row r="77" spans="1:8" s="116" customFormat="1" ht="42.75" customHeight="1" hidden="1">
      <c r="A77" s="125" t="s">
        <v>52</v>
      </c>
      <c r="B77" s="101">
        <v>33010200</v>
      </c>
      <c r="C77" s="22"/>
      <c r="D77" s="22"/>
      <c r="E77" s="18" t="e">
        <f>D77-#REF!</f>
        <v>#REF!</v>
      </c>
      <c r="F77" s="39" t="e">
        <f t="shared" si="3"/>
        <v>#REF!</v>
      </c>
      <c r="G77" s="19" t="e">
        <f t="shared" si="2"/>
        <v>#REF!</v>
      </c>
      <c r="H77" s="147"/>
    </row>
    <row r="78" spans="1:8" s="94" customFormat="1" ht="18.75">
      <c r="A78" s="97" t="s">
        <v>25</v>
      </c>
      <c r="B78" s="93">
        <v>40000000</v>
      </c>
      <c r="C78" s="18">
        <v>968.6</v>
      </c>
      <c r="D78" s="18">
        <v>968.6</v>
      </c>
      <c r="E78" s="18">
        <v>968.6</v>
      </c>
      <c r="F78" s="42">
        <f t="shared" si="3"/>
        <v>100</v>
      </c>
      <c r="G78" s="18">
        <f t="shared" si="2"/>
        <v>0</v>
      </c>
      <c r="H78" s="147"/>
    </row>
    <row r="79" spans="1:8" s="94" customFormat="1" ht="18.75">
      <c r="A79" s="97" t="s">
        <v>44</v>
      </c>
      <c r="B79" s="93">
        <v>50000000</v>
      </c>
      <c r="C79" s="18">
        <f>SUM(C80:C80)</f>
        <v>919.6</v>
      </c>
      <c r="D79" s="18">
        <f>SUM(D80:D80)</f>
        <v>673.3</v>
      </c>
      <c r="E79" s="18">
        <f>SUM(E80:E80)</f>
        <v>939.4</v>
      </c>
      <c r="F79" s="18">
        <f t="shared" si="3"/>
        <v>102.15311004784688</v>
      </c>
      <c r="G79" s="18">
        <f t="shared" si="2"/>
        <v>19.799999999999955</v>
      </c>
      <c r="H79" s="147"/>
    </row>
    <row r="80" spans="1:8" s="91" customFormat="1" ht="47.25">
      <c r="A80" s="89" t="s">
        <v>45</v>
      </c>
      <c r="B80" s="90">
        <v>50110000</v>
      </c>
      <c r="C80" s="19">
        <v>919.6</v>
      </c>
      <c r="D80" s="19">
        <v>673.3</v>
      </c>
      <c r="E80" s="19">
        <v>939.4</v>
      </c>
      <c r="F80" s="21">
        <f t="shared" si="3"/>
        <v>102.15311004784688</v>
      </c>
      <c r="G80" s="19">
        <f t="shared" si="2"/>
        <v>19.799999999999955</v>
      </c>
      <c r="H80" s="147"/>
    </row>
    <row r="81" spans="1:8" s="94" customFormat="1" ht="18.75">
      <c r="A81" s="126" t="s">
        <v>46</v>
      </c>
      <c r="B81" s="93"/>
      <c r="C81" s="18">
        <f>C53+C62+C72+C79</f>
        <v>60592.1</v>
      </c>
      <c r="D81" s="18">
        <f>D53+D62+D72+D79</f>
        <v>58853.700000000004</v>
      </c>
      <c r="E81" s="18">
        <f>E53+E62+E72+E79</f>
        <v>67804.4</v>
      </c>
      <c r="F81" s="42">
        <f t="shared" si="3"/>
        <v>111.90303686454175</v>
      </c>
      <c r="G81" s="18">
        <f t="shared" si="2"/>
        <v>7212.299999999996</v>
      </c>
      <c r="H81" s="147"/>
    </row>
    <row r="82" spans="1:8" s="94" customFormat="1" ht="18.75">
      <c r="A82" s="97" t="s">
        <v>47</v>
      </c>
      <c r="B82" s="127"/>
      <c r="C82" s="18">
        <f>C78+C81</f>
        <v>61560.7</v>
      </c>
      <c r="D82" s="18">
        <f>D78+D81</f>
        <v>59822.3</v>
      </c>
      <c r="E82" s="18">
        <f>E78+E81</f>
        <v>68773</v>
      </c>
      <c r="F82" s="18">
        <f t="shared" si="3"/>
        <v>111.71575371949962</v>
      </c>
      <c r="G82" s="18">
        <f t="shared" si="2"/>
        <v>7212.300000000003</v>
      </c>
      <c r="H82" s="147"/>
    </row>
    <row r="83" spans="1:8" s="94" customFormat="1" ht="18.75">
      <c r="A83" s="126" t="s">
        <v>48</v>
      </c>
      <c r="B83" s="127"/>
      <c r="C83" s="18">
        <f>C51+C82</f>
        <v>2109362</v>
      </c>
      <c r="D83" s="18">
        <f>D51+D82</f>
        <v>1936552.2</v>
      </c>
      <c r="E83" s="18">
        <f>E51+E82</f>
        <v>2255760.6</v>
      </c>
      <c r="F83" s="18">
        <f t="shared" si="3"/>
        <v>106.94042084763072</v>
      </c>
      <c r="G83" s="18">
        <f t="shared" si="2"/>
        <v>146398.6000000001</v>
      </c>
      <c r="H83" s="147"/>
    </row>
    <row r="84" spans="1:8" s="17" customFormat="1" ht="19.5" customHeight="1">
      <c r="A84" s="48"/>
      <c r="B84" s="23"/>
      <c r="C84" s="24"/>
      <c r="D84" s="24"/>
      <c r="E84" s="24"/>
      <c r="F84" s="24"/>
      <c r="G84" s="24"/>
      <c r="H84" s="147"/>
    </row>
    <row r="85" spans="1:8" s="130" customFormat="1" ht="26.25" customHeight="1">
      <c r="A85" s="128" t="s">
        <v>83</v>
      </c>
      <c r="B85" s="129"/>
      <c r="D85" s="151" t="s">
        <v>85</v>
      </c>
      <c r="E85" s="151"/>
      <c r="F85" s="132"/>
      <c r="G85" s="133"/>
      <c r="H85" s="147"/>
    </row>
    <row r="86" spans="1:8" s="130" customFormat="1" ht="31.5" customHeight="1">
      <c r="A86" s="134" t="s">
        <v>84</v>
      </c>
      <c r="B86" s="129"/>
      <c r="C86" s="131"/>
      <c r="D86" s="131"/>
      <c r="E86" s="131"/>
      <c r="F86" s="131"/>
      <c r="G86" s="133"/>
      <c r="H86" s="147"/>
    </row>
    <row r="87" spans="1:8" s="66" customFormat="1" ht="26.25" customHeight="1" hidden="1">
      <c r="A87" s="65" t="s">
        <v>75</v>
      </c>
      <c r="B87" s="67"/>
      <c r="C87" s="68"/>
      <c r="D87" s="68"/>
      <c r="E87" s="68"/>
      <c r="F87" s="68"/>
      <c r="G87" s="53"/>
      <c r="H87" s="74"/>
    </row>
    <row r="88" spans="1:8" s="56" customFormat="1" ht="26.25">
      <c r="A88" s="69"/>
      <c r="B88" s="54"/>
      <c r="C88" s="55"/>
      <c r="D88" s="55"/>
      <c r="E88" s="55"/>
      <c r="F88" s="55"/>
      <c r="G88" s="53"/>
      <c r="H88" s="74"/>
    </row>
    <row r="89" spans="1:8" s="12" customFormat="1" ht="25.5">
      <c r="A89" s="148"/>
      <c r="B89" s="148"/>
      <c r="C89" s="25"/>
      <c r="D89" s="58"/>
      <c r="E89" s="58"/>
      <c r="G89" s="26"/>
      <c r="H89" s="70"/>
    </row>
    <row r="90" spans="2:8" s="12" customFormat="1" ht="25.5">
      <c r="B90" s="26"/>
      <c r="C90" s="27"/>
      <c r="D90" s="60"/>
      <c r="E90" s="58"/>
      <c r="G90" s="26"/>
      <c r="H90" s="70"/>
    </row>
    <row r="91" spans="1:8" s="12" customFormat="1" ht="25.5">
      <c r="A91" s="49"/>
      <c r="B91" s="26"/>
      <c r="C91" s="27"/>
      <c r="D91" s="61"/>
      <c r="E91" s="26"/>
      <c r="F91" s="11"/>
      <c r="G91" s="26"/>
      <c r="H91" s="70"/>
    </row>
    <row r="92" spans="2:7" ht="18.75">
      <c r="B92" s="44"/>
      <c r="E92" s="6"/>
      <c r="F92" s="6"/>
      <c r="G92" s="6"/>
    </row>
    <row r="93" spans="2:7" ht="18.75">
      <c r="B93" s="44"/>
      <c r="E93" s="6"/>
      <c r="F93" s="6"/>
      <c r="G93" s="30"/>
    </row>
    <row r="94" spans="1:7" ht="42.75" customHeight="1" hidden="1">
      <c r="A94" s="46" t="s">
        <v>49</v>
      </c>
      <c r="B94" s="44"/>
      <c r="C94" s="31"/>
      <c r="D94" s="29"/>
      <c r="E94" s="29"/>
      <c r="F94" s="38"/>
      <c r="G94" s="29"/>
    </row>
    <row r="95" spans="1:7" ht="42.75" customHeight="1" hidden="1">
      <c r="A95" s="46" t="s">
        <v>50</v>
      </c>
      <c r="B95" s="44"/>
      <c r="C95" s="31"/>
      <c r="D95" s="29"/>
      <c r="E95" s="29"/>
      <c r="F95" s="38"/>
      <c r="G95" s="29"/>
    </row>
    <row r="96" spans="1:8" s="33" customFormat="1" ht="42.75" customHeight="1" hidden="1">
      <c r="A96" s="50"/>
      <c r="B96" s="45"/>
      <c r="C96" s="32"/>
      <c r="D96" s="29"/>
      <c r="E96" s="29"/>
      <c r="F96" s="38"/>
      <c r="G96" s="29"/>
      <c r="H96" s="72"/>
    </row>
    <row r="97" spans="2:7" ht="42.75" customHeight="1" hidden="1">
      <c r="B97" s="44"/>
      <c r="D97" s="62"/>
      <c r="E97" s="6"/>
      <c r="F97" s="6"/>
      <c r="G97" s="6"/>
    </row>
    <row r="98" spans="2:7" ht="42.75" customHeight="1" hidden="1">
      <c r="B98" s="44"/>
      <c r="E98" s="6"/>
      <c r="F98" s="6"/>
      <c r="G98" s="6"/>
    </row>
    <row r="99" spans="2:7" ht="42.75" customHeight="1" hidden="1">
      <c r="B99" s="44"/>
      <c r="D99" s="62"/>
      <c r="E99" s="6"/>
      <c r="F99" s="6"/>
      <c r="G99" s="6"/>
    </row>
    <row r="100" spans="2:7" ht="18.75">
      <c r="B100" s="44"/>
      <c r="E100" s="6"/>
      <c r="F100" s="6"/>
      <c r="G100" s="6"/>
    </row>
    <row r="101" spans="2:7" ht="18.75">
      <c r="B101" s="44"/>
      <c r="E101" s="6"/>
      <c r="F101" s="6"/>
      <c r="G101" s="6"/>
    </row>
    <row r="102" spans="5:7" ht="18.75">
      <c r="E102" s="6"/>
      <c r="F102" s="6"/>
      <c r="G102" s="6"/>
    </row>
    <row r="103" spans="1:8" s="5" customFormat="1" ht="18.75">
      <c r="A103" s="46"/>
      <c r="B103" s="35"/>
      <c r="C103" s="36"/>
      <c r="D103" s="63"/>
      <c r="E103" s="4"/>
      <c r="F103" s="4"/>
      <c r="G103" s="4"/>
      <c r="H103" s="73"/>
    </row>
    <row r="104" spans="5:7" ht="18.75">
      <c r="E104" s="6"/>
      <c r="F104" s="6"/>
      <c r="G104" s="6"/>
    </row>
    <row r="105" spans="5:7" ht="18.75">
      <c r="E105" s="6"/>
      <c r="F105" s="6"/>
      <c r="G105" s="6"/>
    </row>
    <row r="106" spans="5:7" ht="18.75">
      <c r="E106" s="6"/>
      <c r="F106" s="6"/>
      <c r="G106" s="6"/>
    </row>
    <row r="107" spans="5:7" ht="18.75">
      <c r="E107" s="6"/>
      <c r="F107" s="6"/>
      <c r="G107" s="6"/>
    </row>
    <row r="108" spans="5:7" ht="18.75">
      <c r="E108" s="6"/>
      <c r="F108" s="6"/>
      <c r="G108" s="6"/>
    </row>
    <row r="109" spans="5:7" ht="18.75">
      <c r="E109" s="6"/>
      <c r="F109" s="6"/>
      <c r="G109" s="6"/>
    </row>
    <row r="110" spans="5:7" ht="18.75">
      <c r="E110" s="6"/>
      <c r="F110" s="6"/>
      <c r="G110" s="6"/>
    </row>
    <row r="111" spans="5:7" ht="18.75">
      <c r="E111" s="6"/>
      <c r="F111" s="6"/>
      <c r="G111" s="6"/>
    </row>
    <row r="112" spans="5:7" ht="18.75">
      <c r="E112" s="6"/>
      <c r="F112" s="6"/>
      <c r="G112" s="6"/>
    </row>
    <row r="113" spans="5:7" ht="18.75">
      <c r="E113" s="6"/>
      <c r="F113" s="6"/>
      <c r="G113" s="6"/>
    </row>
    <row r="114" spans="5:7" ht="18.75">
      <c r="E114" s="6"/>
      <c r="F114" s="6"/>
      <c r="G114" s="6"/>
    </row>
    <row r="115" spans="5:7" ht="18.75">
      <c r="E115" s="6"/>
      <c r="F115" s="6"/>
      <c r="G115" s="6"/>
    </row>
    <row r="116" spans="5:7" ht="18.75">
      <c r="E116" s="6"/>
      <c r="F116" s="6"/>
      <c r="G116" s="6"/>
    </row>
    <row r="117" spans="5:7" ht="18.75">
      <c r="E117" s="6"/>
      <c r="F117" s="6"/>
      <c r="G117" s="6"/>
    </row>
    <row r="118" spans="5:7" ht="18.75">
      <c r="E118" s="6"/>
      <c r="F118" s="6"/>
      <c r="G118" s="6"/>
    </row>
    <row r="119" spans="5:7" ht="18.75">
      <c r="E119" s="6"/>
      <c r="F119" s="6"/>
      <c r="G119" s="6"/>
    </row>
    <row r="120" spans="5:7" ht="18.75">
      <c r="E120" s="6"/>
      <c r="F120" s="6"/>
      <c r="G120" s="6"/>
    </row>
    <row r="121" spans="5:7" ht="18.75">
      <c r="E121" s="6"/>
      <c r="F121" s="6"/>
      <c r="G121" s="6"/>
    </row>
    <row r="122" spans="5:7" ht="18.75">
      <c r="E122" s="6"/>
      <c r="F122" s="6"/>
      <c r="G122" s="6"/>
    </row>
    <row r="123" spans="5:7" ht="18.75">
      <c r="E123" s="6"/>
      <c r="F123" s="6"/>
      <c r="G123" s="6"/>
    </row>
    <row r="124" spans="5:7" ht="18.75">
      <c r="E124" s="6"/>
      <c r="F124" s="6"/>
      <c r="G124" s="6"/>
    </row>
    <row r="125" spans="5:7" ht="18.75">
      <c r="E125" s="6"/>
      <c r="F125" s="6"/>
      <c r="G125" s="6"/>
    </row>
    <row r="126" spans="5:7" ht="18.75">
      <c r="E126" s="6"/>
      <c r="F126" s="6"/>
      <c r="G126" s="6"/>
    </row>
    <row r="127" spans="5:7" ht="18.75">
      <c r="E127" s="6"/>
      <c r="F127" s="6"/>
      <c r="G127" s="6"/>
    </row>
    <row r="128" spans="5:7" ht="18.75">
      <c r="E128" s="6"/>
      <c r="F128" s="6"/>
      <c r="G128" s="6"/>
    </row>
    <row r="129" spans="5:7" ht="18.75">
      <c r="E129" s="6"/>
      <c r="F129" s="6"/>
      <c r="G129" s="6"/>
    </row>
    <row r="130" spans="5:7" ht="18.75">
      <c r="E130" s="6"/>
      <c r="F130" s="6"/>
      <c r="G130" s="6"/>
    </row>
    <row r="131" spans="5:7" ht="18.75">
      <c r="E131" s="6"/>
      <c r="F131" s="6"/>
      <c r="G131" s="6"/>
    </row>
    <row r="132" spans="5:7" ht="18.75">
      <c r="E132" s="6"/>
      <c r="F132" s="6"/>
      <c r="G132" s="6"/>
    </row>
    <row r="133" spans="5:7" ht="18.75">
      <c r="E133" s="6"/>
      <c r="F133" s="6"/>
      <c r="G133" s="6"/>
    </row>
    <row r="134" spans="5:7" ht="18.75">
      <c r="E134" s="6"/>
      <c r="F134" s="6"/>
      <c r="G134" s="6"/>
    </row>
    <row r="135" spans="5:7" ht="18.75">
      <c r="E135" s="6"/>
      <c r="F135" s="6"/>
      <c r="G135" s="6"/>
    </row>
    <row r="136" spans="5:7" ht="18.75">
      <c r="E136" s="6"/>
      <c r="F136" s="6"/>
      <c r="G136" s="6"/>
    </row>
    <row r="137" spans="5:7" ht="18.75">
      <c r="E137" s="6"/>
      <c r="F137" s="6"/>
      <c r="G137" s="6"/>
    </row>
    <row r="138" spans="5:7" ht="18.75">
      <c r="E138" s="6"/>
      <c r="F138" s="6"/>
      <c r="G138" s="6"/>
    </row>
    <row r="139" spans="5:7" ht="18.75">
      <c r="E139" s="6"/>
      <c r="F139" s="6"/>
      <c r="G139" s="6"/>
    </row>
    <row r="140" spans="5:7" ht="18.75">
      <c r="E140" s="6"/>
      <c r="F140" s="6"/>
      <c r="G140" s="6"/>
    </row>
    <row r="141" spans="5:7" ht="18.75">
      <c r="E141" s="6"/>
      <c r="F141" s="6"/>
      <c r="G141" s="6"/>
    </row>
    <row r="142" spans="5:7" ht="18.75">
      <c r="E142" s="6"/>
      <c r="F142" s="6"/>
      <c r="G142" s="6"/>
    </row>
    <row r="143" spans="5:7" ht="18.75">
      <c r="E143" s="6"/>
      <c r="F143" s="6"/>
      <c r="G143" s="6"/>
    </row>
    <row r="144" spans="5:7" ht="18.75">
      <c r="E144" s="6"/>
      <c r="F144" s="6"/>
      <c r="G144" s="6"/>
    </row>
    <row r="145" spans="5:7" ht="18.75">
      <c r="E145" s="6"/>
      <c r="F145" s="6"/>
      <c r="G145" s="6"/>
    </row>
    <row r="146" spans="5:7" ht="18.75">
      <c r="E146" s="6"/>
      <c r="F146" s="6"/>
      <c r="G146" s="6"/>
    </row>
    <row r="147" spans="5:7" ht="18.75">
      <c r="E147" s="6"/>
      <c r="F147" s="6"/>
      <c r="G147" s="6"/>
    </row>
    <row r="148" spans="5:7" ht="18.75">
      <c r="E148" s="6"/>
      <c r="F148" s="6"/>
      <c r="G148" s="6"/>
    </row>
    <row r="149" spans="5:7" ht="18.75">
      <c r="E149" s="6"/>
      <c r="F149" s="6"/>
      <c r="G149" s="6"/>
    </row>
    <row r="150" spans="5:7" ht="18.75">
      <c r="E150" s="6"/>
      <c r="F150" s="6"/>
      <c r="G150" s="6"/>
    </row>
    <row r="151" spans="5:7" ht="18.75">
      <c r="E151" s="6"/>
      <c r="F151" s="6"/>
      <c r="G151" s="6"/>
    </row>
    <row r="152" spans="5:7" ht="18.75">
      <c r="E152" s="6"/>
      <c r="F152" s="6"/>
      <c r="G152" s="6"/>
    </row>
    <row r="153" spans="5:7" ht="18.75">
      <c r="E153" s="6"/>
      <c r="F153" s="6"/>
      <c r="G153" s="6"/>
    </row>
    <row r="154" spans="5:7" ht="18.75">
      <c r="E154" s="6"/>
      <c r="F154" s="6"/>
      <c r="G154" s="6"/>
    </row>
    <row r="155" spans="5:7" ht="18.75">
      <c r="E155" s="6"/>
      <c r="F155" s="6"/>
      <c r="G155" s="6"/>
    </row>
    <row r="156" spans="5:7" ht="18.75">
      <c r="E156" s="6"/>
      <c r="F156" s="6"/>
      <c r="G156" s="6"/>
    </row>
    <row r="157" spans="5:7" ht="18.75">
      <c r="E157" s="6"/>
      <c r="F157" s="6"/>
      <c r="G157" s="6"/>
    </row>
    <row r="158" spans="5:7" ht="18.75">
      <c r="E158" s="6"/>
      <c r="F158" s="6"/>
      <c r="G158" s="6"/>
    </row>
    <row r="159" spans="5:7" ht="18.75">
      <c r="E159" s="6"/>
      <c r="F159" s="6"/>
      <c r="G159" s="6"/>
    </row>
    <row r="160" spans="5:7" ht="18.75">
      <c r="E160" s="6"/>
      <c r="F160" s="6"/>
      <c r="G160" s="6"/>
    </row>
    <row r="161" spans="5:7" ht="18.75">
      <c r="E161" s="6"/>
      <c r="F161" s="6"/>
      <c r="G161" s="6"/>
    </row>
    <row r="162" spans="5:7" ht="18.75">
      <c r="E162" s="6"/>
      <c r="F162" s="6"/>
      <c r="G162" s="6"/>
    </row>
    <row r="163" spans="5:7" ht="18.75">
      <c r="E163" s="6"/>
      <c r="F163" s="6"/>
      <c r="G163" s="6"/>
    </row>
    <row r="164" spans="5:7" ht="18.75">
      <c r="E164" s="6"/>
      <c r="F164" s="6"/>
      <c r="G164" s="6"/>
    </row>
    <row r="165" spans="5:7" ht="18.75">
      <c r="E165" s="6"/>
      <c r="F165" s="6"/>
      <c r="G165" s="6"/>
    </row>
    <row r="166" spans="5:7" ht="18.75">
      <c r="E166" s="6"/>
      <c r="F166" s="6"/>
      <c r="G166" s="6"/>
    </row>
    <row r="167" spans="5:7" ht="18.75">
      <c r="E167" s="6"/>
      <c r="F167" s="6"/>
      <c r="G167" s="6"/>
    </row>
    <row r="168" spans="5:7" ht="18.75">
      <c r="E168" s="6"/>
      <c r="F168" s="6"/>
      <c r="G168" s="6"/>
    </row>
    <row r="169" spans="5:7" ht="18.75">
      <c r="E169" s="6"/>
      <c r="F169" s="6"/>
      <c r="G169" s="6"/>
    </row>
    <row r="170" spans="5:7" ht="18.75">
      <c r="E170" s="6"/>
      <c r="F170" s="6"/>
      <c r="G170" s="6"/>
    </row>
    <row r="171" spans="5:7" ht="18.75">
      <c r="E171" s="6"/>
      <c r="F171" s="6"/>
      <c r="G171" s="6"/>
    </row>
    <row r="172" spans="5:7" ht="18.75">
      <c r="E172" s="6"/>
      <c r="F172" s="6"/>
      <c r="G172" s="6"/>
    </row>
    <row r="173" spans="5:7" ht="18.75">
      <c r="E173" s="6"/>
      <c r="F173" s="6"/>
      <c r="G173" s="6"/>
    </row>
    <row r="174" spans="5:7" ht="18.75">
      <c r="E174" s="6"/>
      <c r="F174" s="6"/>
      <c r="G174" s="6"/>
    </row>
    <row r="175" spans="5:7" ht="18.75">
      <c r="E175" s="6"/>
      <c r="F175" s="6"/>
      <c r="G175" s="6"/>
    </row>
    <row r="176" spans="5:7" ht="18.75">
      <c r="E176" s="6"/>
      <c r="F176" s="6"/>
      <c r="G176" s="6"/>
    </row>
    <row r="177" spans="5:7" ht="18.75">
      <c r="E177" s="6"/>
      <c r="F177" s="6"/>
      <c r="G177" s="6"/>
    </row>
    <row r="178" spans="5:7" ht="18.75">
      <c r="E178" s="6"/>
      <c r="F178" s="6"/>
      <c r="G178" s="6"/>
    </row>
    <row r="179" spans="5:7" ht="18.75">
      <c r="E179" s="6"/>
      <c r="F179" s="6"/>
      <c r="G179" s="6"/>
    </row>
    <row r="180" spans="5:7" ht="18.75">
      <c r="E180" s="6"/>
      <c r="F180" s="6"/>
      <c r="G180" s="6"/>
    </row>
    <row r="181" spans="5:7" ht="18.75">
      <c r="E181" s="6"/>
      <c r="F181" s="6"/>
      <c r="G181" s="6"/>
    </row>
    <row r="182" spans="5:7" ht="18.75">
      <c r="E182" s="6"/>
      <c r="F182" s="6"/>
      <c r="G182" s="6"/>
    </row>
    <row r="183" spans="5:7" ht="18.75">
      <c r="E183" s="6"/>
      <c r="F183" s="6"/>
      <c r="G183" s="6"/>
    </row>
    <row r="184" spans="5:7" ht="18.75">
      <c r="E184" s="6"/>
      <c r="F184" s="6"/>
      <c r="G184" s="6"/>
    </row>
    <row r="185" spans="5:7" ht="18.75">
      <c r="E185" s="6"/>
      <c r="F185" s="6"/>
      <c r="G185" s="6"/>
    </row>
    <row r="186" spans="5:7" ht="18.75">
      <c r="E186" s="6"/>
      <c r="F186" s="6"/>
      <c r="G186" s="6"/>
    </row>
    <row r="187" spans="5:7" ht="18.75">
      <c r="E187" s="6"/>
      <c r="F187" s="6"/>
      <c r="G187" s="6"/>
    </row>
    <row r="188" spans="5:7" ht="18.75">
      <c r="E188" s="6"/>
      <c r="F188" s="6"/>
      <c r="G188" s="6"/>
    </row>
    <row r="189" spans="5:7" ht="18.75">
      <c r="E189" s="6"/>
      <c r="F189" s="6"/>
      <c r="G189" s="6"/>
    </row>
    <row r="190" spans="5:7" ht="18.75">
      <c r="E190" s="6"/>
      <c r="F190" s="6"/>
      <c r="G190" s="6"/>
    </row>
    <row r="191" spans="5:7" ht="18.75">
      <c r="E191" s="6"/>
      <c r="F191" s="6"/>
      <c r="G191" s="6"/>
    </row>
    <row r="192" spans="5:7" ht="18.75">
      <c r="E192" s="6"/>
      <c r="F192" s="6"/>
      <c r="G192" s="6"/>
    </row>
    <row r="193" spans="5:7" ht="18.75">
      <c r="E193" s="6"/>
      <c r="F193" s="6"/>
      <c r="G193" s="6"/>
    </row>
    <row r="194" spans="5:7" ht="18.75">
      <c r="E194" s="6"/>
      <c r="F194" s="6"/>
      <c r="G194" s="6"/>
    </row>
    <row r="195" spans="5:7" ht="18.75">
      <c r="E195" s="6"/>
      <c r="F195" s="6"/>
      <c r="G195" s="6"/>
    </row>
    <row r="196" spans="5:7" ht="18.75">
      <c r="E196" s="6"/>
      <c r="F196" s="6"/>
      <c r="G196" s="6"/>
    </row>
    <row r="197" spans="5:7" ht="18.75">
      <c r="E197" s="6"/>
      <c r="F197" s="6"/>
      <c r="G197" s="6"/>
    </row>
    <row r="198" spans="5:7" ht="18.75">
      <c r="E198" s="6"/>
      <c r="F198" s="6"/>
      <c r="G198" s="6"/>
    </row>
    <row r="199" spans="5:7" ht="18.75">
      <c r="E199" s="6"/>
      <c r="F199" s="6"/>
      <c r="G199" s="6"/>
    </row>
    <row r="200" spans="5:7" ht="18.75">
      <c r="E200" s="6"/>
      <c r="F200" s="6"/>
      <c r="G200" s="6"/>
    </row>
    <row r="201" spans="5:7" ht="18.75">
      <c r="E201" s="6"/>
      <c r="F201" s="6"/>
      <c r="G201" s="6"/>
    </row>
    <row r="202" spans="5:7" ht="18.75">
      <c r="E202" s="6"/>
      <c r="F202" s="6"/>
      <c r="G202" s="6"/>
    </row>
    <row r="203" spans="5:7" ht="18.75">
      <c r="E203" s="6"/>
      <c r="F203" s="6"/>
      <c r="G203" s="6"/>
    </row>
    <row r="204" spans="5:7" ht="18.75">
      <c r="E204" s="6"/>
      <c r="F204" s="6"/>
      <c r="G204" s="6"/>
    </row>
    <row r="205" spans="5:7" ht="18.75">
      <c r="E205" s="6"/>
      <c r="F205" s="6"/>
      <c r="G205" s="6"/>
    </row>
    <row r="206" spans="5:7" ht="18.75">
      <c r="E206" s="6"/>
      <c r="F206" s="6"/>
      <c r="G206" s="6"/>
    </row>
    <row r="207" spans="5:7" ht="18.75">
      <c r="E207" s="6"/>
      <c r="F207" s="6"/>
      <c r="G207" s="6"/>
    </row>
    <row r="208" spans="5:7" ht="18.75">
      <c r="E208" s="6"/>
      <c r="F208" s="6"/>
      <c r="G208" s="6"/>
    </row>
    <row r="209" spans="5:7" ht="18.75">
      <c r="E209" s="6"/>
      <c r="F209" s="6"/>
      <c r="G209" s="6"/>
    </row>
    <row r="210" spans="5:7" ht="18.75">
      <c r="E210" s="6"/>
      <c r="F210" s="6"/>
      <c r="G210" s="6"/>
    </row>
    <row r="211" spans="5:7" ht="18.75">
      <c r="E211" s="6"/>
      <c r="F211" s="6"/>
      <c r="G211" s="6"/>
    </row>
    <row r="212" spans="5:7" ht="18.75">
      <c r="E212" s="6"/>
      <c r="F212" s="6"/>
      <c r="G212" s="6"/>
    </row>
    <row r="213" spans="5:7" ht="18.75">
      <c r="E213" s="6"/>
      <c r="F213" s="6"/>
      <c r="G213" s="6"/>
    </row>
    <row r="214" spans="5:7" ht="18.75">
      <c r="E214" s="6"/>
      <c r="F214" s="6"/>
      <c r="G214" s="6"/>
    </row>
    <row r="215" spans="5:7" ht="18.75">
      <c r="E215" s="6"/>
      <c r="F215" s="6"/>
      <c r="G215" s="6"/>
    </row>
    <row r="216" spans="5:7" ht="18.75">
      <c r="E216" s="6"/>
      <c r="F216" s="6"/>
      <c r="G216" s="6"/>
    </row>
    <row r="217" spans="5:7" ht="18.75">
      <c r="E217" s="6"/>
      <c r="F217" s="6"/>
      <c r="G217" s="6"/>
    </row>
    <row r="218" spans="5:7" ht="18.75">
      <c r="E218" s="6"/>
      <c r="F218" s="6"/>
      <c r="G218" s="6"/>
    </row>
    <row r="219" spans="5:7" ht="18.75">
      <c r="E219" s="6"/>
      <c r="F219" s="6"/>
      <c r="G219" s="6"/>
    </row>
    <row r="220" spans="5:7" ht="18.75">
      <c r="E220" s="6"/>
      <c r="F220" s="6"/>
      <c r="G220" s="6"/>
    </row>
    <row r="221" spans="5:7" ht="18.75">
      <c r="E221" s="6"/>
      <c r="F221" s="6"/>
      <c r="G221" s="6"/>
    </row>
    <row r="222" spans="5:7" ht="18.75">
      <c r="E222" s="6"/>
      <c r="F222" s="6"/>
      <c r="G222" s="6"/>
    </row>
    <row r="223" spans="5:7" ht="18.75">
      <c r="E223" s="6"/>
      <c r="F223" s="6"/>
      <c r="G223" s="6"/>
    </row>
    <row r="224" spans="5:7" ht="18.75">
      <c r="E224" s="6"/>
      <c r="F224" s="6"/>
      <c r="G224" s="6"/>
    </row>
    <row r="225" spans="5:7" ht="18.75">
      <c r="E225" s="6"/>
      <c r="F225" s="6"/>
      <c r="G225" s="6"/>
    </row>
    <row r="226" spans="5:7" ht="18.75">
      <c r="E226" s="6"/>
      <c r="F226" s="6"/>
      <c r="G226" s="6"/>
    </row>
    <row r="227" spans="5:7" ht="18.75">
      <c r="E227" s="6"/>
      <c r="F227" s="6"/>
      <c r="G227" s="6"/>
    </row>
    <row r="228" spans="5:7" ht="18.75">
      <c r="E228" s="6"/>
      <c r="F228" s="6"/>
      <c r="G228" s="6"/>
    </row>
    <row r="229" spans="5:7" ht="18.75">
      <c r="E229" s="6"/>
      <c r="F229" s="6"/>
      <c r="G229" s="6"/>
    </row>
    <row r="230" spans="5:7" ht="18.75">
      <c r="E230" s="6"/>
      <c r="F230" s="6"/>
      <c r="G230" s="6"/>
    </row>
    <row r="231" spans="5:7" ht="18.75">
      <c r="E231" s="6"/>
      <c r="F231" s="6"/>
      <c r="G231" s="6"/>
    </row>
    <row r="232" spans="5:7" ht="18.75">
      <c r="E232" s="6"/>
      <c r="F232" s="6"/>
      <c r="G232" s="6"/>
    </row>
    <row r="233" spans="5:7" ht="18.75">
      <c r="E233" s="6"/>
      <c r="F233" s="6"/>
      <c r="G233" s="6"/>
    </row>
    <row r="234" spans="5:7" ht="18.75">
      <c r="E234" s="6"/>
      <c r="F234" s="6"/>
      <c r="G234" s="6"/>
    </row>
    <row r="235" spans="5:7" ht="18.75">
      <c r="E235" s="6"/>
      <c r="F235" s="6"/>
      <c r="G235" s="6"/>
    </row>
    <row r="236" spans="5:7" ht="18.75">
      <c r="E236" s="6"/>
      <c r="F236" s="6"/>
      <c r="G236" s="6"/>
    </row>
    <row r="237" spans="5:7" ht="18.75">
      <c r="E237" s="6"/>
      <c r="F237" s="6"/>
      <c r="G237" s="6"/>
    </row>
    <row r="238" spans="5:7" ht="18.75">
      <c r="E238" s="6"/>
      <c r="F238" s="6"/>
      <c r="G238" s="6"/>
    </row>
    <row r="239" spans="5:7" ht="18.75">
      <c r="E239" s="6"/>
      <c r="F239" s="6"/>
      <c r="G239" s="6"/>
    </row>
    <row r="240" spans="5:7" ht="18.75">
      <c r="E240" s="6"/>
      <c r="F240" s="6"/>
      <c r="G240" s="6"/>
    </row>
    <row r="241" spans="5:7" ht="18.75">
      <c r="E241" s="6"/>
      <c r="F241" s="6"/>
      <c r="G241" s="6"/>
    </row>
    <row r="242" spans="5:7" ht="18.75">
      <c r="E242" s="6"/>
      <c r="F242" s="6"/>
      <c r="G242" s="6"/>
    </row>
    <row r="243" spans="5:7" ht="18.75">
      <c r="E243" s="6"/>
      <c r="F243" s="6"/>
      <c r="G243" s="6"/>
    </row>
  </sheetData>
  <sheetProtection/>
  <mergeCells count="14">
    <mergeCell ref="A89:B89"/>
    <mergeCell ref="A52:G52"/>
    <mergeCell ref="D85:E85"/>
    <mergeCell ref="A9:G9"/>
    <mergeCell ref="H41:H64"/>
    <mergeCell ref="H1:H26"/>
    <mergeCell ref="H27:H40"/>
    <mergeCell ref="H65:H86"/>
    <mergeCell ref="A4:G4"/>
    <mergeCell ref="A6:A7"/>
    <mergeCell ref="C6:E6"/>
    <mergeCell ref="B6:B7"/>
    <mergeCell ref="F6:F7"/>
    <mergeCell ref="G6:G7"/>
  </mergeCells>
  <printOptions/>
  <pageMargins left="0.7874015748031497" right="0.7874015748031497" top="0.7874015748031497" bottom="0.1968503937007874" header="0.15748031496062992" footer="0.15748031496062992"/>
  <pageSetup fitToHeight="12" horizontalDpi="600" verticalDpi="600" orientation="landscape" paperSize="9" scale="75" r:id="rId1"/>
  <headerFooter alignWithMargins="0">
    <oddHeader>&amp;R
</oddHeader>
  </headerFooter>
  <rowBreaks count="3" manualBreakCount="3">
    <brk id="26" max="7" man="1"/>
    <brk id="40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2016-11-24T10:10:19Z</cp:lastPrinted>
  <dcterms:created xsi:type="dcterms:W3CDTF">2013-01-15T08:32:22Z</dcterms:created>
  <dcterms:modified xsi:type="dcterms:W3CDTF">2016-11-24T10:10:52Z</dcterms:modified>
  <cp:category/>
  <cp:version/>
  <cp:contentType/>
  <cp:contentStatus/>
</cp:coreProperties>
</file>