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271 (2016)" sheetId="1" r:id="rId1"/>
    <sheet name="2272 (2016)" sheetId="2" r:id="rId2"/>
    <sheet name="2273 (2016)" sheetId="3" r:id="rId3"/>
    <sheet name="2274 (2016)" sheetId="4" r:id="rId4"/>
    <sheet name="2275 (2016)" sheetId="5" r:id="rId5"/>
  </sheets>
  <definedNames/>
  <calcPr fullCalcOnLoad="1"/>
</workbook>
</file>

<file path=xl/sharedStrings.xml><?xml version="1.0" encoding="utf-8"?>
<sst xmlns="http://schemas.openxmlformats.org/spreadsheetml/2006/main" count="243" uniqueCount="100">
  <si>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</si>
  <si>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</si>
  <si>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</si>
  <si>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</si>
  <si>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</si>
  <si>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</si>
  <si>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</si>
  <si>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</si>
  <si>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</si>
  <si>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</si>
  <si>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</si>
  <si>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</si>
  <si>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</si>
  <si>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</si>
  <si>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</si>
  <si>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</si>
  <si>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</si>
  <si>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</si>
  <si>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</si>
  <si>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</si>
  <si>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</si>
  <si>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</si>
  <si>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</si>
  <si>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</si>
  <si>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</si>
  <si>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</si>
  <si>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</si>
  <si>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</si>
  <si>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</si>
  <si>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</si>
  <si>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</si>
  <si>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</si>
  <si>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</si>
  <si>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</si>
  <si>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</si>
  <si>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</si>
  <si>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</si>
  <si>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</si>
  <si>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</si>
  <si>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</si>
  <si>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</si>
  <si>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</si>
  <si>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</si>
  <si>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</si>
  <si>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</si>
  <si>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</si>
  <si>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</si>
  <si>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</si>
  <si>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</si>
  <si>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</si>
  <si>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</si>
  <si>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</si>
  <si>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</si>
  <si>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</si>
  <si>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</si>
  <si>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</si>
  <si>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</si>
  <si>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</si>
  <si>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</si>
  <si>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</si>
  <si>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</si>
  <si>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</si>
  <si>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</si>
  <si>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</si>
  <si>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</si>
  <si>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>Начальник відділу культури та туризму                                                               Н.О.Цибульська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</si>
  <si>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</si>
  <si>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</si>
  <si>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</si>
  <si>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</si>
  <si>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</si>
  <si>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Філія №5*</t>
  </si>
  <si>
    <t>Разом :</t>
  </si>
  <si>
    <t>Начальник відділу культури та туризму                                                 Н.О.Цибульська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</si>
  <si>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</si>
  <si>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</si>
  <si>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</si>
  <si>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Органи мі-сцевого самовряду-вання  (КТКВК 010116)</t>
  </si>
  <si>
    <t>Органи мі-сцевого самовря-дування  (КТКВК 010116)</t>
  </si>
  <si>
    <t>Начальник відділу культури та туризму                                                         Н.О.Цибульська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</si>
  <si>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</si>
  <si>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</si>
  <si>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</si>
  <si>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</si>
  <si>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>Начальник відділу культури та туризму                                                      Н.О.Цибульська</t>
  </si>
  <si>
    <t xml:space="preserve">Примітка: *  водовідведення  відсутнє   </t>
  </si>
  <si>
    <t>Управління освіти</t>
  </si>
  <si>
    <t>відділу культури та туризму Сумської міської ради на 2016 рік</t>
  </si>
  <si>
    <t>ё</t>
  </si>
  <si>
    <t xml:space="preserve">Всього на 2016 рік </t>
  </si>
  <si>
    <t xml:space="preserve"> відділу культури та туризму Сумської міської ради на 2016 рік</t>
  </si>
  <si>
    <t>Філія №11, в т.ч.</t>
  </si>
  <si>
    <t>орендарі</t>
  </si>
  <si>
    <t>без орендарів</t>
  </si>
  <si>
    <t>Разом, в т.ч.</t>
  </si>
  <si>
    <t>Всього, в т.ч.</t>
  </si>
  <si>
    <t>від                            №</t>
  </si>
  <si>
    <t>від                                 №</t>
  </si>
  <si>
    <t>від                                  №</t>
  </si>
  <si>
    <t>від                                                     №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</si>
</sst>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(* #,##0.00_);_(* \(#,##0.00\);_(* &quot;-&quot;??_);_(@_)"/>
    <numFmt numFmtId="165" formatCode="0.0"/>
    <numFmt numFmtId="166" formatCode="0.0000"/>
    <numFmt numFmtId="167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justify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167" fontId="7" fillId="0" borderId="11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vertical="distributed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2" fontId="4" fillId="0" borderId="11" xfId="58" applyNumberFormat="1" applyFont="1" applyBorder="1" applyAlignment="1">
      <alignment horizontal="center"/>
    </xf>
    <xf numFmtId="2" fontId="5" fillId="0" borderId="11" xfId="58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167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5" fillId="0" borderId="11" xfId="58" applyNumberFormat="1" applyFont="1" applyBorder="1" applyAlignment="1">
      <alignment horizontal="center"/>
    </xf>
    <xf numFmtId="4" fontId="4" fillId="0" borderId="11" xfId="58" applyNumberFormat="1" applyFont="1" applyBorder="1" applyAlignment="1">
      <alignment horizontal="center"/>
    </xf>
    <xf numFmtId="164" fontId="5" fillId="0" borderId="11" xfId="58" applyNumberFormat="1" applyFont="1" applyBorder="1" applyAlignment="1">
      <alignment horizontal="center" vertical="center"/>
    </xf>
    <xf numFmtId="164" fontId="4" fillId="0" borderId="11" xfId="58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2" fontId="4" fillId="0" borderId="11" xfId="58" applyNumberFormat="1" applyFont="1" applyBorder="1" applyAlignment="1">
      <alignment horizontal="center" vertical="center"/>
    </xf>
    <xf numFmtId="4" fontId="9" fillId="0" borderId="11" xfId="58" applyNumberFormat="1" applyFont="1" applyBorder="1" applyAlignment="1">
      <alignment horizontal="center"/>
    </xf>
    <xf numFmtId="164" fontId="9" fillId="0" borderId="11" xfId="58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1" xfId="58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R36" sqref="R36"/>
    </sheetView>
  </sheetViews>
  <sheetFormatPr defaultColWidth="9.140625" defaultRowHeight="12.75"/>
  <cols>
    <col min="1" max="1" width="12.7109375" style="0" customWidth="1"/>
    <col min="2" max="2" width="18.140625" style="0" customWidth="1"/>
    <col min="3" max="3" width="9.57421875" style="0" customWidth="1"/>
    <col min="4" max="4" width="8.28125" style="0" customWidth="1"/>
    <col min="5" max="5" width="8.421875" style="0" customWidth="1"/>
    <col min="6" max="6" width="8.57421875" style="0" customWidth="1"/>
    <col min="7" max="7" width="7.57421875" style="0" customWidth="1"/>
    <col min="8" max="8" width="6.28125" style="0" customWidth="1"/>
    <col min="9" max="9" width="5.8515625" style="0" customWidth="1"/>
    <col min="10" max="10" width="6.57421875" style="0" customWidth="1"/>
    <col min="11" max="12" width="6.140625" style="0" customWidth="1"/>
    <col min="13" max="13" width="8.57421875" style="0" customWidth="1"/>
    <col min="14" max="14" width="8.7109375" style="0" customWidth="1"/>
  </cols>
  <sheetData>
    <row r="1" spans="1:15" ht="16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5" ht="16.5" customHeight="1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6.5" customHeight="1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7.25" customHeight="1">
      <c r="A4" s="4"/>
      <c r="B4" s="4"/>
      <c r="C4" s="4"/>
      <c r="D4" s="4"/>
      <c r="E4" s="4"/>
      <c r="F4" s="4"/>
      <c r="G4" s="4"/>
      <c r="H4" s="4"/>
      <c r="I4" s="4"/>
      <c r="J4" s="3" t="s">
        <v>96</v>
      </c>
      <c r="K4" s="3"/>
      <c r="L4" s="3"/>
      <c r="M4" s="3"/>
      <c r="N4" s="4"/>
      <c r="O4" s="4"/>
    </row>
    <row r="5" spans="1:15" ht="13.5" customHeight="1">
      <c r="A5" s="4"/>
      <c r="B5" s="5"/>
      <c r="C5" s="6"/>
      <c r="D5" s="6"/>
      <c r="E5" s="6"/>
      <c r="F5" s="53" t="s">
        <v>67</v>
      </c>
      <c r="G5" s="6"/>
      <c r="H5" s="6"/>
      <c r="I5" s="6"/>
      <c r="J5" s="6"/>
      <c r="K5" s="6"/>
      <c r="L5" s="4"/>
      <c r="M5" s="4"/>
      <c r="N5" s="4"/>
      <c r="O5" s="4"/>
    </row>
    <row r="6" spans="1:15" ht="15.75">
      <c r="A6" s="7"/>
      <c r="B6" s="6"/>
      <c r="C6" s="6" t="s">
        <v>66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9" ht="15.75">
      <c r="A7" s="7"/>
      <c r="B7" s="6"/>
      <c r="C7" s="6" t="s">
        <v>87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  <c r="S7" t="s">
        <v>88</v>
      </c>
    </row>
    <row r="8" spans="1:15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5" ht="45.75" customHeight="1">
      <c r="A9" s="37" t="s">
        <v>4</v>
      </c>
      <c r="B9" s="37" t="s">
        <v>5</v>
      </c>
      <c r="C9" s="37" t="s">
        <v>89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5" ht="15.75">
      <c r="A10" s="8" t="s">
        <v>18</v>
      </c>
      <c r="B10" s="8" t="s">
        <v>19</v>
      </c>
      <c r="C10" s="23">
        <f aca="true" t="shared" si="0" ref="C10:C33">D10+E10+F10+G10+H10+I10+J10+K10+L10+M10+N10+O10</f>
        <v>119</v>
      </c>
      <c r="D10" s="23">
        <v>25.518</v>
      </c>
      <c r="E10" s="23">
        <v>22.487</v>
      </c>
      <c r="F10" s="23">
        <v>18.495</v>
      </c>
      <c r="G10" s="23">
        <v>3.584</v>
      </c>
      <c r="H10" s="23"/>
      <c r="I10" s="23"/>
      <c r="J10" s="23"/>
      <c r="K10" s="23"/>
      <c r="L10" s="23"/>
      <c r="M10" s="23">
        <v>7.696</v>
      </c>
      <c r="N10" s="23">
        <v>16.186</v>
      </c>
      <c r="O10" s="23">
        <v>25.034</v>
      </c>
    </row>
    <row r="11" spans="1:15" ht="15.75">
      <c r="A11" s="8" t="s">
        <v>22</v>
      </c>
      <c r="B11" s="8" t="s">
        <v>19</v>
      </c>
      <c r="C11" s="23">
        <f t="shared" si="0"/>
        <v>78</v>
      </c>
      <c r="D11" s="23">
        <v>17.589</v>
      </c>
      <c r="E11" s="23">
        <v>11.143</v>
      </c>
      <c r="F11" s="23">
        <v>10.454</v>
      </c>
      <c r="G11" s="23">
        <v>2.853</v>
      </c>
      <c r="H11" s="23"/>
      <c r="I11" s="23"/>
      <c r="J11" s="23"/>
      <c r="K11" s="23"/>
      <c r="L11" s="23"/>
      <c r="M11" s="23">
        <v>6.481</v>
      </c>
      <c r="N11" s="23">
        <v>12.634</v>
      </c>
      <c r="O11" s="23">
        <v>16.846</v>
      </c>
    </row>
    <row r="12" spans="1:15" ht="15.75">
      <c r="A12" s="10" t="s">
        <v>39</v>
      </c>
      <c r="B12" s="10" t="s">
        <v>19</v>
      </c>
      <c r="C12" s="24">
        <f>C10+C11</f>
        <v>197</v>
      </c>
      <c r="D12" s="24">
        <f aca="true" t="shared" si="1" ref="D12:O12">D10+D11</f>
        <v>43.107</v>
      </c>
      <c r="E12" s="24">
        <f t="shared" si="1"/>
        <v>33.629999999999995</v>
      </c>
      <c r="F12" s="24">
        <f t="shared" si="1"/>
        <v>28.949</v>
      </c>
      <c r="G12" s="24">
        <f t="shared" si="1"/>
        <v>6.437</v>
      </c>
      <c r="H12" s="24"/>
      <c r="I12" s="24"/>
      <c r="J12" s="24"/>
      <c r="K12" s="24"/>
      <c r="L12" s="24"/>
      <c r="M12" s="24">
        <f t="shared" si="1"/>
        <v>14.177</v>
      </c>
      <c r="N12" s="24">
        <f t="shared" si="1"/>
        <v>28.82</v>
      </c>
      <c r="O12" s="24">
        <f t="shared" si="1"/>
        <v>41.879999999999995</v>
      </c>
    </row>
    <row r="13" spans="1:15" ht="31.5">
      <c r="A13" s="8" t="s">
        <v>21</v>
      </c>
      <c r="B13" s="9" t="s">
        <v>20</v>
      </c>
      <c r="C13" s="23">
        <f t="shared" si="0"/>
        <v>95.9</v>
      </c>
      <c r="D13" s="23">
        <v>13.174</v>
      </c>
      <c r="E13" s="23">
        <v>17.976</v>
      </c>
      <c r="F13" s="23">
        <v>13.58</v>
      </c>
      <c r="G13" s="23">
        <v>8.773</v>
      </c>
      <c r="H13" s="23"/>
      <c r="I13" s="23"/>
      <c r="J13" s="23"/>
      <c r="K13" s="23"/>
      <c r="L13" s="23"/>
      <c r="M13" s="23">
        <v>6.455</v>
      </c>
      <c r="N13" s="23">
        <v>14.581</v>
      </c>
      <c r="O13" s="23">
        <v>21.361</v>
      </c>
    </row>
    <row r="14" spans="1:15" ht="31.5">
      <c r="A14" s="8" t="s">
        <v>23</v>
      </c>
      <c r="B14" s="9" t="s">
        <v>20</v>
      </c>
      <c r="C14" s="23">
        <f t="shared" si="0"/>
        <v>119</v>
      </c>
      <c r="D14" s="23">
        <v>16.485</v>
      </c>
      <c r="E14" s="23">
        <v>23.8</v>
      </c>
      <c r="F14" s="23">
        <v>17.14</v>
      </c>
      <c r="G14" s="23">
        <v>9.137</v>
      </c>
      <c r="H14" s="23"/>
      <c r="I14" s="23"/>
      <c r="J14" s="23"/>
      <c r="K14" s="23"/>
      <c r="L14" s="23"/>
      <c r="M14" s="23">
        <v>8.273</v>
      </c>
      <c r="N14" s="23">
        <v>19.429</v>
      </c>
      <c r="O14" s="23">
        <v>24.736</v>
      </c>
    </row>
    <row r="15" spans="1:15" ht="31.5">
      <c r="A15" s="8" t="s">
        <v>24</v>
      </c>
      <c r="B15" s="9" t="s">
        <v>20</v>
      </c>
      <c r="C15" s="23">
        <f t="shared" si="0"/>
        <v>118.1</v>
      </c>
      <c r="D15" s="23">
        <v>19.264</v>
      </c>
      <c r="E15" s="23">
        <v>19.862</v>
      </c>
      <c r="F15" s="23">
        <v>17.302</v>
      </c>
      <c r="G15" s="23">
        <v>10.287</v>
      </c>
      <c r="H15" s="23"/>
      <c r="I15" s="23"/>
      <c r="J15" s="23"/>
      <c r="K15" s="23"/>
      <c r="L15" s="23"/>
      <c r="M15" s="23">
        <v>7.254</v>
      </c>
      <c r="N15" s="23">
        <v>20.737</v>
      </c>
      <c r="O15" s="23">
        <v>23.394</v>
      </c>
    </row>
    <row r="16" spans="1:15" ht="29.25" customHeight="1">
      <c r="A16" s="8" t="s">
        <v>24</v>
      </c>
      <c r="B16" s="9" t="s">
        <v>86</v>
      </c>
      <c r="C16" s="23">
        <f t="shared" si="0"/>
        <v>0.927</v>
      </c>
      <c r="D16" s="23">
        <v>0.125</v>
      </c>
      <c r="E16" s="23">
        <v>0.113</v>
      </c>
      <c r="F16" s="23">
        <v>0.079</v>
      </c>
      <c r="G16" s="23">
        <v>0.167</v>
      </c>
      <c r="H16" s="23"/>
      <c r="I16" s="23"/>
      <c r="J16" s="23"/>
      <c r="K16" s="23"/>
      <c r="L16" s="23"/>
      <c r="M16" s="23">
        <v>0.133</v>
      </c>
      <c r="N16" s="23">
        <v>0.13</v>
      </c>
      <c r="O16" s="23">
        <v>0.18</v>
      </c>
    </row>
    <row r="17" spans="1:15" ht="30" customHeight="1">
      <c r="A17" s="41" t="s">
        <v>39</v>
      </c>
      <c r="B17" s="16" t="s">
        <v>20</v>
      </c>
      <c r="C17" s="42">
        <f>C13+C14+C15+C16</f>
        <v>333.927</v>
      </c>
      <c r="D17" s="42">
        <f aca="true" t="shared" si="2" ref="D17:O17">D13+D14+D15+D16</f>
        <v>49.048</v>
      </c>
      <c r="E17" s="42">
        <f t="shared" si="2"/>
        <v>61.75099999999999</v>
      </c>
      <c r="F17" s="42">
        <f t="shared" si="2"/>
        <v>48.101</v>
      </c>
      <c r="G17" s="42">
        <f t="shared" si="2"/>
        <v>28.364000000000004</v>
      </c>
      <c r="H17" s="42"/>
      <c r="I17" s="42"/>
      <c r="J17" s="42"/>
      <c r="K17" s="42"/>
      <c r="L17" s="42"/>
      <c r="M17" s="42">
        <f t="shared" si="2"/>
        <v>22.115</v>
      </c>
      <c r="N17" s="42">
        <f t="shared" si="2"/>
        <v>54.877</v>
      </c>
      <c r="O17" s="42">
        <f t="shared" si="2"/>
        <v>69.671</v>
      </c>
    </row>
    <row r="18" spans="1:15" ht="15.75">
      <c r="A18" s="8" t="s">
        <v>25</v>
      </c>
      <c r="B18" s="8" t="s">
        <v>19</v>
      </c>
      <c r="C18" s="23">
        <f t="shared" si="0"/>
        <v>74.3</v>
      </c>
      <c r="D18" s="23">
        <v>15.289</v>
      </c>
      <c r="E18" s="23">
        <v>13.378</v>
      </c>
      <c r="F18" s="23">
        <v>9.034</v>
      </c>
      <c r="G18" s="23">
        <v>4.43</v>
      </c>
      <c r="H18" s="23"/>
      <c r="I18" s="23"/>
      <c r="J18" s="23"/>
      <c r="K18" s="23"/>
      <c r="L18" s="23"/>
      <c r="M18" s="23">
        <v>3.388</v>
      </c>
      <c r="N18" s="23">
        <v>12.77</v>
      </c>
      <c r="O18" s="23">
        <v>16.011</v>
      </c>
    </row>
    <row r="19" spans="1:15" ht="15.75">
      <c r="A19" s="8" t="s">
        <v>26</v>
      </c>
      <c r="B19" s="8" t="s">
        <v>19</v>
      </c>
      <c r="C19" s="23">
        <f t="shared" si="0"/>
        <v>37.8</v>
      </c>
      <c r="D19" s="23">
        <v>7.069</v>
      </c>
      <c r="E19" s="23">
        <v>5.807</v>
      </c>
      <c r="F19" s="23">
        <v>5.427</v>
      </c>
      <c r="G19" s="23">
        <v>0.993</v>
      </c>
      <c r="H19" s="23"/>
      <c r="I19" s="23"/>
      <c r="J19" s="23"/>
      <c r="K19" s="23"/>
      <c r="L19" s="23"/>
      <c r="M19" s="23">
        <v>3.093</v>
      </c>
      <c r="N19" s="23">
        <v>6.247</v>
      </c>
      <c r="O19" s="23">
        <v>9.164</v>
      </c>
    </row>
    <row r="20" spans="1:15" ht="15.75">
      <c r="A20" s="8" t="s">
        <v>63</v>
      </c>
      <c r="B20" s="8" t="s">
        <v>64</v>
      </c>
      <c r="C20" s="23">
        <f>D20+E20+F20+G20+H20+I20+J20+K20+L20+M20+N20+O20</f>
        <v>3.8</v>
      </c>
      <c r="D20" s="23">
        <v>0.6</v>
      </c>
      <c r="E20" s="23">
        <v>0.8</v>
      </c>
      <c r="F20" s="23">
        <v>0.7</v>
      </c>
      <c r="G20" s="23">
        <v>0.31</v>
      </c>
      <c r="H20" s="23"/>
      <c r="I20" s="23"/>
      <c r="J20" s="23"/>
      <c r="K20" s="23"/>
      <c r="L20" s="23"/>
      <c r="M20" s="23">
        <v>0.15</v>
      </c>
      <c r="N20" s="23">
        <v>0.5</v>
      </c>
      <c r="O20" s="23">
        <v>0.74</v>
      </c>
    </row>
    <row r="21" spans="1:15" ht="15.75">
      <c r="A21" s="8" t="s">
        <v>27</v>
      </c>
      <c r="B21" s="8" t="s">
        <v>19</v>
      </c>
      <c r="C21" s="23">
        <f t="shared" si="0"/>
        <v>45.5</v>
      </c>
      <c r="D21" s="23">
        <v>10.281</v>
      </c>
      <c r="E21" s="23">
        <v>7.263</v>
      </c>
      <c r="F21" s="23">
        <v>7.026</v>
      </c>
      <c r="G21" s="23">
        <v>1.513</v>
      </c>
      <c r="H21" s="23"/>
      <c r="I21" s="23"/>
      <c r="J21" s="23"/>
      <c r="K21" s="23"/>
      <c r="L21" s="23"/>
      <c r="M21" s="23">
        <v>4.592</v>
      </c>
      <c r="N21" s="23">
        <v>5.756</v>
      </c>
      <c r="O21" s="23">
        <v>9.069</v>
      </c>
    </row>
    <row r="22" spans="1:15" ht="15.75">
      <c r="A22" s="8" t="s">
        <v>28</v>
      </c>
      <c r="B22" s="8" t="s">
        <v>19</v>
      </c>
      <c r="C22" s="23">
        <f t="shared" si="0"/>
        <v>88.50000000000001</v>
      </c>
      <c r="D22" s="23">
        <v>19.254</v>
      </c>
      <c r="E22" s="23">
        <v>16.869</v>
      </c>
      <c r="F22" s="23">
        <v>11.579</v>
      </c>
      <c r="G22" s="23">
        <v>3.033</v>
      </c>
      <c r="H22" s="23"/>
      <c r="I22" s="23"/>
      <c r="J22" s="23"/>
      <c r="K22" s="23"/>
      <c r="L22" s="23"/>
      <c r="M22" s="23">
        <v>4.344</v>
      </c>
      <c r="N22" s="23">
        <v>14.323</v>
      </c>
      <c r="O22" s="23">
        <v>19.098</v>
      </c>
    </row>
    <row r="23" spans="1:15" ht="15.75">
      <c r="A23" s="8" t="s">
        <v>29</v>
      </c>
      <c r="B23" s="8" t="s">
        <v>19</v>
      </c>
      <c r="C23" s="23">
        <f t="shared" si="0"/>
        <v>23.1</v>
      </c>
      <c r="D23" s="23">
        <v>4.462</v>
      </c>
      <c r="E23" s="23">
        <v>3.856</v>
      </c>
      <c r="F23" s="23">
        <v>2.341</v>
      </c>
      <c r="G23" s="23">
        <v>0.471</v>
      </c>
      <c r="H23" s="23"/>
      <c r="I23" s="23"/>
      <c r="J23" s="23"/>
      <c r="K23" s="23"/>
      <c r="L23" s="23"/>
      <c r="M23" s="23">
        <v>1.268</v>
      </c>
      <c r="N23" s="23">
        <v>3.702</v>
      </c>
      <c r="O23" s="23">
        <v>7</v>
      </c>
    </row>
    <row r="24" spans="1:15" ht="15.75">
      <c r="A24" s="10" t="s">
        <v>39</v>
      </c>
      <c r="B24" s="10"/>
      <c r="C24" s="24">
        <f>C18+C19+C20+C21+C22+C23</f>
        <v>273</v>
      </c>
      <c r="D24" s="24">
        <f aca="true" t="shared" si="3" ref="D24:O24">D18+D19+D20+D21+D22+D23</f>
        <v>56.95500000000001</v>
      </c>
      <c r="E24" s="24">
        <f t="shared" si="3"/>
        <v>47.973000000000006</v>
      </c>
      <c r="F24" s="24">
        <f t="shared" si="3"/>
        <v>36.107</v>
      </c>
      <c r="G24" s="24">
        <f t="shared" si="3"/>
        <v>10.75</v>
      </c>
      <c r="H24" s="24"/>
      <c r="I24" s="24"/>
      <c r="J24" s="24"/>
      <c r="K24" s="24"/>
      <c r="L24" s="24"/>
      <c r="M24" s="24">
        <f t="shared" si="3"/>
        <v>16.835</v>
      </c>
      <c r="N24" s="24">
        <f t="shared" si="3"/>
        <v>43.298</v>
      </c>
      <c r="O24" s="24">
        <f t="shared" si="3"/>
        <v>61.081999999999994</v>
      </c>
    </row>
    <row r="25" spans="1:15" ht="28.5" customHeight="1">
      <c r="A25" s="21" t="s">
        <v>35</v>
      </c>
      <c r="B25" s="22" t="s">
        <v>20</v>
      </c>
      <c r="C25" s="25">
        <f>D25+E25+F25+G25+H25+I25+J25+K25+L25+M25+N25+O25</f>
        <v>80</v>
      </c>
      <c r="D25" s="25">
        <v>20.71</v>
      </c>
      <c r="E25" s="25">
        <v>1.418</v>
      </c>
      <c r="F25" s="25">
        <v>12</v>
      </c>
      <c r="G25" s="25">
        <v>3.839</v>
      </c>
      <c r="H25" s="25"/>
      <c r="I25" s="25"/>
      <c r="J25" s="25"/>
      <c r="K25" s="25"/>
      <c r="L25" s="25"/>
      <c r="M25" s="25">
        <v>5.824</v>
      </c>
      <c r="N25" s="25">
        <v>13.788</v>
      </c>
      <c r="O25" s="25">
        <v>22.421</v>
      </c>
    </row>
    <row r="26" spans="1:15" ht="28.5" customHeight="1">
      <c r="A26" s="21" t="s">
        <v>32</v>
      </c>
      <c r="B26" s="22" t="s">
        <v>20</v>
      </c>
      <c r="C26" s="25">
        <f>D26+E26+F26+G26+H26+I26+J26+K26+L26+M26+N26+O26</f>
        <v>54.9</v>
      </c>
      <c r="D26" s="25">
        <v>12.704</v>
      </c>
      <c r="E26" s="25">
        <v>8.87</v>
      </c>
      <c r="F26" s="25">
        <v>7.527</v>
      </c>
      <c r="G26" s="25">
        <v>3.671</v>
      </c>
      <c r="H26" s="25"/>
      <c r="I26" s="25"/>
      <c r="J26" s="25"/>
      <c r="K26" s="25"/>
      <c r="L26" s="25"/>
      <c r="M26" s="25">
        <v>0.911</v>
      </c>
      <c r="N26" s="25">
        <v>8.132</v>
      </c>
      <c r="O26" s="25">
        <v>13.085</v>
      </c>
    </row>
    <row r="27" spans="1:15" ht="27" customHeight="1">
      <c r="A27" s="21" t="s">
        <v>31</v>
      </c>
      <c r="B27" s="22" t="s">
        <v>20</v>
      </c>
      <c r="C27" s="25">
        <f t="shared" si="0"/>
        <v>90.3</v>
      </c>
      <c r="D27" s="25">
        <v>19.884</v>
      </c>
      <c r="E27" s="25">
        <v>14.363</v>
      </c>
      <c r="F27" s="25">
        <v>10.781</v>
      </c>
      <c r="G27" s="25">
        <v>6.368</v>
      </c>
      <c r="H27" s="25"/>
      <c r="I27" s="25"/>
      <c r="J27" s="25"/>
      <c r="K27" s="25"/>
      <c r="L27" s="25"/>
      <c r="M27" s="25">
        <v>3.458</v>
      </c>
      <c r="N27" s="25">
        <v>13.657</v>
      </c>
      <c r="O27" s="25">
        <v>21.789</v>
      </c>
    </row>
    <row r="28" spans="1:15" ht="29.25" customHeight="1">
      <c r="A28" s="21" t="s">
        <v>36</v>
      </c>
      <c r="B28" s="22" t="s">
        <v>20</v>
      </c>
      <c r="C28" s="25">
        <f>D28+E28+F28+G28+H28+I28+J28+K28+L28+M28+N28+O28</f>
        <v>41.60000000000001</v>
      </c>
      <c r="D28" s="25">
        <v>8.587</v>
      </c>
      <c r="E28" s="25">
        <v>6.079</v>
      </c>
      <c r="F28" s="25">
        <v>5.695</v>
      </c>
      <c r="G28" s="25">
        <v>0.914</v>
      </c>
      <c r="H28" s="25"/>
      <c r="I28" s="25"/>
      <c r="J28" s="25"/>
      <c r="K28" s="25"/>
      <c r="L28" s="25"/>
      <c r="M28" s="25">
        <v>3.769</v>
      </c>
      <c r="N28" s="25">
        <v>6.556</v>
      </c>
      <c r="O28" s="25">
        <v>10</v>
      </c>
    </row>
    <row r="29" spans="1:15" ht="30" customHeight="1">
      <c r="A29" s="21" t="s">
        <v>37</v>
      </c>
      <c r="B29" s="22" t="s">
        <v>20</v>
      </c>
      <c r="C29" s="25">
        <f>D29+E29+F29+G29+H29+I29+J29+K29+L29+M29+N29+O29</f>
        <v>25.2</v>
      </c>
      <c r="D29" s="25">
        <v>3.718</v>
      </c>
      <c r="E29" s="25">
        <v>4.503</v>
      </c>
      <c r="F29" s="25">
        <v>3.436</v>
      </c>
      <c r="G29" s="25">
        <v>2.103</v>
      </c>
      <c r="H29" s="25"/>
      <c r="I29" s="25"/>
      <c r="J29" s="25"/>
      <c r="K29" s="25"/>
      <c r="L29" s="25"/>
      <c r="M29" s="25">
        <v>1.301</v>
      </c>
      <c r="N29" s="25">
        <v>3.817</v>
      </c>
      <c r="O29" s="25">
        <v>6.322</v>
      </c>
    </row>
    <row r="30" spans="1:15" ht="30" customHeight="1">
      <c r="A30" s="21" t="s">
        <v>38</v>
      </c>
      <c r="B30" s="22" t="s">
        <v>20</v>
      </c>
      <c r="C30" s="25">
        <f>D30+E30+F30+G30+H30+I30+J30+K30+L30+M30+N30+O30</f>
        <v>25.3</v>
      </c>
      <c r="D30" s="25">
        <v>7.419</v>
      </c>
      <c r="E30" s="25">
        <v>3.588</v>
      </c>
      <c r="F30" s="25">
        <v>2.419</v>
      </c>
      <c r="G30" s="25">
        <v>1.729</v>
      </c>
      <c r="H30" s="25"/>
      <c r="I30" s="25"/>
      <c r="J30" s="25"/>
      <c r="K30" s="25"/>
      <c r="L30" s="25"/>
      <c r="M30" s="25">
        <v>1.287</v>
      </c>
      <c r="N30" s="25">
        <v>2.683</v>
      </c>
      <c r="O30" s="25">
        <v>6.175</v>
      </c>
    </row>
    <row r="31" spans="1:15" ht="31.5">
      <c r="A31" s="21" t="s">
        <v>33</v>
      </c>
      <c r="B31" s="22" t="s">
        <v>20</v>
      </c>
      <c r="C31" s="25">
        <f t="shared" si="0"/>
        <v>21.9</v>
      </c>
      <c r="D31" s="25">
        <v>5.936</v>
      </c>
      <c r="E31" s="25">
        <v>2.968</v>
      </c>
      <c r="F31" s="25">
        <v>2.69</v>
      </c>
      <c r="G31" s="25">
        <v>0.523</v>
      </c>
      <c r="H31" s="25"/>
      <c r="I31" s="25"/>
      <c r="J31" s="25"/>
      <c r="K31" s="25"/>
      <c r="L31" s="25"/>
      <c r="M31" s="25">
        <v>0.835</v>
      </c>
      <c r="N31" s="25">
        <v>4.051</v>
      </c>
      <c r="O31" s="25">
        <v>4.897</v>
      </c>
    </row>
    <row r="32" spans="1:15" ht="31.5">
      <c r="A32" s="21" t="s">
        <v>34</v>
      </c>
      <c r="B32" s="22" t="s">
        <v>20</v>
      </c>
      <c r="C32" s="25">
        <f t="shared" si="0"/>
        <v>10.200000000000001</v>
      </c>
      <c r="D32" s="25">
        <v>2.158</v>
      </c>
      <c r="E32" s="25">
        <v>1.44</v>
      </c>
      <c r="F32" s="25">
        <v>1.287</v>
      </c>
      <c r="G32" s="25">
        <v>0.66</v>
      </c>
      <c r="H32" s="25"/>
      <c r="I32" s="25"/>
      <c r="J32" s="25"/>
      <c r="K32" s="25"/>
      <c r="L32" s="25"/>
      <c r="M32" s="25">
        <v>0.387</v>
      </c>
      <c r="N32" s="25">
        <v>1.729</v>
      </c>
      <c r="O32" s="25">
        <v>2.539</v>
      </c>
    </row>
    <row r="33" spans="1:15" ht="31.5">
      <c r="A33" s="21" t="s">
        <v>30</v>
      </c>
      <c r="B33" s="22" t="s">
        <v>20</v>
      </c>
      <c r="C33" s="25">
        <f t="shared" si="0"/>
        <v>117.072</v>
      </c>
      <c r="D33" s="25">
        <v>30.511</v>
      </c>
      <c r="E33" s="25">
        <v>17.777</v>
      </c>
      <c r="F33" s="25">
        <v>16.117</v>
      </c>
      <c r="G33" s="25">
        <v>3.13</v>
      </c>
      <c r="H33" s="25"/>
      <c r="I33" s="25"/>
      <c r="J33" s="25"/>
      <c r="K33" s="25"/>
      <c r="L33" s="25"/>
      <c r="M33" s="25">
        <v>10.534</v>
      </c>
      <c r="N33" s="25">
        <v>16.931</v>
      </c>
      <c r="O33" s="25">
        <v>22.072</v>
      </c>
    </row>
    <row r="34" spans="1:15" ht="31.5">
      <c r="A34" s="10" t="s">
        <v>39</v>
      </c>
      <c r="B34" s="22" t="s">
        <v>20</v>
      </c>
      <c r="C34" s="24">
        <f>C25+C26+C27+C28+C29+C30+C31+C32+C33</f>
        <v>466.472</v>
      </c>
      <c r="D34" s="24">
        <f aca="true" t="shared" si="4" ref="D34:O34">D25+D26+D27+D28+D29+D30+D31+D32+D33</f>
        <v>111.627</v>
      </c>
      <c r="E34" s="24">
        <f t="shared" si="4"/>
        <v>61.006</v>
      </c>
      <c r="F34" s="24">
        <f t="shared" si="4"/>
        <v>61.952</v>
      </c>
      <c r="G34" s="24">
        <f t="shared" si="4"/>
        <v>22.936999999999998</v>
      </c>
      <c r="H34" s="24"/>
      <c r="I34" s="24"/>
      <c r="J34" s="24"/>
      <c r="K34" s="24"/>
      <c r="L34" s="24"/>
      <c r="M34" s="24">
        <f t="shared" si="4"/>
        <v>28.306000000000004</v>
      </c>
      <c r="N34" s="24">
        <f t="shared" si="4"/>
        <v>71.344</v>
      </c>
      <c r="O34" s="24">
        <f t="shared" si="4"/>
        <v>109.30000000000001</v>
      </c>
    </row>
    <row r="35" spans="1:15" ht="45.75" customHeight="1">
      <c r="A35" s="22" t="s">
        <v>62</v>
      </c>
      <c r="B35" s="21" t="s">
        <v>19</v>
      </c>
      <c r="C35" s="23">
        <f>D35+E35+F35+G35+H35+I35+J35+K35+L35+M35+N35+O35</f>
        <v>6.434999999999999</v>
      </c>
      <c r="D35" s="23">
        <v>1.165</v>
      </c>
      <c r="E35" s="23">
        <v>1.194</v>
      </c>
      <c r="F35" s="23">
        <v>0.98</v>
      </c>
      <c r="G35" s="23">
        <v>0.231</v>
      </c>
      <c r="H35" s="23"/>
      <c r="I35" s="23"/>
      <c r="J35" s="23"/>
      <c r="K35" s="23"/>
      <c r="L35" s="23"/>
      <c r="M35" s="23">
        <v>0.583</v>
      </c>
      <c r="N35" s="23">
        <v>1.073</v>
      </c>
      <c r="O35" s="23">
        <v>1.209</v>
      </c>
    </row>
    <row r="36" spans="1:15" ht="93.75" customHeight="1">
      <c r="A36" s="9" t="s">
        <v>78</v>
      </c>
      <c r="B36" s="52" t="s">
        <v>19</v>
      </c>
      <c r="C36" s="23">
        <f>D36+E36+F36+G36+H36+I36+J36+K36+L36+M36+N36+O36</f>
        <v>5.412</v>
      </c>
      <c r="D36" s="23">
        <v>0.981</v>
      </c>
      <c r="E36" s="23">
        <v>1.004</v>
      </c>
      <c r="F36" s="23">
        <v>0.824</v>
      </c>
      <c r="G36" s="23">
        <v>0.195</v>
      </c>
      <c r="H36" s="23"/>
      <c r="I36" s="23"/>
      <c r="J36" s="23"/>
      <c r="K36" s="23"/>
      <c r="L36" s="23"/>
      <c r="M36" s="23">
        <v>0.49</v>
      </c>
      <c r="N36" s="23">
        <v>0.902</v>
      </c>
      <c r="O36" s="23">
        <v>1.016</v>
      </c>
    </row>
    <row r="37" spans="1:15" ht="15.75">
      <c r="A37" s="10" t="s">
        <v>50</v>
      </c>
      <c r="B37" s="10"/>
      <c r="C37" s="24">
        <f>C12+C17+C24+C34+C35+C36</f>
        <v>1282.2459999999999</v>
      </c>
      <c r="D37" s="24">
        <f>D12+D17+D24+D34+D35+D36</f>
        <v>262.88300000000004</v>
      </c>
      <c r="E37" s="24">
        <f>E12+E17+E24+E34+E35+E36</f>
        <v>206.55799999999996</v>
      </c>
      <c r="F37" s="24">
        <f>F12+F17+F24+F34+F35+F36</f>
        <v>176.91299999999998</v>
      </c>
      <c r="G37" s="24">
        <f>G12+G17+G24+G34+G35+G36</f>
        <v>68.91399999999999</v>
      </c>
      <c r="H37" s="24"/>
      <c r="I37" s="24"/>
      <c r="J37" s="24"/>
      <c r="K37" s="24"/>
      <c r="L37" s="24"/>
      <c r="M37" s="24">
        <f>M12+M17+M24+M34+M35+M36</f>
        <v>82.506</v>
      </c>
      <c r="N37" s="24">
        <f>N12+N17+N24+N34+N35+N36</f>
        <v>200.314</v>
      </c>
      <c r="O37" s="24">
        <f>O12+O17+O24+O34+O35+O36</f>
        <v>284.158</v>
      </c>
    </row>
    <row r="38" spans="1:15" ht="18.75">
      <c r="A38" s="28" t="s">
        <v>65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7"/>
      <c r="O38" s="12"/>
    </row>
    <row r="39" spans="1:15" ht="15.75">
      <c r="A39" s="11"/>
      <c r="B39" s="11"/>
      <c r="C39" s="12"/>
      <c r="D39" s="12"/>
      <c r="E39" s="12"/>
      <c r="F39" s="12"/>
      <c r="G39" s="12"/>
      <c r="H39" s="13"/>
      <c r="I39" s="13"/>
      <c r="J39" s="13"/>
      <c r="K39" s="13"/>
      <c r="L39" s="13"/>
      <c r="M39" s="12"/>
      <c r="N39" s="12"/>
      <c r="O39" s="12"/>
    </row>
    <row r="40" spans="1:15" ht="15.7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5">
      <c r="O47" s="1"/>
    </row>
    <row r="48" ht="15">
      <c r="O48" s="1"/>
    </row>
    <row r="49" ht="15">
      <c r="O49" s="1"/>
    </row>
    <row r="50" ht="15">
      <c r="O50" s="1"/>
    </row>
    <row r="51" ht="15">
      <c r="O51" s="1"/>
    </row>
    <row r="52" ht="15">
      <c r="O52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zoomScalePageLayoutView="0" workbookViewId="0" topLeftCell="A1">
      <selection activeCell="R41" sqref="R41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8.57421875" style="0" customWidth="1"/>
    <col min="4" max="5" width="8.421875" style="0" customWidth="1"/>
    <col min="6" max="8" width="8.140625" style="0" customWidth="1"/>
    <col min="9" max="9" width="8.57421875" style="0" customWidth="1"/>
    <col min="10" max="11" width="8.421875" style="0" customWidth="1"/>
    <col min="12" max="12" width="9.421875" style="0" customWidth="1"/>
    <col min="13" max="13" width="10.42187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97</v>
      </c>
      <c r="J4" s="3"/>
      <c r="K4" s="3"/>
      <c r="L4" s="3"/>
      <c r="M4" s="4"/>
      <c r="N4" s="4"/>
    </row>
    <row r="5" spans="1:14" ht="15.75">
      <c r="A5" s="4"/>
      <c r="B5" s="6"/>
      <c r="C5" s="6"/>
      <c r="D5" s="61" t="s">
        <v>68</v>
      </c>
      <c r="E5" s="62"/>
      <c r="F5" s="62"/>
      <c r="G5" s="62"/>
      <c r="H5" s="6"/>
      <c r="I5" s="6"/>
      <c r="J5" s="6"/>
      <c r="K5" s="7"/>
      <c r="L5" s="4"/>
      <c r="M5" s="4"/>
      <c r="N5" s="4"/>
    </row>
    <row r="6" spans="1:14" ht="15.75">
      <c r="A6" s="7"/>
      <c r="B6" s="6" t="s">
        <v>69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87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>
      <c r="A9" s="37" t="s">
        <v>4</v>
      </c>
      <c r="B9" s="37" t="s">
        <v>89</v>
      </c>
      <c r="C9" s="37" t="s">
        <v>6</v>
      </c>
      <c r="D9" s="37" t="s">
        <v>7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17</v>
      </c>
      <c r="O9" s="43"/>
    </row>
    <row r="10" spans="1:14" ht="15.75">
      <c r="A10" s="8" t="s">
        <v>18</v>
      </c>
      <c r="B10" s="14">
        <f aca="true" t="shared" si="0" ref="B10:B32">C10+D10+E10+F10+G10+H10+I10+J10+K10+L10+M10+N10</f>
        <v>203</v>
      </c>
      <c r="C10" s="14">
        <v>18</v>
      </c>
      <c r="D10" s="14">
        <v>21</v>
      </c>
      <c r="E10" s="14">
        <v>23</v>
      </c>
      <c r="F10" s="14">
        <v>21</v>
      </c>
      <c r="G10" s="14">
        <v>21</v>
      </c>
      <c r="H10" s="14">
        <v>21</v>
      </c>
      <c r="I10" s="14">
        <v>7</v>
      </c>
      <c r="J10" s="14">
        <v>2</v>
      </c>
      <c r="K10" s="14">
        <v>5</v>
      </c>
      <c r="L10" s="14">
        <v>20</v>
      </c>
      <c r="M10" s="14">
        <v>22</v>
      </c>
      <c r="N10" s="14">
        <v>22</v>
      </c>
    </row>
    <row r="11" spans="1:14" ht="15.75">
      <c r="A11" s="8" t="s">
        <v>21</v>
      </c>
      <c r="B11" s="14">
        <f t="shared" si="0"/>
        <v>150</v>
      </c>
      <c r="C11" s="14">
        <v>18</v>
      </c>
      <c r="D11" s="14">
        <v>10</v>
      </c>
      <c r="E11" s="14">
        <v>14</v>
      </c>
      <c r="F11" s="14">
        <v>15</v>
      </c>
      <c r="G11" s="14">
        <v>18</v>
      </c>
      <c r="H11" s="14">
        <v>11</v>
      </c>
      <c r="I11" s="14">
        <v>5</v>
      </c>
      <c r="J11" s="14">
        <v>2</v>
      </c>
      <c r="K11" s="14">
        <v>13</v>
      </c>
      <c r="L11" s="14">
        <v>13</v>
      </c>
      <c r="M11" s="14">
        <v>15</v>
      </c>
      <c r="N11" s="14">
        <v>16</v>
      </c>
    </row>
    <row r="12" spans="1:14" ht="15.75">
      <c r="A12" s="8" t="s">
        <v>22</v>
      </c>
      <c r="B12" s="14">
        <f t="shared" si="0"/>
        <v>123</v>
      </c>
      <c r="C12" s="14">
        <v>7</v>
      </c>
      <c r="D12" s="14">
        <v>7</v>
      </c>
      <c r="E12" s="14">
        <v>13</v>
      </c>
      <c r="F12" s="14">
        <v>15</v>
      </c>
      <c r="G12" s="14">
        <v>12</v>
      </c>
      <c r="H12" s="14">
        <v>11</v>
      </c>
      <c r="I12" s="14">
        <v>5</v>
      </c>
      <c r="J12" s="14">
        <v>5</v>
      </c>
      <c r="K12" s="14">
        <v>11</v>
      </c>
      <c r="L12" s="14">
        <v>10</v>
      </c>
      <c r="M12" s="14">
        <v>20</v>
      </c>
      <c r="N12" s="14">
        <v>7</v>
      </c>
    </row>
    <row r="13" spans="1:14" ht="15.75">
      <c r="A13" s="8" t="s">
        <v>23</v>
      </c>
      <c r="B13" s="14">
        <f t="shared" si="0"/>
        <v>182</v>
      </c>
      <c r="C13" s="14">
        <v>21</v>
      </c>
      <c r="D13" s="14">
        <v>20</v>
      </c>
      <c r="E13" s="14">
        <v>17</v>
      </c>
      <c r="F13" s="14">
        <v>25</v>
      </c>
      <c r="G13" s="14">
        <v>18</v>
      </c>
      <c r="H13" s="14">
        <v>13</v>
      </c>
      <c r="I13" s="14">
        <v>5</v>
      </c>
      <c r="J13" s="14">
        <v>4</v>
      </c>
      <c r="K13" s="14">
        <v>7</v>
      </c>
      <c r="L13" s="14">
        <v>18</v>
      </c>
      <c r="M13" s="14">
        <v>16</v>
      </c>
      <c r="N13" s="14">
        <v>18</v>
      </c>
    </row>
    <row r="14" spans="1:14" ht="15.75">
      <c r="A14" s="8" t="s">
        <v>24</v>
      </c>
      <c r="B14" s="14">
        <f t="shared" si="0"/>
        <v>123</v>
      </c>
      <c r="C14" s="14">
        <v>9</v>
      </c>
      <c r="D14" s="14">
        <v>9</v>
      </c>
      <c r="E14" s="14">
        <v>10</v>
      </c>
      <c r="F14" s="14">
        <v>16</v>
      </c>
      <c r="G14" s="14">
        <v>8</v>
      </c>
      <c r="H14" s="14">
        <v>7</v>
      </c>
      <c r="I14" s="14">
        <v>7</v>
      </c>
      <c r="J14" s="14">
        <v>7</v>
      </c>
      <c r="K14" s="14">
        <v>8</v>
      </c>
      <c r="L14" s="14">
        <v>7</v>
      </c>
      <c r="M14" s="14">
        <v>17</v>
      </c>
      <c r="N14" s="14">
        <v>18</v>
      </c>
    </row>
    <row r="15" spans="1:14" ht="31.5">
      <c r="A15" s="46" t="s">
        <v>86</v>
      </c>
      <c r="B15" s="14">
        <f t="shared" si="0"/>
        <v>46.70599999999999</v>
      </c>
      <c r="C15" s="14">
        <v>5.31</v>
      </c>
      <c r="D15" s="14">
        <v>5.32</v>
      </c>
      <c r="E15" s="14">
        <v>5.32</v>
      </c>
      <c r="F15" s="14">
        <v>4.6</v>
      </c>
      <c r="G15" s="14">
        <v>7.827</v>
      </c>
      <c r="H15" s="14"/>
      <c r="I15" s="14"/>
      <c r="J15" s="14"/>
      <c r="K15" s="14">
        <v>1.75</v>
      </c>
      <c r="L15" s="14">
        <v>2.199</v>
      </c>
      <c r="M15" s="14">
        <v>7.19</v>
      </c>
      <c r="N15" s="14">
        <v>7.19</v>
      </c>
    </row>
    <row r="16" spans="1:14" ht="34.5" customHeight="1">
      <c r="A16" s="41" t="s">
        <v>72</v>
      </c>
      <c r="B16" s="44">
        <f>B10+B11+B12+B13+B14+B15</f>
        <v>827.706</v>
      </c>
      <c r="C16" s="44">
        <f aca="true" t="shared" si="1" ref="C16:N16">C10+C11+C12+C13+C14+C15</f>
        <v>78.31</v>
      </c>
      <c r="D16" s="44">
        <f t="shared" si="1"/>
        <v>72.32</v>
      </c>
      <c r="E16" s="44">
        <f t="shared" si="1"/>
        <v>82.32</v>
      </c>
      <c r="F16" s="44">
        <f t="shared" si="1"/>
        <v>96.6</v>
      </c>
      <c r="G16" s="44">
        <f t="shared" si="1"/>
        <v>84.827</v>
      </c>
      <c r="H16" s="44">
        <f t="shared" si="1"/>
        <v>63</v>
      </c>
      <c r="I16" s="44">
        <f t="shared" si="1"/>
        <v>29</v>
      </c>
      <c r="J16" s="44">
        <f t="shared" si="1"/>
        <v>20</v>
      </c>
      <c r="K16" s="44">
        <f t="shared" si="1"/>
        <v>45.75</v>
      </c>
      <c r="L16" s="44">
        <f t="shared" si="1"/>
        <v>70.199</v>
      </c>
      <c r="M16" s="44">
        <f t="shared" si="1"/>
        <v>97.19</v>
      </c>
      <c r="N16" s="44">
        <f t="shared" si="1"/>
        <v>88.19</v>
      </c>
    </row>
    <row r="17" spans="1:14" ht="15.75">
      <c r="A17" s="8" t="s">
        <v>35</v>
      </c>
      <c r="B17" s="14">
        <f t="shared" si="0"/>
        <v>77</v>
      </c>
      <c r="C17" s="14">
        <v>7</v>
      </c>
      <c r="D17" s="14">
        <v>10</v>
      </c>
      <c r="E17" s="14">
        <v>7</v>
      </c>
      <c r="F17" s="14">
        <v>8</v>
      </c>
      <c r="G17" s="14">
        <v>7</v>
      </c>
      <c r="H17" s="14">
        <v>7</v>
      </c>
      <c r="I17" s="14">
        <v>6</v>
      </c>
      <c r="J17" s="14">
        <v>5</v>
      </c>
      <c r="K17" s="14">
        <v>6</v>
      </c>
      <c r="L17" s="14">
        <v>3</v>
      </c>
      <c r="M17" s="14">
        <v>5</v>
      </c>
      <c r="N17" s="14">
        <v>6</v>
      </c>
    </row>
    <row r="18" spans="1:14" ht="15.75">
      <c r="A18" s="8" t="s">
        <v>32</v>
      </c>
      <c r="B18" s="14">
        <f t="shared" si="0"/>
        <v>68</v>
      </c>
      <c r="C18" s="14">
        <v>7</v>
      </c>
      <c r="D18" s="14">
        <v>3</v>
      </c>
      <c r="E18" s="14">
        <v>6</v>
      </c>
      <c r="F18" s="14">
        <v>7</v>
      </c>
      <c r="G18" s="14">
        <v>5</v>
      </c>
      <c r="H18" s="14">
        <v>7</v>
      </c>
      <c r="I18" s="14">
        <v>3</v>
      </c>
      <c r="J18" s="14">
        <v>6</v>
      </c>
      <c r="K18" s="14">
        <v>5</v>
      </c>
      <c r="L18" s="14">
        <v>6</v>
      </c>
      <c r="M18" s="14">
        <v>7</v>
      </c>
      <c r="N18" s="14">
        <v>6</v>
      </c>
    </row>
    <row r="19" spans="1:14" ht="15.75">
      <c r="A19" s="8" t="s">
        <v>31</v>
      </c>
      <c r="B19" s="14">
        <f t="shared" si="0"/>
        <v>41</v>
      </c>
      <c r="C19" s="14">
        <v>3</v>
      </c>
      <c r="D19" s="14">
        <v>3</v>
      </c>
      <c r="E19" s="14">
        <v>3</v>
      </c>
      <c r="F19" s="14">
        <v>3</v>
      </c>
      <c r="G19" s="14">
        <v>3</v>
      </c>
      <c r="H19" s="14">
        <v>3</v>
      </c>
      <c r="I19" s="14">
        <v>7</v>
      </c>
      <c r="J19" s="14">
        <v>4</v>
      </c>
      <c r="K19" s="14">
        <v>4</v>
      </c>
      <c r="L19" s="14">
        <v>4</v>
      </c>
      <c r="M19" s="14">
        <v>1</v>
      </c>
      <c r="N19" s="14">
        <v>3</v>
      </c>
    </row>
    <row r="20" spans="1:14" ht="15.75">
      <c r="A20" s="8" t="s">
        <v>70</v>
      </c>
      <c r="B20" s="14">
        <f t="shared" si="0"/>
        <v>27</v>
      </c>
      <c r="C20" s="14">
        <v>2</v>
      </c>
      <c r="D20" s="14">
        <v>2</v>
      </c>
      <c r="E20" s="14">
        <v>2</v>
      </c>
      <c r="F20" s="14">
        <v>3</v>
      </c>
      <c r="G20" s="14">
        <v>3</v>
      </c>
      <c r="H20" s="14">
        <v>2</v>
      </c>
      <c r="I20" s="14">
        <v>2</v>
      </c>
      <c r="J20" s="14">
        <v>2</v>
      </c>
      <c r="K20" s="14">
        <v>2</v>
      </c>
      <c r="L20" s="14">
        <v>2</v>
      </c>
      <c r="M20" s="14">
        <v>3</v>
      </c>
      <c r="N20" s="14">
        <v>2</v>
      </c>
    </row>
    <row r="21" spans="1:14" ht="15.75">
      <c r="A21" s="8" t="s">
        <v>71</v>
      </c>
      <c r="B21" s="14">
        <f t="shared" si="0"/>
        <v>24</v>
      </c>
      <c r="C21" s="14">
        <v>2</v>
      </c>
      <c r="D21" s="14">
        <v>2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</row>
    <row r="22" spans="1:14" ht="15.75">
      <c r="A22" s="8" t="s">
        <v>36</v>
      </c>
      <c r="B22" s="14">
        <f t="shared" si="0"/>
        <v>36</v>
      </c>
      <c r="C22" s="14">
        <v>4</v>
      </c>
      <c r="D22" s="14">
        <v>3</v>
      </c>
      <c r="E22" s="14">
        <v>4</v>
      </c>
      <c r="F22" s="14">
        <v>3</v>
      </c>
      <c r="G22" s="14">
        <v>3</v>
      </c>
      <c r="H22" s="14">
        <v>3</v>
      </c>
      <c r="I22" s="14">
        <v>3</v>
      </c>
      <c r="J22" s="14">
        <v>2</v>
      </c>
      <c r="K22" s="14">
        <v>2</v>
      </c>
      <c r="L22" s="14">
        <v>3</v>
      </c>
      <c r="M22" s="14">
        <v>3</v>
      </c>
      <c r="N22" s="14">
        <v>3</v>
      </c>
    </row>
    <row r="23" spans="1:14" ht="15.75">
      <c r="A23" s="8" t="s">
        <v>37</v>
      </c>
      <c r="B23" s="14">
        <f t="shared" si="0"/>
        <v>28</v>
      </c>
      <c r="C23" s="14">
        <v>3</v>
      </c>
      <c r="D23" s="14">
        <v>2</v>
      </c>
      <c r="E23" s="14">
        <v>3</v>
      </c>
      <c r="F23" s="14">
        <v>3</v>
      </c>
      <c r="G23" s="14">
        <v>3</v>
      </c>
      <c r="H23" s="14">
        <v>1</v>
      </c>
      <c r="I23" s="14">
        <v>1</v>
      </c>
      <c r="J23" s="14">
        <v>1</v>
      </c>
      <c r="K23" s="14">
        <v>3</v>
      </c>
      <c r="L23" s="14">
        <v>2</v>
      </c>
      <c r="M23" s="14">
        <v>2</v>
      </c>
      <c r="N23" s="14">
        <v>4</v>
      </c>
    </row>
    <row r="24" spans="1:14" ht="15.75">
      <c r="A24" s="8" t="s">
        <v>26</v>
      </c>
      <c r="B24" s="14">
        <f t="shared" si="0"/>
        <v>48</v>
      </c>
      <c r="C24" s="14">
        <v>5</v>
      </c>
      <c r="D24" s="14">
        <v>4</v>
      </c>
      <c r="E24" s="14">
        <v>5</v>
      </c>
      <c r="F24" s="14">
        <v>4</v>
      </c>
      <c r="G24" s="14">
        <v>4</v>
      </c>
      <c r="H24" s="14">
        <v>4</v>
      </c>
      <c r="I24" s="14">
        <v>4</v>
      </c>
      <c r="J24" s="14">
        <v>2</v>
      </c>
      <c r="K24" s="14">
        <v>4</v>
      </c>
      <c r="L24" s="14">
        <v>4</v>
      </c>
      <c r="M24" s="14">
        <v>4</v>
      </c>
      <c r="N24" s="14">
        <v>4</v>
      </c>
    </row>
    <row r="25" spans="1:14" ht="15.75">
      <c r="A25" s="8" t="s">
        <v>63</v>
      </c>
      <c r="B25" s="14">
        <f t="shared" si="0"/>
        <v>3.0500000000000003</v>
      </c>
      <c r="C25" s="14">
        <v>0.2</v>
      </c>
      <c r="D25" s="14">
        <v>0.2</v>
      </c>
      <c r="E25" s="14">
        <v>0.2</v>
      </c>
      <c r="F25" s="14">
        <v>0.23</v>
      </c>
      <c r="G25" s="14">
        <v>0.23</v>
      </c>
      <c r="H25" s="14">
        <v>0.29</v>
      </c>
      <c r="I25" s="14">
        <v>0.3</v>
      </c>
      <c r="J25" s="14">
        <v>0.4</v>
      </c>
      <c r="K25" s="14">
        <v>0.3</v>
      </c>
      <c r="L25" s="14">
        <v>0.2</v>
      </c>
      <c r="M25" s="14">
        <v>0.3</v>
      </c>
      <c r="N25" s="14">
        <v>0.2</v>
      </c>
    </row>
    <row r="26" spans="1:14" ht="15.75">
      <c r="A26" s="8" t="s">
        <v>38</v>
      </c>
      <c r="B26" s="14">
        <f>C26+D26+E26+F26+G26+H26+I26+J26+K26+L26+M26+N26</f>
        <v>16.22</v>
      </c>
      <c r="C26" s="14">
        <v>1.43</v>
      </c>
      <c r="D26" s="14">
        <v>1.43</v>
      </c>
      <c r="E26" s="14">
        <v>1.43</v>
      </c>
      <c r="F26" s="14">
        <v>1.43</v>
      </c>
      <c r="G26" s="14">
        <v>1.57</v>
      </c>
      <c r="H26" s="14">
        <v>1.5</v>
      </c>
      <c r="I26" s="14">
        <v>1.5</v>
      </c>
      <c r="J26" s="14">
        <v>1.5</v>
      </c>
      <c r="K26" s="14">
        <v>1.5</v>
      </c>
      <c r="L26" s="14">
        <v>0.7</v>
      </c>
      <c r="M26" s="14">
        <v>0.8</v>
      </c>
      <c r="N26" s="14">
        <v>1.43</v>
      </c>
    </row>
    <row r="27" spans="1:14" ht="15.75">
      <c r="A27" s="8" t="s">
        <v>33</v>
      </c>
      <c r="B27" s="14">
        <f>C27+D27+E27+F27+G27+H27+I27+J27+K27+L27+M27+N27</f>
        <v>40</v>
      </c>
      <c r="C27" s="14">
        <v>4</v>
      </c>
      <c r="D27" s="14">
        <v>3</v>
      </c>
      <c r="E27" s="14">
        <v>4</v>
      </c>
      <c r="F27" s="14">
        <v>3</v>
      </c>
      <c r="G27" s="14">
        <v>4</v>
      </c>
      <c r="H27" s="14">
        <v>4</v>
      </c>
      <c r="I27" s="14">
        <v>2</v>
      </c>
      <c r="J27" s="14">
        <v>2</v>
      </c>
      <c r="K27" s="14">
        <v>3</v>
      </c>
      <c r="L27" s="14">
        <v>3</v>
      </c>
      <c r="M27" s="14">
        <v>4</v>
      </c>
      <c r="N27" s="14">
        <v>4</v>
      </c>
    </row>
    <row r="28" spans="1:14" ht="15.75">
      <c r="A28" s="8" t="s">
        <v>34</v>
      </c>
      <c r="B28" s="14">
        <f>C28+D28+E28+F28+G28+H28+I28+J28+K28+L28+M28+N28</f>
        <v>23.388000000000005</v>
      </c>
      <c r="C28" s="14">
        <v>1.88</v>
      </c>
      <c r="D28" s="14">
        <v>1.88</v>
      </c>
      <c r="E28" s="14">
        <v>2.087</v>
      </c>
      <c r="F28" s="14">
        <v>1.949</v>
      </c>
      <c r="G28" s="14">
        <v>1.949</v>
      </c>
      <c r="H28" s="14">
        <v>1.949</v>
      </c>
      <c r="I28" s="14">
        <v>1.949</v>
      </c>
      <c r="J28" s="14">
        <v>1.949</v>
      </c>
      <c r="K28" s="14">
        <v>1.949</v>
      </c>
      <c r="L28" s="14">
        <v>1.949</v>
      </c>
      <c r="M28" s="14">
        <v>1.949</v>
      </c>
      <c r="N28" s="14">
        <v>1.949</v>
      </c>
    </row>
    <row r="29" spans="1:14" ht="15.75">
      <c r="A29" s="8" t="s">
        <v>27</v>
      </c>
      <c r="B29" s="14">
        <f t="shared" si="0"/>
        <v>29</v>
      </c>
      <c r="C29" s="14">
        <v>3</v>
      </c>
      <c r="D29" s="14">
        <v>3</v>
      </c>
      <c r="E29" s="14">
        <v>4</v>
      </c>
      <c r="F29" s="14">
        <v>2</v>
      </c>
      <c r="G29" s="14">
        <v>2</v>
      </c>
      <c r="H29" s="14">
        <v>3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</row>
    <row r="30" spans="1:14" ht="15.75">
      <c r="A30" s="8" t="s">
        <v>28</v>
      </c>
      <c r="B30" s="14">
        <f t="shared" si="0"/>
        <v>78</v>
      </c>
      <c r="C30" s="14">
        <v>6</v>
      </c>
      <c r="D30" s="14">
        <v>7</v>
      </c>
      <c r="E30" s="14">
        <v>7</v>
      </c>
      <c r="F30" s="14">
        <v>7</v>
      </c>
      <c r="G30" s="14">
        <v>8</v>
      </c>
      <c r="H30" s="14">
        <v>5</v>
      </c>
      <c r="I30" s="14">
        <v>7</v>
      </c>
      <c r="J30" s="14">
        <v>8</v>
      </c>
      <c r="K30" s="14">
        <v>6</v>
      </c>
      <c r="L30" s="14">
        <v>6</v>
      </c>
      <c r="M30" s="14">
        <v>6</v>
      </c>
      <c r="N30" s="14">
        <v>5</v>
      </c>
    </row>
    <row r="31" spans="1:14" ht="15.75">
      <c r="A31" s="8" t="s">
        <v>29</v>
      </c>
      <c r="B31" s="14">
        <f t="shared" si="0"/>
        <v>13</v>
      </c>
      <c r="C31" s="14">
        <v>1</v>
      </c>
      <c r="D31" s="14">
        <v>1</v>
      </c>
      <c r="E31" s="14">
        <v>1</v>
      </c>
      <c r="F31" s="14">
        <v>2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</row>
    <row r="32" spans="1:14" ht="15.75">
      <c r="A32" s="8" t="s">
        <v>30</v>
      </c>
      <c r="B32" s="14">
        <f t="shared" si="0"/>
        <v>214.6</v>
      </c>
      <c r="C32" s="14">
        <v>11</v>
      </c>
      <c r="D32" s="14">
        <v>14</v>
      </c>
      <c r="E32" s="14">
        <v>15</v>
      </c>
      <c r="F32" s="14">
        <v>22</v>
      </c>
      <c r="G32" s="14">
        <v>19</v>
      </c>
      <c r="H32" s="14">
        <v>15</v>
      </c>
      <c r="I32" s="14">
        <v>12</v>
      </c>
      <c r="J32" s="14">
        <v>12</v>
      </c>
      <c r="K32" s="14">
        <v>21</v>
      </c>
      <c r="L32" s="14">
        <v>13</v>
      </c>
      <c r="M32" s="14">
        <v>20</v>
      </c>
      <c r="N32" s="14">
        <v>40.6</v>
      </c>
    </row>
    <row r="33" spans="1:14" ht="15.75">
      <c r="A33" s="10" t="s">
        <v>39</v>
      </c>
      <c r="B33" s="15">
        <f>SUM(B17:B32)</f>
        <v>766.258</v>
      </c>
      <c r="C33" s="15">
        <f aca="true" t="shared" si="2" ref="C33:N33">SUM(C17:C32)</f>
        <v>61.510000000000005</v>
      </c>
      <c r="D33" s="15">
        <f t="shared" si="2"/>
        <v>60.51</v>
      </c>
      <c r="E33" s="15">
        <f t="shared" si="2"/>
        <v>66.71700000000001</v>
      </c>
      <c r="F33" s="15">
        <f t="shared" si="2"/>
        <v>72.609</v>
      </c>
      <c r="G33" s="15">
        <f t="shared" si="2"/>
        <v>67.749</v>
      </c>
      <c r="H33" s="15">
        <f t="shared" si="2"/>
        <v>60.739</v>
      </c>
      <c r="I33" s="15">
        <f t="shared" si="2"/>
        <v>55.749</v>
      </c>
      <c r="J33" s="15">
        <f t="shared" si="2"/>
        <v>52.849000000000004</v>
      </c>
      <c r="K33" s="15">
        <f t="shared" si="2"/>
        <v>64.749</v>
      </c>
      <c r="L33" s="15">
        <f t="shared" si="2"/>
        <v>53.849000000000004</v>
      </c>
      <c r="M33" s="15">
        <f t="shared" si="2"/>
        <v>63.049</v>
      </c>
      <c r="N33" s="15">
        <f t="shared" si="2"/>
        <v>86.179</v>
      </c>
    </row>
    <row r="34" spans="1:14" ht="51" customHeight="1">
      <c r="A34" s="9" t="s">
        <v>62</v>
      </c>
      <c r="B34" s="15">
        <f>C34+D34+E34+F34+G34+H34+I34+J34+K34+L34+M34+N34</f>
        <v>69.81</v>
      </c>
      <c r="C34" s="14">
        <v>6.05</v>
      </c>
      <c r="D34" s="14">
        <v>6.05</v>
      </c>
      <c r="E34" s="14">
        <v>6.05</v>
      </c>
      <c r="F34" s="14">
        <v>6.05</v>
      </c>
      <c r="G34" s="14">
        <v>6.05</v>
      </c>
      <c r="H34" s="14">
        <v>7.27</v>
      </c>
      <c r="I34" s="14">
        <v>5.54</v>
      </c>
      <c r="J34" s="14">
        <v>4.88</v>
      </c>
      <c r="K34" s="14">
        <v>5.37</v>
      </c>
      <c r="L34" s="14">
        <v>5.86</v>
      </c>
      <c r="M34" s="14">
        <v>5.86</v>
      </c>
      <c r="N34" s="14">
        <v>4.78</v>
      </c>
    </row>
    <row r="35" spans="1:14" ht="94.5">
      <c r="A35" s="9" t="s">
        <v>78</v>
      </c>
      <c r="B35" s="15">
        <f>C35+D35+E35+F35+G35+H35+I35+J35+K35+L35+M35+N35</f>
        <v>28.59</v>
      </c>
      <c r="C35" s="14">
        <v>2.2</v>
      </c>
      <c r="D35" s="14">
        <v>2.2</v>
      </c>
      <c r="E35" s="14">
        <v>2.2</v>
      </c>
      <c r="F35" s="14">
        <v>2.2</v>
      </c>
      <c r="G35" s="14">
        <v>2.2</v>
      </c>
      <c r="H35" s="14">
        <v>3.24</v>
      </c>
      <c r="I35" s="14">
        <v>2.46</v>
      </c>
      <c r="J35" s="14">
        <v>2.17</v>
      </c>
      <c r="K35" s="14">
        <v>2.39</v>
      </c>
      <c r="L35" s="14">
        <v>2.6</v>
      </c>
      <c r="M35" s="14">
        <v>2.6</v>
      </c>
      <c r="N35" s="14">
        <v>2.13</v>
      </c>
    </row>
    <row r="36" spans="1:14" ht="15.75">
      <c r="A36" s="16" t="s">
        <v>50</v>
      </c>
      <c r="B36" s="15">
        <f aca="true" t="shared" si="3" ref="B36:N36">B16+B33+B34+B35</f>
        <v>1692.3639999999998</v>
      </c>
      <c r="C36" s="15">
        <f t="shared" si="3"/>
        <v>148.07</v>
      </c>
      <c r="D36" s="15">
        <f t="shared" si="3"/>
        <v>141.07999999999998</v>
      </c>
      <c r="E36" s="15">
        <f t="shared" si="3"/>
        <v>157.287</v>
      </c>
      <c r="F36" s="15">
        <f t="shared" si="3"/>
        <v>177.459</v>
      </c>
      <c r="G36" s="15">
        <f t="shared" si="3"/>
        <v>160.826</v>
      </c>
      <c r="H36" s="15">
        <f t="shared" si="3"/>
        <v>134.24900000000002</v>
      </c>
      <c r="I36" s="15">
        <f t="shared" si="3"/>
        <v>92.749</v>
      </c>
      <c r="J36" s="15">
        <f t="shared" si="3"/>
        <v>79.899</v>
      </c>
      <c r="K36" s="15">
        <f t="shared" si="3"/>
        <v>118.259</v>
      </c>
      <c r="L36" s="15">
        <f t="shared" si="3"/>
        <v>132.508</v>
      </c>
      <c r="M36" s="15">
        <f t="shared" si="3"/>
        <v>168.699</v>
      </c>
      <c r="N36" s="15">
        <f t="shared" si="3"/>
        <v>181.279</v>
      </c>
    </row>
    <row r="37" spans="1:14" ht="15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>
      <c r="A38" s="63" t="s">
        <v>85</v>
      </c>
      <c r="B38" s="64"/>
      <c r="C38" s="64"/>
      <c r="D38" s="64"/>
      <c r="E38" s="64"/>
      <c r="F38" s="64"/>
      <c r="G38" s="64"/>
      <c r="H38" s="64"/>
      <c r="I38" s="18"/>
      <c r="J38" s="18"/>
      <c r="K38" s="18"/>
      <c r="L38" s="18"/>
      <c r="M38" s="18"/>
      <c r="N38" s="18"/>
    </row>
    <row r="39" spans="1:14" ht="15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>
      <c r="A41" s="28" t="s">
        <v>73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"/>
      <c r="N41" s="7"/>
    </row>
    <row r="42" spans="1:14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5">
      <c r="N47" s="1"/>
    </row>
    <row r="48" ht="15">
      <c r="N48" s="1"/>
    </row>
    <row r="49" ht="15">
      <c r="N49" s="1"/>
    </row>
    <row r="50" ht="15">
      <c r="N50" s="1"/>
    </row>
    <row r="51" ht="15">
      <c r="N51" s="1"/>
    </row>
    <row r="52" ht="15">
      <c r="N52" s="1"/>
    </row>
  </sheetData>
  <sheetProtection/>
  <mergeCells count="2">
    <mergeCell ref="D5:G5"/>
    <mergeCell ref="A38:H38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5" width="9.421875" style="0" customWidth="1"/>
    <col min="6" max="9" width="8.57421875" style="0" customWidth="1"/>
    <col min="10" max="10" width="8.00390625" style="0" customWidth="1"/>
    <col min="11" max="11" width="8.57421875" style="0" customWidth="1"/>
    <col min="12" max="12" width="9.421875" style="0" customWidth="1"/>
    <col min="13" max="14" width="9.851562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98</v>
      </c>
      <c r="J4" s="3"/>
      <c r="K4" s="3"/>
      <c r="L4" s="3"/>
      <c r="M4" s="4"/>
      <c r="N4" s="4"/>
    </row>
    <row r="5" spans="1:14" ht="15.75">
      <c r="A5" s="7"/>
      <c r="B5" s="6"/>
      <c r="C5" s="6"/>
      <c r="D5" s="6"/>
      <c r="E5" s="53" t="s">
        <v>74</v>
      </c>
      <c r="F5" s="53"/>
      <c r="G5" s="6"/>
      <c r="H5" s="6"/>
      <c r="I5" s="5"/>
      <c r="J5" s="5"/>
      <c r="K5" s="4"/>
      <c r="L5" s="4"/>
      <c r="M5" s="4"/>
      <c r="N5" s="4"/>
    </row>
    <row r="6" spans="1:14" ht="15.75">
      <c r="A6" s="7"/>
      <c r="B6" s="6" t="s">
        <v>75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87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4" ht="25.5">
      <c r="A9" s="38" t="s">
        <v>4</v>
      </c>
      <c r="B9" s="38" t="s">
        <v>89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4" ht="12.75">
      <c r="A10" s="30" t="s">
        <v>18</v>
      </c>
      <c r="B10" s="50">
        <f aca="true" t="shared" si="0" ref="B10:B36">C10+D10+E10+F10+G10+H10+I10+J10+K10+L10+M10+N10</f>
        <v>6442</v>
      </c>
      <c r="C10" s="51">
        <v>900</v>
      </c>
      <c r="D10" s="51">
        <v>800</v>
      </c>
      <c r="E10" s="51">
        <v>750</v>
      </c>
      <c r="F10" s="51">
        <v>510</v>
      </c>
      <c r="G10" s="51">
        <v>510</v>
      </c>
      <c r="H10" s="51">
        <v>390</v>
      </c>
      <c r="I10" s="51">
        <v>80</v>
      </c>
      <c r="J10" s="51">
        <v>26</v>
      </c>
      <c r="K10" s="51">
        <v>100</v>
      </c>
      <c r="L10" s="51">
        <v>514</v>
      </c>
      <c r="M10" s="51">
        <v>952</v>
      </c>
      <c r="N10" s="51">
        <v>910</v>
      </c>
    </row>
    <row r="11" spans="1:14" ht="12.75">
      <c r="A11" s="30" t="s">
        <v>21</v>
      </c>
      <c r="B11" s="50">
        <f t="shared" si="0"/>
        <v>6888</v>
      </c>
      <c r="C11" s="51">
        <v>1005</v>
      </c>
      <c r="D11" s="51">
        <v>837</v>
      </c>
      <c r="E11" s="51">
        <v>784</v>
      </c>
      <c r="F11" s="51">
        <v>629</v>
      </c>
      <c r="G11" s="51">
        <v>488</v>
      </c>
      <c r="H11" s="51">
        <v>475</v>
      </c>
      <c r="I11" s="51">
        <v>283</v>
      </c>
      <c r="J11" s="51">
        <v>185</v>
      </c>
      <c r="K11" s="51">
        <v>408</v>
      </c>
      <c r="L11" s="51">
        <v>471</v>
      </c>
      <c r="M11" s="51">
        <v>595</v>
      </c>
      <c r="N11" s="51">
        <v>728</v>
      </c>
    </row>
    <row r="12" spans="1:14" ht="12.75">
      <c r="A12" s="30" t="s">
        <v>22</v>
      </c>
      <c r="B12" s="50">
        <f t="shared" si="0"/>
        <v>3360</v>
      </c>
      <c r="C12" s="51">
        <v>427</v>
      </c>
      <c r="D12" s="51">
        <v>423</v>
      </c>
      <c r="E12" s="51">
        <v>415</v>
      </c>
      <c r="F12" s="51">
        <v>293</v>
      </c>
      <c r="G12" s="51">
        <v>215</v>
      </c>
      <c r="H12" s="51">
        <v>204</v>
      </c>
      <c r="I12" s="51">
        <v>58</v>
      </c>
      <c r="J12" s="51">
        <v>36</v>
      </c>
      <c r="K12" s="51">
        <v>89</v>
      </c>
      <c r="L12" s="51">
        <v>404</v>
      </c>
      <c r="M12" s="51">
        <v>357</v>
      </c>
      <c r="N12" s="51">
        <v>439</v>
      </c>
    </row>
    <row r="13" spans="1:14" ht="12.75">
      <c r="A13" s="30" t="s">
        <v>23</v>
      </c>
      <c r="B13" s="50">
        <f t="shared" si="0"/>
        <v>6053</v>
      </c>
      <c r="C13" s="51">
        <v>888</v>
      </c>
      <c r="D13" s="51">
        <v>626</v>
      </c>
      <c r="E13" s="51">
        <v>790</v>
      </c>
      <c r="F13" s="51">
        <v>530</v>
      </c>
      <c r="G13" s="51">
        <v>395</v>
      </c>
      <c r="H13" s="51">
        <v>273</v>
      </c>
      <c r="I13" s="51">
        <v>86</v>
      </c>
      <c r="J13" s="51">
        <v>77</v>
      </c>
      <c r="K13" s="51">
        <v>141</v>
      </c>
      <c r="L13" s="51">
        <v>619</v>
      </c>
      <c r="M13" s="51">
        <v>917</v>
      </c>
      <c r="N13" s="51">
        <v>711</v>
      </c>
    </row>
    <row r="14" spans="1:15" ht="15.75">
      <c r="A14" s="30" t="s">
        <v>24</v>
      </c>
      <c r="B14" s="50">
        <f t="shared" si="0"/>
        <v>10138</v>
      </c>
      <c r="C14" s="51">
        <v>1260</v>
      </c>
      <c r="D14" s="51">
        <v>967</v>
      </c>
      <c r="E14" s="51">
        <v>1120</v>
      </c>
      <c r="F14" s="51">
        <v>886</v>
      </c>
      <c r="G14" s="51">
        <v>770</v>
      </c>
      <c r="H14" s="51">
        <v>551</v>
      </c>
      <c r="I14" s="51">
        <v>489</v>
      </c>
      <c r="J14" s="51">
        <v>242</v>
      </c>
      <c r="K14" s="51">
        <v>626</v>
      </c>
      <c r="L14" s="51">
        <v>900</v>
      </c>
      <c r="M14" s="51">
        <v>1147</v>
      </c>
      <c r="N14" s="51">
        <v>1180</v>
      </c>
      <c r="O14" s="36"/>
    </row>
    <row r="15" spans="1:15" ht="26.25">
      <c r="A15" s="47" t="s">
        <v>86</v>
      </c>
      <c r="B15" s="50">
        <f t="shared" si="0"/>
        <v>1319.63</v>
      </c>
      <c r="C15" s="51">
        <v>158.45</v>
      </c>
      <c r="D15" s="51">
        <v>160.19</v>
      </c>
      <c r="E15" s="51">
        <v>138.55</v>
      </c>
      <c r="F15" s="51">
        <v>122.49</v>
      </c>
      <c r="G15" s="51">
        <v>120.93</v>
      </c>
      <c r="H15" s="55">
        <v>0</v>
      </c>
      <c r="I15" s="55">
        <v>0</v>
      </c>
      <c r="J15" s="55">
        <v>0</v>
      </c>
      <c r="K15" s="55">
        <v>38</v>
      </c>
      <c r="L15" s="51">
        <v>166.5</v>
      </c>
      <c r="M15" s="51">
        <v>203.66</v>
      </c>
      <c r="N15" s="51">
        <v>210.86</v>
      </c>
      <c r="O15" s="36"/>
    </row>
    <row r="16" spans="1:14" ht="14.25" customHeight="1">
      <c r="A16" s="29" t="s">
        <v>39</v>
      </c>
      <c r="B16" s="59">
        <f>C16+D16+E16+F16+G16+H16+I16+J16+K16+L16+M16+N16</f>
        <v>34200.63</v>
      </c>
      <c r="C16" s="59">
        <f aca="true" t="shared" si="1" ref="C16:N16">SUM(C10:C15)</f>
        <v>4638.45</v>
      </c>
      <c r="D16" s="59">
        <f t="shared" si="1"/>
        <v>3813.19</v>
      </c>
      <c r="E16" s="59">
        <f t="shared" si="1"/>
        <v>3997.55</v>
      </c>
      <c r="F16" s="59">
        <f t="shared" si="1"/>
        <v>2970.49</v>
      </c>
      <c r="G16" s="59">
        <f t="shared" si="1"/>
        <v>2498.93</v>
      </c>
      <c r="H16" s="59">
        <f t="shared" si="1"/>
        <v>1893</v>
      </c>
      <c r="I16" s="59">
        <f t="shared" si="1"/>
        <v>996</v>
      </c>
      <c r="J16" s="59">
        <f t="shared" si="1"/>
        <v>566</v>
      </c>
      <c r="K16" s="59">
        <f t="shared" si="1"/>
        <v>1402</v>
      </c>
      <c r="L16" s="59">
        <f t="shared" si="1"/>
        <v>3074.5</v>
      </c>
      <c r="M16" s="59">
        <f t="shared" si="1"/>
        <v>4171.66</v>
      </c>
      <c r="N16" s="59">
        <f t="shared" si="1"/>
        <v>4178.86</v>
      </c>
    </row>
    <row r="17" spans="1:14" ht="12.75">
      <c r="A17" s="30" t="s">
        <v>35</v>
      </c>
      <c r="B17" s="35">
        <f t="shared" si="0"/>
        <v>5324</v>
      </c>
      <c r="C17" s="34">
        <v>737</v>
      </c>
      <c r="D17" s="34">
        <v>493</v>
      </c>
      <c r="E17" s="34">
        <v>591</v>
      </c>
      <c r="F17" s="34">
        <v>482</v>
      </c>
      <c r="G17" s="34">
        <v>399</v>
      </c>
      <c r="H17" s="34">
        <v>383</v>
      </c>
      <c r="I17" s="34">
        <v>342</v>
      </c>
      <c r="J17" s="34">
        <v>311</v>
      </c>
      <c r="K17" s="34">
        <v>288</v>
      </c>
      <c r="L17" s="34">
        <v>459</v>
      </c>
      <c r="M17" s="34">
        <v>371</v>
      </c>
      <c r="N17" s="34">
        <v>468</v>
      </c>
    </row>
    <row r="18" spans="1:14" ht="12.75">
      <c r="A18" s="30" t="s">
        <v>32</v>
      </c>
      <c r="B18" s="35">
        <f t="shared" si="0"/>
        <v>5008</v>
      </c>
      <c r="C18" s="34">
        <v>1132</v>
      </c>
      <c r="D18" s="34">
        <v>792</v>
      </c>
      <c r="E18" s="34">
        <v>846</v>
      </c>
      <c r="F18" s="34">
        <v>374</v>
      </c>
      <c r="G18" s="34">
        <v>208</v>
      </c>
      <c r="H18" s="34">
        <v>196</v>
      </c>
      <c r="I18" s="34">
        <v>144</v>
      </c>
      <c r="J18" s="34">
        <v>152</v>
      </c>
      <c r="K18" s="34">
        <v>204</v>
      </c>
      <c r="L18" s="34">
        <v>248</v>
      </c>
      <c r="M18" s="34">
        <v>334</v>
      </c>
      <c r="N18" s="34">
        <v>378</v>
      </c>
    </row>
    <row r="19" spans="1:14" ht="12.75">
      <c r="A19" s="30" t="s">
        <v>31</v>
      </c>
      <c r="B19" s="35">
        <f t="shared" si="0"/>
        <v>3845</v>
      </c>
      <c r="C19" s="34">
        <v>427</v>
      </c>
      <c r="D19" s="34">
        <v>325</v>
      </c>
      <c r="E19" s="34">
        <v>362</v>
      </c>
      <c r="F19" s="34">
        <v>405</v>
      </c>
      <c r="G19" s="34">
        <v>242</v>
      </c>
      <c r="H19" s="34">
        <v>328</v>
      </c>
      <c r="I19" s="34">
        <v>252</v>
      </c>
      <c r="J19" s="34">
        <v>191</v>
      </c>
      <c r="K19" s="34">
        <v>277</v>
      </c>
      <c r="L19" s="34">
        <v>239</v>
      </c>
      <c r="M19" s="34">
        <v>336</v>
      </c>
      <c r="N19" s="34">
        <v>461</v>
      </c>
    </row>
    <row r="20" spans="1:14" ht="12.75">
      <c r="A20" s="30" t="s">
        <v>25</v>
      </c>
      <c r="B20" s="35">
        <f t="shared" si="0"/>
        <v>2613</v>
      </c>
      <c r="C20" s="34">
        <v>267</v>
      </c>
      <c r="D20" s="34">
        <v>240</v>
      </c>
      <c r="E20" s="34">
        <v>290</v>
      </c>
      <c r="F20" s="34">
        <v>157</v>
      </c>
      <c r="G20" s="34">
        <v>213</v>
      </c>
      <c r="H20" s="34">
        <v>187</v>
      </c>
      <c r="I20" s="34">
        <v>87</v>
      </c>
      <c r="J20" s="34">
        <v>108</v>
      </c>
      <c r="K20" s="34">
        <v>89</v>
      </c>
      <c r="L20" s="34">
        <v>361</v>
      </c>
      <c r="M20" s="34">
        <v>325</v>
      </c>
      <c r="N20" s="34">
        <v>289</v>
      </c>
    </row>
    <row r="21" spans="1:14" ht="12.75">
      <c r="A21" s="30" t="s">
        <v>41</v>
      </c>
      <c r="B21" s="35">
        <f t="shared" si="0"/>
        <v>616</v>
      </c>
      <c r="C21" s="34">
        <v>90</v>
      </c>
      <c r="D21" s="34">
        <v>92</v>
      </c>
      <c r="E21" s="34">
        <v>99</v>
      </c>
      <c r="F21" s="34">
        <v>54</v>
      </c>
      <c r="G21" s="34">
        <v>20</v>
      </c>
      <c r="H21" s="34">
        <v>22</v>
      </c>
      <c r="I21" s="34">
        <v>17</v>
      </c>
      <c r="J21" s="34">
        <v>21</v>
      </c>
      <c r="K21" s="34">
        <v>15</v>
      </c>
      <c r="L21" s="34">
        <v>10</v>
      </c>
      <c r="M21" s="34">
        <v>96</v>
      </c>
      <c r="N21" s="34">
        <v>80</v>
      </c>
    </row>
    <row r="22" spans="1:14" ht="12.75">
      <c r="A22" s="30" t="s">
        <v>36</v>
      </c>
      <c r="B22" s="35">
        <f t="shared" si="0"/>
        <v>3292</v>
      </c>
      <c r="C22" s="34">
        <v>273</v>
      </c>
      <c r="D22" s="34">
        <v>247</v>
      </c>
      <c r="E22" s="34">
        <v>350</v>
      </c>
      <c r="F22" s="34">
        <v>245</v>
      </c>
      <c r="G22" s="34">
        <v>296</v>
      </c>
      <c r="H22" s="34">
        <v>289</v>
      </c>
      <c r="I22" s="34">
        <v>230</v>
      </c>
      <c r="J22" s="34">
        <v>208</v>
      </c>
      <c r="K22" s="34">
        <v>207</v>
      </c>
      <c r="L22" s="34">
        <v>286</v>
      </c>
      <c r="M22" s="34">
        <v>329</v>
      </c>
      <c r="N22" s="34">
        <v>332</v>
      </c>
    </row>
    <row r="23" spans="1:14" ht="12.75">
      <c r="A23" s="30" t="s">
        <v>37</v>
      </c>
      <c r="B23" s="35">
        <f t="shared" si="0"/>
        <v>2399</v>
      </c>
      <c r="C23" s="34">
        <v>318</v>
      </c>
      <c r="D23" s="34">
        <v>212</v>
      </c>
      <c r="E23" s="34">
        <v>263</v>
      </c>
      <c r="F23" s="34">
        <v>183</v>
      </c>
      <c r="G23" s="34">
        <v>170</v>
      </c>
      <c r="H23" s="34">
        <v>148</v>
      </c>
      <c r="I23" s="34">
        <v>108</v>
      </c>
      <c r="J23" s="34">
        <v>113</v>
      </c>
      <c r="K23" s="34">
        <v>69</v>
      </c>
      <c r="L23" s="34">
        <v>127</v>
      </c>
      <c r="M23" s="34">
        <v>325</v>
      </c>
      <c r="N23" s="34">
        <v>363</v>
      </c>
    </row>
    <row r="24" spans="1:14" ht="12.75">
      <c r="A24" s="30" t="s">
        <v>26</v>
      </c>
      <c r="B24" s="35">
        <f t="shared" si="0"/>
        <v>4145</v>
      </c>
      <c r="C24" s="34">
        <v>417</v>
      </c>
      <c r="D24" s="34">
        <v>333</v>
      </c>
      <c r="E24" s="34">
        <v>448</v>
      </c>
      <c r="F24" s="34">
        <v>308</v>
      </c>
      <c r="G24" s="34">
        <v>287</v>
      </c>
      <c r="H24" s="34">
        <v>321</v>
      </c>
      <c r="I24" s="34">
        <v>233</v>
      </c>
      <c r="J24" s="34">
        <v>232</v>
      </c>
      <c r="K24" s="34">
        <v>261</v>
      </c>
      <c r="L24" s="34">
        <v>410</v>
      </c>
      <c r="M24" s="34">
        <v>430</v>
      </c>
      <c r="N24" s="34">
        <v>465</v>
      </c>
    </row>
    <row r="25" spans="1:14" ht="12.75">
      <c r="A25" s="30" t="s">
        <v>63</v>
      </c>
      <c r="B25" s="35">
        <f t="shared" si="0"/>
        <v>1260</v>
      </c>
      <c r="C25" s="34">
        <v>70</v>
      </c>
      <c r="D25" s="34">
        <v>50</v>
      </c>
      <c r="E25" s="34">
        <v>38</v>
      </c>
      <c r="F25" s="34">
        <v>210</v>
      </c>
      <c r="G25" s="34">
        <v>130</v>
      </c>
      <c r="H25" s="34">
        <v>97</v>
      </c>
      <c r="I25" s="34">
        <v>106</v>
      </c>
      <c r="J25" s="34">
        <v>46</v>
      </c>
      <c r="K25" s="34">
        <v>153</v>
      </c>
      <c r="L25" s="34">
        <v>113</v>
      </c>
      <c r="M25" s="34">
        <v>120</v>
      </c>
      <c r="N25" s="34">
        <v>127</v>
      </c>
    </row>
    <row r="26" spans="1:14" ht="12.75">
      <c r="A26" s="30" t="s">
        <v>38</v>
      </c>
      <c r="B26" s="35">
        <f t="shared" si="0"/>
        <v>375</v>
      </c>
      <c r="C26" s="34">
        <v>48</v>
      </c>
      <c r="D26" s="34">
        <v>40</v>
      </c>
      <c r="E26" s="34">
        <v>44</v>
      </c>
      <c r="F26" s="34">
        <v>30</v>
      </c>
      <c r="G26" s="34">
        <v>34</v>
      </c>
      <c r="H26" s="34">
        <v>23</v>
      </c>
      <c r="I26" s="34">
        <v>12</v>
      </c>
      <c r="J26" s="34">
        <v>13</v>
      </c>
      <c r="K26" s="34">
        <v>17</v>
      </c>
      <c r="L26" s="34">
        <v>16</v>
      </c>
      <c r="M26" s="34">
        <v>44</v>
      </c>
      <c r="N26" s="34">
        <v>54</v>
      </c>
    </row>
    <row r="27" spans="1:14" ht="27" customHeight="1">
      <c r="A27" s="47" t="s">
        <v>91</v>
      </c>
      <c r="B27" s="35">
        <f>B28+B29</f>
        <v>1009</v>
      </c>
      <c r="C27" s="34">
        <f aca="true" t="shared" si="2" ref="C27:N27">C28+C29</f>
        <v>144</v>
      </c>
      <c r="D27" s="34">
        <f t="shared" si="2"/>
        <v>118</v>
      </c>
      <c r="E27" s="34">
        <f t="shared" si="2"/>
        <v>128</v>
      </c>
      <c r="F27" s="34">
        <f t="shared" si="2"/>
        <v>126</v>
      </c>
      <c r="G27" s="34">
        <f t="shared" si="2"/>
        <v>78</v>
      </c>
      <c r="H27" s="34">
        <f t="shared" si="2"/>
        <v>70</v>
      </c>
      <c r="I27" s="34">
        <f t="shared" si="2"/>
        <v>23</v>
      </c>
      <c r="J27" s="34">
        <f t="shared" si="2"/>
        <v>57</v>
      </c>
      <c r="K27" s="34">
        <f t="shared" si="2"/>
        <v>25</v>
      </c>
      <c r="L27" s="34">
        <f t="shared" si="2"/>
        <v>38</v>
      </c>
      <c r="M27" s="34">
        <f t="shared" si="2"/>
        <v>111</v>
      </c>
      <c r="N27" s="34">
        <f t="shared" si="2"/>
        <v>91</v>
      </c>
    </row>
    <row r="28" spans="1:14" ht="15" customHeight="1">
      <c r="A28" s="30" t="s">
        <v>93</v>
      </c>
      <c r="B28" s="35">
        <f t="shared" si="0"/>
        <v>818</v>
      </c>
      <c r="C28" s="34">
        <v>133</v>
      </c>
      <c r="D28" s="34">
        <v>103</v>
      </c>
      <c r="E28" s="34">
        <v>122</v>
      </c>
      <c r="F28" s="34">
        <v>117</v>
      </c>
      <c r="G28" s="34">
        <v>54</v>
      </c>
      <c r="H28" s="34">
        <v>51</v>
      </c>
      <c r="I28" s="34">
        <v>6</v>
      </c>
      <c r="J28" s="34">
        <v>48</v>
      </c>
      <c r="K28" s="34">
        <v>20</v>
      </c>
      <c r="L28" s="34">
        <v>20</v>
      </c>
      <c r="M28" s="34">
        <v>76</v>
      </c>
      <c r="N28" s="34">
        <v>68</v>
      </c>
    </row>
    <row r="29" spans="1:14" ht="15" customHeight="1">
      <c r="A29" s="47" t="s">
        <v>92</v>
      </c>
      <c r="B29" s="35">
        <f t="shared" si="0"/>
        <v>191</v>
      </c>
      <c r="C29" s="34">
        <v>11</v>
      </c>
      <c r="D29" s="34">
        <v>15</v>
      </c>
      <c r="E29" s="34">
        <v>6</v>
      </c>
      <c r="F29" s="34">
        <v>9</v>
      </c>
      <c r="G29" s="34">
        <v>24</v>
      </c>
      <c r="H29" s="34">
        <v>19</v>
      </c>
      <c r="I29" s="34">
        <v>17</v>
      </c>
      <c r="J29" s="34">
        <v>9</v>
      </c>
      <c r="K29" s="34">
        <v>5</v>
      </c>
      <c r="L29" s="34">
        <v>18</v>
      </c>
      <c r="M29" s="34">
        <v>35</v>
      </c>
      <c r="N29" s="34">
        <v>23</v>
      </c>
    </row>
    <row r="30" spans="1:15" ht="15">
      <c r="A30" s="30" t="s">
        <v>44</v>
      </c>
      <c r="B30" s="35">
        <f t="shared" si="0"/>
        <v>2198</v>
      </c>
      <c r="C30" s="34">
        <v>412</v>
      </c>
      <c r="D30" s="34">
        <v>474</v>
      </c>
      <c r="E30" s="34">
        <v>248</v>
      </c>
      <c r="F30" s="34">
        <v>299</v>
      </c>
      <c r="G30" s="34">
        <v>172</v>
      </c>
      <c r="H30" s="34">
        <v>10</v>
      </c>
      <c r="I30" s="34">
        <v>10</v>
      </c>
      <c r="J30" s="34">
        <v>10</v>
      </c>
      <c r="K30" s="34">
        <v>15</v>
      </c>
      <c r="L30" s="34">
        <v>40</v>
      </c>
      <c r="M30" s="34">
        <v>184</v>
      </c>
      <c r="N30" s="34">
        <v>324</v>
      </c>
      <c r="O30" s="2"/>
    </row>
    <row r="31" spans="1:14" ht="12.75">
      <c r="A31" s="30" t="s">
        <v>33</v>
      </c>
      <c r="B31" s="35">
        <f t="shared" si="0"/>
        <v>649</v>
      </c>
      <c r="C31" s="34">
        <v>80</v>
      </c>
      <c r="D31" s="34">
        <v>120</v>
      </c>
      <c r="E31" s="34">
        <v>66</v>
      </c>
      <c r="F31" s="34">
        <v>30</v>
      </c>
      <c r="G31" s="34">
        <v>59</v>
      </c>
      <c r="H31" s="34">
        <v>29</v>
      </c>
      <c r="I31" s="34">
        <v>20</v>
      </c>
      <c r="J31" s="34">
        <v>26</v>
      </c>
      <c r="K31" s="34">
        <v>16</v>
      </c>
      <c r="L31" s="34">
        <v>32</v>
      </c>
      <c r="M31" s="34">
        <v>81</v>
      </c>
      <c r="N31" s="34">
        <v>90</v>
      </c>
    </row>
    <row r="32" spans="1:14" ht="12.75">
      <c r="A32" s="30" t="s">
        <v>34</v>
      </c>
      <c r="B32" s="35">
        <f t="shared" si="0"/>
        <v>167</v>
      </c>
      <c r="C32" s="34">
        <v>22</v>
      </c>
      <c r="D32" s="34">
        <v>16</v>
      </c>
      <c r="E32" s="34">
        <v>20</v>
      </c>
      <c r="F32" s="34">
        <v>16</v>
      </c>
      <c r="G32" s="34">
        <v>9</v>
      </c>
      <c r="H32" s="34">
        <v>10</v>
      </c>
      <c r="I32" s="34">
        <v>6</v>
      </c>
      <c r="J32" s="34">
        <v>6</v>
      </c>
      <c r="K32" s="34">
        <v>13</v>
      </c>
      <c r="L32" s="34">
        <v>18</v>
      </c>
      <c r="M32" s="34">
        <v>11</v>
      </c>
      <c r="N32" s="34">
        <v>20</v>
      </c>
    </row>
    <row r="33" spans="1:14" ht="12.75">
      <c r="A33" s="30" t="s">
        <v>27</v>
      </c>
      <c r="B33" s="35">
        <f t="shared" si="0"/>
        <v>1932</v>
      </c>
      <c r="C33" s="34">
        <v>223</v>
      </c>
      <c r="D33" s="34">
        <v>175</v>
      </c>
      <c r="E33" s="34">
        <v>227</v>
      </c>
      <c r="F33" s="34">
        <v>162</v>
      </c>
      <c r="G33" s="34">
        <v>123</v>
      </c>
      <c r="H33" s="34">
        <v>144</v>
      </c>
      <c r="I33" s="34">
        <v>97</v>
      </c>
      <c r="J33" s="34">
        <v>93</v>
      </c>
      <c r="K33" s="34">
        <v>85</v>
      </c>
      <c r="L33" s="34">
        <v>148</v>
      </c>
      <c r="M33" s="34">
        <v>218</v>
      </c>
      <c r="N33" s="34">
        <v>237</v>
      </c>
    </row>
    <row r="34" spans="1:14" ht="12.75">
      <c r="A34" s="30" t="s">
        <v>28</v>
      </c>
      <c r="B34" s="35">
        <f t="shared" si="0"/>
        <v>7814</v>
      </c>
      <c r="C34" s="34">
        <v>881</v>
      </c>
      <c r="D34" s="34">
        <v>676</v>
      </c>
      <c r="E34" s="34">
        <v>839</v>
      </c>
      <c r="F34" s="34">
        <v>594</v>
      </c>
      <c r="G34" s="34">
        <v>540</v>
      </c>
      <c r="H34" s="34">
        <v>586</v>
      </c>
      <c r="I34" s="34">
        <v>482</v>
      </c>
      <c r="J34" s="34">
        <v>483</v>
      </c>
      <c r="K34" s="34">
        <v>523</v>
      </c>
      <c r="L34" s="34">
        <v>651</v>
      </c>
      <c r="M34" s="34">
        <v>740</v>
      </c>
      <c r="N34" s="34">
        <v>819</v>
      </c>
    </row>
    <row r="35" spans="1:14" ht="12.75">
      <c r="A35" s="30" t="s">
        <v>29</v>
      </c>
      <c r="B35" s="35">
        <f t="shared" si="0"/>
        <v>1259</v>
      </c>
      <c r="C35" s="34">
        <v>175</v>
      </c>
      <c r="D35" s="34">
        <v>97</v>
      </c>
      <c r="E35" s="34">
        <v>139</v>
      </c>
      <c r="F35" s="34">
        <v>106</v>
      </c>
      <c r="G35" s="34">
        <v>89</v>
      </c>
      <c r="H35" s="34">
        <v>82</v>
      </c>
      <c r="I35" s="34">
        <v>72</v>
      </c>
      <c r="J35" s="34">
        <v>77</v>
      </c>
      <c r="K35" s="34">
        <v>73</v>
      </c>
      <c r="L35" s="34">
        <v>79</v>
      </c>
      <c r="M35" s="34">
        <v>109</v>
      </c>
      <c r="N35" s="34">
        <v>161</v>
      </c>
    </row>
    <row r="36" spans="1:14" ht="12.75">
      <c r="A36" s="30" t="s">
        <v>30</v>
      </c>
      <c r="B36" s="35">
        <f t="shared" si="0"/>
        <v>19713</v>
      </c>
      <c r="C36" s="34">
        <v>2252</v>
      </c>
      <c r="D36" s="34">
        <v>1311</v>
      </c>
      <c r="E36" s="34">
        <v>1819</v>
      </c>
      <c r="F36" s="34">
        <v>1585</v>
      </c>
      <c r="G36" s="34">
        <v>1221</v>
      </c>
      <c r="H36" s="34">
        <v>1708</v>
      </c>
      <c r="I36" s="34">
        <v>1375</v>
      </c>
      <c r="J36" s="34">
        <v>995</v>
      </c>
      <c r="K36" s="34">
        <v>2039</v>
      </c>
      <c r="L36" s="34">
        <v>1858</v>
      </c>
      <c r="M36" s="34">
        <v>1557</v>
      </c>
      <c r="N36" s="34">
        <v>1993</v>
      </c>
    </row>
    <row r="37" spans="1:14" ht="12.75">
      <c r="A37" s="31" t="s">
        <v>94</v>
      </c>
      <c r="B37" s="35">
        <f>B17+B18+B19+B20+B21+B22+B23+B24+B25+B26+B27+B30+B31+B32+B33+B34+B35+B36</f>
        <v>63618</v>
      </c>
      <c r="C37" s="35">
        <f aca="true" t="shared" si="3" ref="C37:N37">C17+C18+C19+C20+C21+C22+C23+C24+C25+C26+C27+C30+C31+C32+C33+C34+C35+C36</f>
        <v>7968</v>
      </c>
      <c r="D37" s="35">
        <f t="shared" si="3"/>
        <v>5811</v>
      </c>
      <c r="E37" s="35">
        <f t="shared" si="3"/>
        <v>6817</v>
      </c>
      <c r="F37" s="35">
        <f t="shared" si="3"/>
        <v>5366</v>
      </c>
      <c r="G37" s="35">
        <f t="shared" si="3"/>
        <v>4290</v>
      </c>
      <c r="H37" s="35">
        <f t="shared" si="3"/>
        <v>4633</v>
      </c>
      <c r="I37" s="35">
        <f t="shared" si="3"/>
        <v>3616</v>
      </c>
      <c r="J37" s="35">
        <f t="shared" si="3"/>
        <v>3142</v>
      </c>
      <c r="K37" s="35">
        <f t="shared" si="3"/>
        <v>4369</v>
      </c>
      <c r="L37" s="35">
        <f t="shared" si="3"/>
        <v>5133</v>
      </c>
      <c r="M37" s="35">
        <f t="shared" si="3"/>
        <v>5721</v>
      </c>
      <c r="N37" s="35">
        <f t="shared" si="3"/>
        <v>6752</v>
      </c>
    </row>
    <row r="38" spans="1:14" ht="12.75">
      <c r="A38" s="31" t="s">
        <v>93</v>
      </c>
      <c r="B38" s="35">
        <f>B37-B29</f>
        <v>63427</v>
      </c>
      <c r="C38" s="35">
        <f aca="true" t="shared" si="4" ref="C38:N38">C37-C29</f>
        <v>7957</v>
      </c>
      <c r="D38" s="35">
        <f t="shared" si="4"/>
        <v>5796</v>
      </c>
      <c r="E38" s="35">
        <f t="shared" si="4"/>
        <v>6811</v>
      </c>
      <c r="F38" s="35">
        <f t="shared" si="4"/>
        <v>5357</v>
      </c>
      <c r="G38" s="35">
        <f t="shared" si="4"/>
        <v>4266</v>
      </c>
      <c r="H38" s="35">
        <f t="shared" si="4"/>
        <v>4614</v>
      </c>
      <c r="I38" s="35">
        <f t="shared" si="4"/>
        <v>3599</v>
      </c>
      <c r="J38" s="35">
        <f t="shared" si="4"/>
        <v>3133</v>
      </c>
      <c r="K38" s="35">
        <f t="shared" si="4"/>
        <v>4364</v>
      </c>
      <c r="L38" s="35">
        <f t="shared" si="4"/>
        <v>5115</v>
      </c>
      <c r="M38" s="35">
        <f t="shared" si="4"/>
        <v>5686</v>
      </c>
      <c r="N38" s="35">
        <f t="shared" si="4"/>
        <v>6729</v>
      </c>
    </row>
    <row r="39" spans="1:14" ht="12.75">
      <c r="A39" s="31" t="s">
        <v>92</v>
      </c>
      <c r="B39" s="35">
        <f>B29</f>
        <v>191</v>
      </c>
      <c r="C39" s="35">
        <f aca="true" t="shared" si="5" ref="C39:N39">C29</f>
        <v>11</v>
      </c>
      <c r="D39" s="35">
        <f t="shared" si="5"/>
        <v>15</v>
      </c>
      <c r="E39" s="35">
        <f t="shared" si="5"/>
        <v>6</v>
      </c>
      <c r="F39" s="35">
        <f t="shared" si="5"/>
        <v>9</v>
      </c>
      <c r="G39" s="35">
        <f t="shared" si="5"/>
        <v>24</v>
      </c>
      <c r="H39" s="35">
        <f t="shared" si="5"/>
        <v>19</v>
      </c>
      <c r="I39" s="35">
        <f t="shared" si="5"/>
        <v>17</v>
      </c>
      <c r="J39" s="35">
        <f t="shared" si="5"/>
        <v>9</v>
      </c>
      <c r="K39" s="35">
        <f t="shared" si="5"/>
        <v>5</v>
      </c>
      <c r="L39" s="35">
        <f t="shared" si="5"/>
        <v>18</v>
      </c>
      <c r="M39" s="35">
        <f t="shared" si="5"/>
        <v>35</v>
      </c>
      <c r="N39" s="35">
        <f t="shared" si="5"/>
        <v>23</v>
      </c>
    </row>
    <row r="40" spans="1:14" ht="38.25">
      <c r="A40" s="32" t="s">
        <v>62</v>
      </c>
      <c r="B40" s="48">
        <f>C40+D40+E40+F40+G40+H40+I40+J40+K40+L40+M40+N40</f>
        <v>6203.249999999999</v>
      </c>
      <c r="C40" s="49">
        <v>837.9</v>
      </c>
      <c r="D40" s="49">
        <v>718.2</v>
      </c>
      <c r="E40" s="49">
        <v>718.2</v>
      </c>
      <c r="F40" s="49">
        <v>399</v>
      </c>
      <c r="G40" s="49">
        <v>319.2</v>
      </c>
      <c r="H40" s="49">
        <v>359.1</v>
      </c>
      <c r="I40" s="49">
        <v>359.1</v>
      </c>
      <c r="J40" s="49">
        <v>359.1</v>
      </c>
      <c r="K40" s="49">
        <v>359.1</v>
      </c>
      <c r="L40" s="49">
        <v>438.9</v>
      </c>
      <c r="M40" s="49">
        <v>657.15</v>
      </c>
      <c r="N40" s="49">
        <v>678.3</v>
      </c>
    </row>
    <row r="41" spans="1:14" ht="76.5">
      <c r="A41" s="32" t="s">
        <v>77</v>
      </c>
      <c r="B41" s="48">
        <f>C41+D41+E41+F41+G41+H41+I41+J41+K41+L41+M41+N41</f>
        <v>2923.02</v>
      </c>
      <c r="C41" s="49">
        <v>396.9</v>
      </c>
      <c r="D41" s="49">
        <v>340.2</v>
      </c>
      <c r="E41" s="49">
        <v>340.2</v>
      </c>
      <c r="F41" s="49">
        <v>189</v>
      </c>
      <c r="G41" s="49">
        <v>151.2</v>
      </c>
      <c r="H41" s="49">
        <v>170.1</v>
      </c>
      <c r="I41" s="49">
        <v>170.1</v>
      </c>
      <c r="J41" s="49">
        <v>170.1</v>
      </c>
      <c r="K41" s="49">
        <v>170.1</v>
      </c>
      <c r="L41" s="49">
        <v>207.9</v>
      </c>
      <c r="M41" s="49">
        <v>295.92</v>
      </c>
      <c r="N41" s="49">
        <v>321.3</v>
      </c>
    </row>
    <row r="42" spans="1:14" ht="25.5">
      <c r="A42" s="33" t="s">
        <v>95</v>
      </c>
      <c r="B42" s="56">
        <f>B16+B37+B40+B41</f>
        <v>106944.90000000001</v>
      </c>
      <c r="C42" s="56">
        <f aca="true" t="shared" si="6" ref="C42:N42">C16+C37+C40+C41</f>
        <v>13841.25</v>
      </c>
      <c r="D42" s="56">
        <f t="shared" si="6"/>
        <v>10682.590000000002</v>
      </c>
      <c r="E42" s="56">
        <f t="shared" si="6"/>
        <v>11872.95</v>
      </c>
      <c r="F42" s="56">
        <f t="shared" si="6"/>
        <v>8924.49</v>
      </c>
      <c r="G42" s="56">
        <f t="shared" si="6"/>
        <v>7259.33</v>
      </c>
      <c r="H42" s="56">
        <f t="shared" si="6"/>
        <v>7055.200000000001</v>
      </c>
      <c r="I42" s="56">
        <f t="shared" si="6"/>
        <v>5141.200000000001</v>
      </c>
      <c r="J42" s="56">
        <f t="shared" si="6"/>
        <v>4237.2</v>
      </c>
      <c r="K42" s="56">
        <f t="shared" si="6"/>
        <v>6300.200000000001</v>
      </c>
      <c r="L42" s="56">
        <f t="shared" si="6"/>
        <v>8854.3</v>
      </c>
      <c r="M42" s="56">
        <f t="shared" si="6"/>
        <v>10845.73</v>
      </c>
      <c r="N42" s="56">
        <f t="shared" si="6"/>
        <v>11930.46</v>
      </c>
    </row>
    <row r="43" spans="1:14" ht="13.5" customHeight="1">
      <c r="A43" s="31" t="s">
        <v>93</v>
      </c>
      <c r="B43" s="57">
        <f>B42-B44</f>
        <v>106753.90000000001</v>
      </c>
      <c r="C43" s="57">
        <f aca="true" t="shared" si="7" ref="C43:N43">C42-C44</f>
        <v>13830.25</v>
      </c>
      <c r="D43" s="57">
        <f t="shared" si="7"/>
        <v>10667.590000000002</v>
      </c>
      <c r="E43" s="57">
        <f t="shared" si="7"/>
        <v>11866.95</v>
      </c>
      <c r="F43" s="57">
        <f t="shared" si="7"/>
        <v>8915.49</v>
      </c>
      <c r="G43" s="57">
        <f t="shared" si="7"/>
        <v>7235.33</v>
      </c>
      <c r="H43" s="57">
        <f t="shared" si="7"/>
        <v>7036.200000000001</v>
      </c>
      <c r="I43" s="57">
        <f t="shared" si="7"/>
        <v>5124.200000000001</v>
      </c>
      <c r="J43" s="57">
        <f t="shared" si="7"/>
        <v>4228.2</v>
      </c>
      <c r="K43" s="57">
        <f t="shared" si="7"/>
        <v>6295.200000000001</v>
      </c>
      <c r="L43" s="57">
        <f t="shared" si="7"/>
        <v>8836.3</v>
      </c>
      <c r="M43" s="57">
        <f t="shared" si="7"/>
        <v>10810.73</v>
      </c>
      <c r="N43" s="57">
        <f t="shared" si="7"/>
        <v>11907.46</v>
      </c>
    </row>
    <row r="44" spans="1:15" ht="12.75">
      <c r="A44" s="31" t="s">
        <v>92</v>
      </c>
      <c r="B44" s="58">
        <f>B39</f>
        <v>191</v>
      </c>
      <c r="C44" s="58">
        <f aca="true" t="shared" si="8" ref="C44:N44">C39</f>
        <v>11</v>
      </c>
      <c r="D44" s="58">
        <f t="shared" si="8"/>
        <v>15</v>
      </c>
      <c r="E44" s="58">
        <f t="shared" si="8"/>
        <v>6</v>
      </c>
      <c r="F44" s="58">
        <f t="shared" si="8"/>
        <v>9</v>
      </c>
      <c r="G44" s="58">
        <f t="shared" si="8"/>
        <v>24</v>
      </c>
      <c r="H44" s="58">
        <f t="shared" si="8"/>
        <v>19</v>
      </c>
      <c r="I44" s="58">
        <f t="shared" si="8"/>
        <v>17</v>
      </c>
      <c r="J44" s="58">
        <f t="shared" si="8"/>
        <v>9</v>
      </c>
      <c r="K44" s="58">
        <f t="shared" si="8"/>
        <v>5</v>
      </c>
      <c r="L44" s="58">
        <f t="shared" si="8"/>
        <v>18</v>
      </c>
      <c r="M44" s="58">
        <f t="shared" si="8"/>
        <v>35</v>
      </c>
      <c r="N44" s="58">
        <f t="shared" si="8"/>
        <v>23</v>
      </c>
      <c r="O44" s="54"/>
    </row>
    <row r="45" spans="1:14" ht="15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>
      <c r="A46" s="28" t="s">
        <v>79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7"/>
      <c r="N46" s="7"/>
    </row>
    <row r="47" spans="1:14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ht="15">
      <c r="N52" s="1"/>
    </row>
    <row r="53" ht="15">
      <c r="N53" s="1"/>
    </row>
    <row r="54" ht="15">
      <c r="N54" s="1"/>
    </row>
    <row r="55" ht="15">
      <c r="N55" s="1"/>
    </row>
    <row r="56" ht="15">
      <c r="N56" s="1"/>
    </row>
    <row r="57" ht="15">
      <c r="N57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zoomScalePageLayoutView="0" workbookViewId="0" topLeftCell="A1">
      <selection activeCell="Q17" sqref="Q17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8.57421875" style="0" customWidth="1"/>
    <col min="4" max="5" width="8.421875" style="0" customWidth="1"/>
    <col min="7" max="8" width="8.140625" style="0" customWidth="1"/>
    <col min="9" max="9" width="8.57421875" style="0" customWidth="1"/>
    <col min="10" max="10" width="8.421875" style="0" customWidth="1"/>
    <col min="11" max="11" width="9.57421875" style="0" customWidth="1"/>
    <col min="12" max="12" width="9.28125" style="0" customWidth="1"/>
    <col min="13" max="14" width="10.851562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99</v>
      </c>
      <c r="J4" s="3"/>
      <c r="K4" s="3"/>
      <c r="L4" s="3"/>
      <c r="M4" s="4"/>
      <c r="N4" s="4"/>
    </row>
    <row r="5" spans="1:14" ht="15.75">
      <c r="A5" s="4"/>
      <c r="B5" s="6"/>
      <c r="C5" s="6"/>
      <c r="D5" s="6"/>
      <c r="E5" s="6" t="s">
        <v>74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>
      <c r="A6" s="7"/>
      <c r="B6" s="6" t="s">
        <v>76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87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>
      <c r="A9" s="37" t="s">
        <v>4</v>
      </c>
      <c r="B9" s="37" t="s">
        <v>89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>
      <c r="A10" s="46" t="s">
        <v>91</v>
      </c>
      <c r="B10" s="19">
        <f>C10+D10+E10+F10+G10+H10+I10+J10+K10+L10+M10+N10</f>
        <v>2.7592000000000003</v>
      </c>
      <c r="C10" s="20">
        <f>C11+C12</f>
        <v>0.594</v>
      </c>
      <c r="D10" s="20">
        <f aca="true" t="shared" si="0" ref="D10:N10">D11+D12</f>
        <v>0.44810000000000005</v>
      </c>
      <c r="E10" s="20">
        <f t="shared" si="0"/>
        <v>0.237</v>
      </c>
      <c r="F10" s="20">
        <f t="shared" si="0"/>
        <v>0.1306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0.2495</v>
      </c>
      <c r="M10" s="20">
        <f t="shared" si="0"/>
        <v>0.399</v>
      </c>
      <c r="N10" s="20">
        <f t="shared" si="0"/>
        <v>0.7010000000000001</v>
      </c>
    </row>
    <row r="11" spans="1:14" ht="31.5">
      <c r="A11" s="46" t="s">
        <v>93</v>
      </c>
      <c r="B11" s="19">
        <f>C11+D11+E11+F11+G11+H11+I11+J11+K11+L11+M11+N11</f>
        <v>2.021</v>
      </c>
      <c r="C11" s="20">
        <v>0.4521</v>
      </c>
      <c r="D11" s="20">
        <v>0.341</v>
      </c>
      <c r="E11" s="20">
        <v>0.1803</v>
      </c>
      <c r="F11" s="20">
        <v>0.1112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0.2017</v>
      </c>
      <c r="M11" s="20">
        <v>0.3037</v>
      </c>
      <c r="N11" s="20">
        <v>0.431</v>
      </c>
    </row>
    <row r="12" spans="1:14" ht="19.5" customHeight="1">
      <c r="A12" s="46" t="s">
        <v>92</v>
      </c>
      <c r="B12" s="19">
        <f>C12+D12+E12+F12+G12+H12+I12+J12+K12+L12+M12+N12</f>
        <v>0.7382</v>
      </c>
      <c r="C12" s="20">
        <v>0.1419</v>
      </c>
      <c r="D12" s="20">
        <v>0.1071</v>
      </c>
      <c r="E12" s="20">
        <v>0.0567</v>
      </c>
      <c r="F12" s="20">
        <v>0.0194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0.0478</v>
      </c>
      <c r="M12" s="20">
        <v>0.0953</v>
      </c>
      <c r="N12" s="20">
        <v>0.27</v>
      </c>
    </row>
    <row r="13" spans="1:14" ht="31.5">
      <c r="A13" s="16" t="s">
        <v>95</v>
      </c>
      <c r="B13" s="19">
        <f>B10</f>
        <v>2.7592000000000003</v>
      </c>
      <c r="C13" s="19">
        <f>C10</f>
        <v>0.594</v>
      </c>
      <c r="D13" s="19">
        <f aca="true" t="shared" si="1" ref="D13:N13">D10</f>
        <v>0.44810000000000005</v>
      </c>
      <c r="E13" s="19">
        <f t="shared" si="1"/>
        <v>0.237</v>
      </c>
      <c r="F13" s="19">
        <f t="shared" si="1"/>
        <v>0.1306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0.2495</v>
      </c>
      <c r="M13" s="19">
        <f t="shared" si="1"/>
        <v>0.399</v>
      </c>
      <c r="N13" s="19">
        <f t="shared" si="1"/>
        <v>0.7010000000000001</v>
      </c>
    </row>
    <row r="14" spans="1:14" ht="33.75" customHeight="1">
      <c r="A14" s="46" t="s">
        <v>93</v>
      </c>
      <c r="B14" s="19">
        <f>C14+D14+E14+F14+G14+H14+I14+J14+K14+L14+M14+N14</f>
        <v>2.021</v>
      </c>
      <c r="C14" s="19">
        <v>0.4521</v>
      </c>
      <c r="D14" s="19">
        <v>0.341</v>
      </c>
      <c r="E14" s="19">
        <v>0.1803</v>
      </c>
      <c r="F14" s="19">
        <v>0.1112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0.2017</v>
      </c>
      <c r="M14" s="19">
        <v>0.3037</v>
      </c>
      <c r="N14" s="19">
        <v>0.431</v>
      </c>
    </row>
    <row r="15" spans="1:14" ht="21.75" customHeight="1">
      <c r="A15" s="46" t="s">
        <v>92</v>
      </c>
      <c r="B15" s="19">
        <f>C15+D15+E15+F15+G15+H15+I15+J15+K15+L15+M15+N15</f>
        <v>0.7382</v>
      </c>
      <c r="C15" s="19">
        <v>0.1419</v>
      </c>
      <c r="D15" s="19">
        <v>0.1071</v>
      </c>
      <c r="E15" s="19">
        <v>0.0567</v>
      </c>
      <c r="F15" s="19">
        <v>0.0194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0.0478</v>
      </c>
      <c r="M15" s="19">
        <v>0.0953</v>
      </c>
      <c r="N15" s="19">
        <v>0.27</v>
      </c>
    </row>
    <row r="16" spans="1:14" ht="15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>
      <c r="A20" s="28" t="s">
        <v>79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7"/>
      <c r="N20" s="7"/>
    </row>
    <row r="21" spans="1:14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ht="15">
      <c r="N26" s="1"/>
    </row>
    <row r="27" ht="15">
      <c r="N27" s="1"/>
    </row>
    <row r="28" ht="15">
      <c r="N28" s="1"/>
    </row>
    <row r="29" ht="15">
      <c r="N29" s="1"/>
    </row>
    <row r="30" ht="15">
      <c r="N30" s="1"/>
    </row>
    <row r="31" ht="15">
      <c r="N31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P20" sqref="P20"/>
    </sheetView>
  </sheetViews>
  <sheetFormatPr defaultColWidth="9.140625" defaultRowHeight="12.75"/>
  <cols>
    <col min="1" max="1" width="9.7109375" style="0" customWidth="1"/>
    <col min="2" max="2" width="14.00390625" style="0" customWidth="1"/>
    <col min="3" max="3" width="9.7109375" style="0" customWidth="1"/>
    <col min="4" max="4" width="7.421875" style="0" customWidth="1"/>
    <col min="5" max="5" width="8.28125" style="0" customWidth="1"/>
    <col min="6" max="6" width="8.00390625" style="0" customWidth="1"/>
    <col min="7" max="7" width="7.7109375" style="0" customWidth="1"/>
    <col min="8" max="8" width="7.57421875" style="0" customWidth="1"/>
    <col min="9" max="9" width="7.421875" style="0" customWidth="1"/>
    <col min="10" max="10" width="8.57421875" style="0" customWidth="1"/>
    <col min="11" max="11" width="8.421875" style="0" customWidth="1"/>
    <col min="12" max="12" width="6.8515625" style="0" customWidth="1"/>
    <col min="13" max="13" width="9.421875" style="0" customWidth="1"/>
    <col min="14" max="14" width="8.140625" style="0" customWidth="1"/>
    <col min="15" max="15" width="10.00390625" style="0" customWidth="1"/>
  </cols>
  <sheetData>
    <row r="1" spans="1:15" ht="18.75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>
      <c r="A4" s="4"/>
      <c r="B4" s="4"/>
      <c r="C4" s="4"/>
      <c r="D4" s="4"/>
      <c r="E4" s="4"/>
      <c r="F4" s="4"/>
      <c r="G4" s="4"/>
      <c r="H4" s="4"/>
      <c r="I4" s="4"/>
      <c r="J4" s="3" t="s">
        <v>98</v>
      </c>
      <c r="K4" s="3"/>
      <c r="L4" s="3"/>
      <c r="M4" s="3"/>
      <c r="N4" s="4"/>
      <c r="O4" s="4"/>
    </row>
    <row r="5" spans="1:15" ht="15.75">
      <c r="A5" s="4"/>
      <c r="B5" s="4"/>
      <c r="C5" s="6"/>
      <c r="D5" s="6"/>
      <c r="E5" s="6"/>
      <c r="F5" s="6" t="s">
        <v>74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>
      <c r="A6" s="7"/>
      <c r="B6" s="7"/>
      <c r="C6" s="6" t="s">
        <v>80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>
      <c r="A7" s="7"/>
      <c r="B7" s="7"/>
      <c r="C7" s="6" t="s">
        <v>90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>
      <c r="A9" s="37" t="s">
        <v>4</v>
      </c>
      <c r="B9" s="37" t="s">
        <v>81</v>
      </c>
      <c r="C9" s="37" t="s">
        <v>89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>
      <c r="A11" s="65" t="s">
        <v>41</v>
      </c>
      <c r="B11" s="21" t="s">
        <v>82</v>
      </c>
      <c r="C11" s="15">
        <f>D11+E11+F11+G11+H11+I11+J11+K11+L11+M11+N11+O11</f>
        <v>7.8</v>
      </c>
      <c r="D11" s="14">
        <v>1.8</v>
      </c>
      <c r="E11" s="14">
        <v>1.5</v>
      </c>
      <c r="F11" s="14">
        <v>1.2</v>
      </c>
      <c r="G11" s="14">
        <v>0.6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0.6</v>
      </c>
      <c r="N11" s="14">
        <v>0.9</v>
      </c>
      <c r="O11" s="14">
        <v>1.2</v>
      </c>
    </row>
    <row r="12" spans="1:15" ht="25.5" customHeight="1">
      <c r="A12" s="66"/>
      <c r="B12" s="21" t="s">
        <v>83</v>
      </c>
      <c r="C12" s="15">
        <f>D12+E12+F12+G12+H12+I12+J12+K12+L12+M12+N12+O12</f>
        <v>5</v>
      </c>
      <c r="D12" s="14">
        <v>1</v>
      </c>
      <c r="E12" s="14">
        <v>0.7</v>
      </c>
      <c r="F12" s="14">
        <v>0.6</v>
      </c>
      <c r="G12" s="14">
        <v>0.4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0.4</v>
      </c>
      <c r="N12" s="14">
        <v>0.6</v>
      </c>
      <c r="O12" s="14">
        <v>1.3</v>
      </c>
    </row>
    <row r="13" spans="1:15" ht="18" customHeight="1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>
      <c r="A17" s="28" t="s">
        <v>84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ht="15">
      <c r="O24" s="1"/>
    </row>
    <row r="25" ht="15">
      <c r="O25" s="1"/>
    </row>
    <row r="26" ht="15">
      <c r="O26" s="1"/>
    </row>
    <row r="27" ht="15">
      <c r="O27" s="1"/>
    </row>
    <row r="28" ht="15">
      <c r="O28" s="1"/>
    </row>
  </sheetData>
  <sheetProtection/>
  <mergeCells count="1">
    <mergeCell ref="A11:A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2016-12-19T08:22:19Z</cp:lastPrinted>
  <dcterms:created xsi:type="dcterms:W3CDTF">1996-10-08T23:32:33Z</dcterms:created>
  <dcterms:modified xsi:type="dcterms:W3CDTF">2016-12-20T11:17:53Z</dcterms:modified>
  <cp:category/>
  <cp:version/>
  <cp:contentType/>
  <cp:contentStatus/>
</cp:coreProperties>
</file>