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80" windowWidth="20400" windowHeight="7275" firstSheet="2" activeTab="9"/>
  </bookViews>
  <sheets>
    <sheet name="фінансовий план" sheetId="1" r:id="rId1"/>
    <sheet name="таб.1" sheetId="2" r:id="rId2"/>
    <sheet name="таб.2" sheetId="3" r:id="rId3"/>
    <sheet name="таб.3" sheetId="4" r:id="rId4"/>
    <sheet name="таб.4" sheetId="5" r:id="rId5"/>
    <sheet name="таб. 5" sheetId="6" r:id="rId6"/>
    <sheet name="6.1. Інша інфо_1" sheetId="8" r:id="rId7"/>
    <sheet name="6.2. Інша інфо_2" sheetId="9" r:id="rId8"/>
    <sheet name="6.2. Інша інфо_2 (2)" sheetId="10" r:id="rId9"/>
    <sheet name="таб 1 до пояс" sheetId="11" r:id="rId10"/>
    <sheet name="таб 2 до пояс" sheetId="12" r:id="rId11"/>
    <sheet name="таб 3 до пояс" sheetId="13" r:id="rId12"/>
    <sheet name="таб 4,5 до пояс" sheetId="14" r:id="rId13"/>
    <sheet name="таб 6 до пояс  " sheetId="15" r:id="rId14"/>
    <sheet name="таб 7 до пояс " sheetId="16" r:id="rId15"/>
    <sheet name="розшифровки" sheetId="17" r:id="rId16"/>
    <sheet name="Лист1" sheetId="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_123Graph_XGRAPH3" hidden="1">[1]GDP!#REF!</definedName>
    <definedName name="aa" localSheetId="8">'[2]1993'!$1:$3,'[2]1993'!$A:$A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Заголовки_для_печати_МИ" localSheetId="8">'[29]1993'!$1:$3,'[29]1993'!$A:$A</definedName>
    <definedName name="Заголовки_для_печати_МИ">'[29]1993'!$1:$3,'[29]1993'!$A:$A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[31]Inform!$F$2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6">'6.1. Інша інфо_1'!$A$1:$P$88</definedName>
    <definedName name="_xlnm.Print_Area" localSheetId="7">'6.2. Інша інфо_2'!$A$1:$AG$66</definedName>
    <definedName name="_xlnm.Print_Area" localSheetId="8">'6.2. Інша інфо_2 (2)'!$A$1:$AF$93</definedName>
    <definedName name="_xlnm.Print_Area" localSheetId="9">'таб 1 до пояс'!$A$1:$J$23</definedName>
    <definedName name="_xlnm.Print_Area" localSheetId="10">'таб 2 до пояс'!$A$1:$K$29</definedName>
    <definedName name="_xlnm.Print_Area" localSheetId="11">'таб 3 до пояс'!$A$1:$H$32</definedName>
    <definedName name="_xlnm.Print_Area" localSheetId="12">'таб 4,5 до пояс'!$A$1:$E$33</definedName>
    <definedName name="_xlnm.Print_Area" localSheetId="14">'таб 7 до пояс '!$A$1:$L$20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45621" fullPrecision="0"/>
</workbook>
</file>

<file path=xl/calcChain.xml><?xml version="1.0" encoding="utf-8"?>
<calcChain xmlns="http://schemas.openxmlformats.org/spreadsheetml/2006/main">
  <c r="F41" i="17" l="1"/>
  <c r="E41" i="17"/>
  <c r="D41" i="17"/>
  <c r="C41" i="17"/>
  <c r="F38" i="17"/>
  <c r="E38" i="17"/>
  <c r="D38" i="17"/>
  <c r="C38" i="17"/>
  <c r="F35" i="17"/>
  <c r="E35" i="17"/>
  <c r="D35" i="17"/>
  <c r="C35" i="17"/>
  <c r="F32" i="17"/>
  <c r="E32" i="17"/>
  <c r="D32" i="17"/>
  <c r="C32" i="17"/>
  <c r="F25" i="17"/>
  <c r="E25" i="17"/>
  <c r="D25" i="17"/>
  <c r="C25" i="17"/>
  <c r="F18" i="17"/>
  <c r="E18" i="17"/>
  <c r="D18" i="17"/>
  <c r="C18" i="17"/>
  <c r="F12" i="17"/>
  <c r="E12" i="17"/>
  <c r="D12" i="17"/>
  <c r="C12" i="17"/>
  <c r="F4" i="17"/>
  <c r="E4" i="17"/>
  <c r="D4" i="17"/>
  <c r="C4" i="17"/>
  <c r="M16" i="15"/>
  <c r="L16" i="15"/>
  <c r="M14" i="15"/>
  <c r="L14" i="15"/>
  <c r="M13" i="15"/>
  <c r="L13" i="15"/>
  <c r="M12" i="15"/>
  <c r="L12" i="15"/>
  <c r="K11" i="15"/>
  <c r="J11" i="15"/>
  <c r="I11" i="15"/>
  <c r="H11" i="15"/>
  <c r="M11" i="15" s="1"/>
  <c r="G11" i="15"/>
  <c r="F11" i="15"/>
  <c r="E11" i="15"/>
  <c r="M10" i="15"/>
  <c r="L10" i="15"/>
  <c r="M9" i="15"/>
  <c r="L9" i="15"/>
  <c r="E22" i="14"/>
  <c r="H31" i="13"/>
  <c r="E31" i="13"/>
  <c r="C31" i="13"/>
  <c r="H30" i="13"/>
  <c r="E30" i="13"/>
  <c r="C30" i="13"/>
  <c r="H29" i="13"/>
  <c r="E29" i="13"/>
  <c r="C29" i="13"/>
  <c r="H28" i="13"/>
  <c r="E28" i="13"/>
  <c r="C28" i="13"/>
  <c r="H27" i="13"/>
  <c r="E27" i="13"/>
  <c r="C27" i="13"/>
  <c r="H26" i="13"/>
  <c r="E26" i="13"/>
  <c r="C26" i="13"/>
  <c r="H25" i="13"/>
  <c r="E25" i="13"/>
  <c r="C25" i="13"/>
  <c r="H24" i="13"/>
  <c r="E24" i="13"/>
  <c r="C24" i="13"/>
  <c r="G23" i="13"/>
  <c r="H23" i="13" s="1"/>
  <c r="F23" i="13"/>
  <c r="D23" i="13"/>
  <c r="E23" i="13" s="1"/>
  <c r="B23" i="13"/>
  <c r="C23" i="13" s="1"/>
  <c r="H22" i="13"/>
  <c r="E22" i="13"/>
  <c r="C22" i="13"/>
  <c r="H21" i="13"/>
  <c r="E21" i="13"/>
  <c r="C21" i="13"/>
  <c r="H20" i="13"/>
  <c r="E20" i="13"/>
  <c r="C20" i="13"/>
  <c r="H19" i="13"/>
  <c r="E19" i="13"/>
  <c r="C19" i="13"/>
  <c r="H18" i="13"/>
  <c r="E18" i="13"/>
  <c r="C18" i="13"/>
  <c r="G17" i="13"/>
  <c r="H17" i="13" s="1"/>
  <c r="F17" i="13"/>
  <c r="D17" i="13"/>
  <c r="E17" i="13" s="1"/>
  <c r="B17" i="13"/>
  <c r="C17" i="13" s="1"/>
  <c r="H16" i="13"/>
  <c r="E16" i="13"/>
  <c r="C16" i="13"/>
  <c r="H15" i="13"/>
  <c r="E15" i="13"/>
  <c r="C15" i="13"/>
  <c r="H14" i="13"/>
  <c r="E14" i="13"/>
  <c r="C14" i="13"/>
  <c r="H13" i="13"/>
  <c r="E13" i="13"/>
  <c r="C13" i="13"/>
  <c r="H12" i="13"/>
  <c r="E12" i="13"/>
  <c r="C12" i="13"/>
  <c r="H11" i="13"/>
  <c r="G11" i="13"/>
  <c r="F11" i="13"/>
  <c r="F10" i="13" s="1"/>
  <c r="F9" i="13" s="1"/>
  <c r="D11" i="13"/>
  <c r="E11" i="13" s="1"/>
  <c r="B11" i="13"/>
  <c r="C11" i="13" s="1"/>
  <c r="G10" i="13"/>
  <c r="H10" i="13" s="1"/>
  <c r="G14" i="12"/>
  <c r="I14" i="12" s="1"/>
  <c r="F14" i="12"/>
  <c r="D14" i="12"/>
  <c r="B14" i="12"/>
  <c r="J13" i="12"/>
  <c r="I13" i="12"/>
  <c r="H13" i="12"/>
  <c r="E13" i="12"/>
  <c r="C13" i="12"/>
  <c r="J12" i="12"/>
  <c r="I12" i="12"/>
  <c r="H12" i="12"/>
  <c r="E12" i="12"/>
  <c r="C12" i="12"/>
  <c r="J11" i="12"/>
  <c r="I11" i="12"/>
  <c r="H11" i="12"/>
  <c r="E11" i="12"/>
  <c r="C11" i="12"/>
  <c r="J10" i="12"/>
  <c r="I10" i="12"/>
  <c r="H10" i="12"/>
  <c r="E10" i="12"/>
  <c r="C10" i="12"/>
  <c r="J9" i="12"/>
  <c r="I9" i="12"/>
  <c r="H9" i="12"/>
  <c r="H14" i="12" s="1"/>
  <c r="E9" i="12"/>
  <c r="E14" i="12" s="1"/>
  <c r="C9" i="12"/>
  <c r="C14" i="12" s="1"/>
  <c r="E13" i="11"/>
  <c r="I13" i="11" s="1"/>
  <c r="D13" i="11"/>
  <c r="C13" i="11"/>
  <c r="H13" i="11" s="1"/>
  <c r="B13" i="11"/>
  <c r="I12" i="11"/>
  <c r="H12" i="11"/>
  <c r="G12" i="11"/>
  <c r="F12" i="11"/>
  <c r="I11" i="11"/>
  <c r="H11" i="11"/>
  <c r="G11" i="11"/>
  <c r="F11" i="11"/>
  <c r="I10" i="11"/>
  <c r="H10" i="11"/>
  <c r="G10" i="11"/>
  <c r="F10" i="11"/>
  <c r="F13" i="11" s="1"/>
  <c r="S61" i="10"/>
  <c r="Q61" i="10"/>
  <c r="O61" i="10"/>
  <c r="K61" i="10"/>
  <c r="I61" i="10"/>
  <c r="G61" i="10"/>
  <c r="E61" i="10"/>
  <c r="M60" i="10"/>
  <c r="M59" i="10"/>
  <c r="M58" i="10"/>
  <c r="M61" i="10" s="1"/>
  <c r="AD49" i="10"/>
  <c r="AB49" i="10"/>
  <c r="Z49" i="10"/>
  <c r="T49" i="10"/>
  <c r="R49" i="10"/>
  <c r="P49" i="10"/>
  <c r="N49" i="10"/>
  <c r="L49" i="10" s="1"/>
  <c r="K49" i="10"/>
  <c r="J49" i="10"/>
  <c r="I49" i="10"/>
  <c r="H49" i="10"/>
  <c r="G49" i="10"/>
  <c r="X48" i="10"/>
  <c r="V48" i="10"/>
  <c r="L48" i="10"/>
  <c r="G48" i="10"/>
  <c r="V47" i="10"/>
  <c r="G47" i="10"/>
  <c r="V46" i="10"/>
  <c r="G46" i="10"/>
  <c r="X45" i="10"/>
  <c r="V45" i="10"/>
  <c r="L45" i="10"/>
  <c r="G45" i="10"/>
  <c r="X44" i="10"/>
  <c r="X49" i="10" s="1"/>
  <c r="V49" i="10" s="1"/>
  <c r="V44" i="10"/>
  <c r="L44" i="10"/>
  <c r="G44" i="10"/>
  <c r="V43" i="10"/>
  <c r="L43" i="10"/>
  <c r="G43" i="10"/>
  <c r="AD36" i="10"/>
  <c r="AB36" i="10"/>
  <c r="Z36" i="10"/>
  <c r="X36" i="10"/>
  <c r="V36" i="10"/>
  <c r="K36" i="10"/>
  <c r="J36" i="10"/>
  <c r="I36" i="10"/>
  <c r="H36" i="10"/>
  <c r="V35" i="10"/>
  <c r="G35" i="10"/>
  <c r="V33" i="10"/>
  <c r="G33" i="10"/>
  <c r="V32" i="10"/>
  <c r="G32" i="10"/>
  <c r="V31" i="10"/>
  <c r="G31" i="10"/>
  <c r="G36" i="10" s="1"/>
  <c r="AD23" i="10"/>
  <c r="AB23" i="10"/>
  <c r="Z23" i="10"/>
  <c r="X23" i="10"/>
  <c r="V22" i="10"/>
  <c r="V21" i="10"/>
  <c r="V20" i="10"/>
  <c r="V23" i="10" s="1"/>
  <c r="M11" i="10"/>
  <c r="M10" i="10"/>
  <c r="M9" i="10"/>
  <c r="N8" i="9"/>
  <c r="N9" i="9"/>
  <c r="R11" i="9"/>
  <c r="N11" i="9" s="1"/>
  <c r="U11" i="9"/>
  <c r="X11" i="9"/>
  <c r="AA11" i="9"/>
  <c r="AD11" i="9"/>
  <c r="M39" i="9"/>
  <c r="Q39" i="9"/>
  <c r="U39" i="9"/>
  <c r="Y39" i="9"/>
  <c r="AC39" i="9"/>
  <c r="B14" i="8"/>
  <c r="B29" i="8" s="1"/>
  <c r="D14" i="8"/>
  <c r="F14" i="8"/>
  <c r="H14" i="8"/>
  <c r="J14" i="8"/>
  <c r="L14" i="8" s="1"/>
  <c r="N14" i="8"/>
  <c r="L15" i="8"/>
  <c r="N15" i="8"/>
  <c r="L16" i="8"/>
  <c r="N16" i="8"/>
  <c r="L17" i="8"/>
  <c r="N17" i="8"/>
  <c r="L18" i="8"/>
  <c r="N18" i="8"/>
  <c r="L19" i="8"/>
  <c r="N19" i="8"/>
  <c r="B21" i="8"/>
  <c r="D21" i="8"/>
  <c r="F21" i="8"/>
  <c r="H21" i="8"/>
  <c r="N21" i="8" s="1"/>
  <c r="J21" i="8"/>
  <c r="L21" i="8"/>
  <c r="L22" i="8"/>
  <c r="N22" i="8"/>
  <c r="L23" i="8"/>
  <c r="N23" i="8"/>
  <c r="L24" i="8"/>
  <c r="N24" i="8"/>
  <c r="B25" i="8"/>
  <c r="D25" i="8"/>
  <c r="F25" i="8"/>
  <c r="H25" i="8"/>
  <c r="J25" i="8"/>
  <c r="L25" i="8" s="1"/>
  <c r="N25" i="8"/>
  <c r="L26" i="8"/>
  <c r="N26" i="8"/>
  <c r="L27" i="8"/>
  <c r="N27" i="8"/>
  <c r="L28" i="8"/>
  <c r="N28" i="8"/>
  <c r="D29" i="8"/>
  <c r="J29" i="8"/>
  <c r="B30" i="8"/>
  <c r="H30" i="8"/>
  <c r="N30" i="8" s="1"/>
  <c r="J30" i="8"/>
  <c r="L30" i="8"/>
  <c r="L31" i="8"/>
  <c r="N31" i="8"/>
  <c r="L32" i="8"/>
  <c r="N32" i="8"/>
  <c r="L33" i="8"/>
  <c r="N33" i="8"/>
  <c r="L34" i="8"/>
  <c r="N34" i="8"/>
  <c r="L35" i="8"/>
  <c r="N35" i="8"/>
  <c r="L36" i="8"/>
  <c r="N36" i="8"/>
  <c r="D61" i="8"/>
  <c r="D63" i="8" s="1"/>
  <c r="G13" i="11" l="1"/>
  <c r="J14" i="12"/>
  <c r="G9" i="13"/>
  <c r="H9" i="13" s="1"/>
  <c r="B10" i="13"/>
  <c r="D10" i="13"/>
  <c r="L11" i="15"/>
  <c r="H29" i="8"/>
  <c r="N29" i="8" s="1"/>
  <c r="E70" i="1"/>
  <c r="F70" i="1"/>
  <c r="G70" i="1"/>
  <c r="D70" i="1"/>
  <c r="G35" i="4"/>
  <c r="H31" i="4"/>
  <c r="I31" i="4"/>
  <c r="J31" i="4"/>
  <c r="K31" i="4"/>
  <c r="E31" i="4"/>
  <c r="F31" i="4"/>
  <c r="D31" i="4"/>
  <c r="G30" i="4"/>
  <c r="G22" i="4"/>
  <c r="E76" i="1"/>
  <c r="F76" i="1"/>
  <c r="G76" i="1"/>
  <c r="D76" i="1"/>
  <c r="E59" i="1"/>
  <c r="F59" i="1"/>
  <c r="G59" i="1"/>
  <c r="D59" i="1"/>
  <c r="E58" i="1"/>
  <c r="F58" i="1"/>
  <c r="G58" i="1"/>
  <c r="D58" i="1"/>
  <c r="G56" i="1"/>
  <c r="E56" i="1"/>
  <c r="F56" i="1"/>
  <c r="D56" i="1"/>
  <c r="C10" i="13" l="1"/>
  <c r="B9" i="13"/>
  <c r="C9" i="13" s="1"/>
  <c r="E10" i="13"/>
  <c r="D9" i="13"/>
  <c r="E9" i="13" s="1"/>
  <c r="L29" i="8"/>
  <c r="M31" i="4"/>
  <c r="E67" i="1"/>
  <c r="F67" i="1"/>
  <c r="G67" i="1"/>
  <c r="D67" i="1"/>
  <c r="E66" i="1"/>
  <c r="F66" i="1"/>
  <c r="D66" i="1"/>
  <c r="E65" i="1"/>
  <c r="F65" i="1"/>
  <c r="G65" i="1"/>
  <c r="D65" i="1"/>
  <c r="E62" i="1"/>
  <c r="F62" i="1"/>
  <c r="D62" i="1"/>
  <c r="E60" i="1"/>
  <c r="F60" i="1"/>
  <c r="D60" i="1"/>
  <c r="F42" i="1" l="1"/>
  <c r="G8" i="4"/>
  <c r="E53" i="2" l="1"/>
  <c r="H10" i="5" l="1"/>
  <c r="G12" i="5"/>
  <c r="G13" i="5"/>
  <c r="G14" i="5"/>
  <c r="G15" i="5"/>
  <c r="G16" i="5"/>
  <c r="G17" i="5"/>
  <c r="G11" i="5"/>
  <c r="K29" i="3"/>
  <c r="K40" i="3" s="1"/>
  <c r="G32" i="3"/>
  <c r="G33" i="3"/>
  <c r="G31" i="3"/>
  <c r="E34" i="3"/>
  <c r="F34" i="3"/>
  <c r="H34" i="3"/>
  <c r="M34" i="3" s="1"/>
  <c r="I34" i="3"/>
  <c r="J34" i="3"/>
  <c r="J29" i="3" s="1"/>
  <c r="J40" i="3" s="1"/>
  <c r="K34" i="3"/>
  <c r="L34" i="3"/>
  <c r="E29" i="3"/>
  <c r="E61" i="1" s="1"/>
  <c r="F29" i="3"/>
  <c r="F61" i="1" s="1"/>
  <c r="I29" i="3"/>
  <c r="I40" i="3" s="1"/>
  <c r="L29" i="3"/>
  <c r="L40" i="3" s="1"/>
  <c r="D34" i="3"/>
  <c r="D29" i="3" s="1"/>
  <c r="D61" i="1" s="1"/>
  <c r="G27" i="3"/>
  <c r="G60" i="1" s="1"/>
  <c r="F53" i="2"/>
  <c r="F40" i="3" l="1"/>
  <c r="H29" i="3"/>
  <c r="H40" i="3" s="1"/>
  <c r="M40" i="3" s="1"/>
  <c r="E40" i="3"/>
  <c r="G10" i="5"/>
  <c r="G72" i="1" s="1"/>
  <c r="M29" i="3"/>
  <c r="G91" i="2"/>
  <c r="I77" i="2"/>
  <c r="J77" i="2"/>
  <c r="K77" i="2"/>
  <c r="L77" i="2"/>
  <c r="H77" i="2"/>
  <c r="N77" i="2" s="1"/>
  <c r="H53" i="2"/>
  <c r="I53" i="2"/>
  <c r="J53" i="2"/>
  <c r="K53" i="2"/>
  <c r="L53" i="2"/>
  <c r="H46" i="2"/>
  <c r="I46" i="2"/>
  <c r="J46" i="2"/>
  <c r="K46" i="2"/>
  <c r="L46" i="2"/>
  <c r="H23" i="2"/>
  <c r="I23" i="2"/>
  <c r="J23" i="2"/>
  <c r="K23" i="2"/>
  <c r="N23" i="2" s="1"/>
  <c r="L23" i="2"/>
  <c r="G45" i="2"/>
  <c r="G39" i="2"/>
  <c r="G40" i="2"/>
  <c r="K11" i="2"/>
  <c r="L11" i="2"/>
  <c r="H11" i="2"/>
  <c r="I11" i="2"/>
  <c r="J11" i="2"/>
  <c r="F11" i="2"/>
  <c r="F43" i="1" l="1"/>
  <c r="L80" i="2"/>
  <c r="L71" i="2"/>
  <c r="L68" i="2"/>
  <c r="N11" i="2"/>
  <c r="J80" i="2"/>
  <c r="J71" i="2"/>
  <c r="J72" i="2"/>
  <c r="J68" i="2"/>
  <c r="H80" i="2"/>
  <c r="H71" i="2"/>
  <c r="H68" i="2"/>
  <c r="K80" i="2"/>
  <c r="K68" i="2"/>
  <c r="K71" i="2"/>
  <c r="K72" i="2"/>
  <c r="I80" i="2"/>
  <c r="I68" i="2"/>
  <c r="I71" i="2"/>
  <c r="N53" i="2"/>
  <c r="N46" i="2"/>
  <c r="N68" i="2" l="1"/>
  <c r="N80" i="2"/>
  <c r="D53" i="2"/>
  <c r="E46" i="2"/>
  <c r="F46" i="2"/>
  <c r="F46" i="1" s="1"/>
  <c r="D46" i="2"/>
  <c r="E23" i="2"/>
  <c r="F23" i="2"/>
  <c r="D23" i="2"/>
  <c r="F45" i="1" l="1"/>
  <c r="F71" i="2"/>
  <c r="F55" i="1" s="1"/>
  <c r="F80" i="2"/>
  <c r="F68" i="2"/>
  <c r="J76" i="2"/>
  <c r="E79" i="2" l="1"/>
  <c r="D79" i="2"/>
  <c r="G34" i="4" l="1"/>
  <c r="G33" i="4"/>
  <c r="F63" i="1" l="1"/>
  <c r="E68" i="4"/>
  <c r="F68" i="4"/>
  <c r="G68" i="4"/>
  <c r="D68" i="4"/>
  <c r="G32" i="4"/>
  <c r="G36" i="4"/>
  <c r="G17" i="4"/>
  <c r="G31" i="4" l="1"/>
  <c r="G39" i="3"/>
  <c r="G62" i="1" s="1"/>
  <c r="E54" i="1" l="1"/>
  <c r="F54" i="1"/>
  <c r="D54" i="1"/>
  <c r="F53" i="1"/>
  <c r="D76" i="2"/>
  <c r="D47" i="1" s="1"/>
  <c r="G69" i="2"/>
  <c r="G54" i="1" s="1"/>
  <c r="E46" i="1" l="1"/>
  <c r="D46" i="1"/>
  <c r="E45" i="1"/>
  <c r="D45" i="1"/>
  <c r="E42" i="1"/>
  <c r="D42" i="1"/>
  <c r="E89" i="2"/>
  <c r="E96" i="2" s="1"/>
  <c r="F89" i="2"/>
  <c r="F96" i="2" s="1"/>
  <c r="H89" i="2"/>
  <c r="I89" i="2"/>
  <c r="I96" i="2" s="1"/>
  <c r="J89" i="2"/>
  <c r="J96" i="2" s="1"/>
  <c r="K89" i="2"/>
  <c r="K96" i="2" s="1"/>
  <c r="L89" i="2"/>
  <c r="L96" i="2" s="1"/>
  <c r="D89" i="2"/>
  <c r="D96" i="2" s="1"/>
  <c r="H96" i="2" l="1"/>
  <c r="N96" i="2" s="1"/>
  <c r="N89" i="2"/>
  <c r="F79" i="2"/>
  <c r="G95" i="2" l="1"/>
  <c r="G90" i="2"/>
  <c r="G89" i="2" s="1"/>
  <c r="E63" i="1" l="1"/>
  <c r="D63" i="1"/>
  <c r="G19" i="4" l="1"/>
  <c r="G20" i="4"/>
  <c r="G66" i="1" s="1"/>
  <c r="G18" i="4"/>
  <c r="G14" i="4"/>
  <c r="G35" i="3"/>
  <c r="G36" i="3"/>
  <c r="G37" i="3"/>
  <c r="G38" i="3"/>
  <c r="G34" i="3" l="1"/>
  <c r="G29" i="3" s="1"/>
  <c r="G52" i="2"/>
  <c r="G51" i="2"/>
  <c r="G50" i="2"/>
  <c r="G49" i="2"/>
  <c r="G61" i="1" l="1"/>
  <c r="G63" i="1" s="1"/>
  <c r="G40" i="3"/>
  <c r="D10" i="5"/>
  <c r="D72" i="1" s="1"/>
  <c r="E10" i="5"/>
  <c r="E72" i="1" s="1"/>
  <c r="F10" i="5"/>
  <c r="F72" i="1" s="1"/>
  <c r="J10" i="5"/>
  <c r="K10" i="5"/>
  <c r="I10" i="5"/>
  <c r="M10" i="5" l="1"/>
  <c r="G92" i="2"/>
  <c r="G93" i="2"/>
  <c r="G94" i="2"/>
  <c r="G96" i="2" l="1"/>
  <c r="I76" i="2"/>
  <c r="K76" i="2"/>
  <c r="L76" i="2"/>
  <c r="H76" i="2"/>
  <c r="N76" i="2" s="1"/>
  <c r="F76" i="2"/>
  <c r="F47" i="1" s="1"/>
  <c r="F77" i="2"/>
  <c r="F51" i="1" s="1"/>
  <c r="F78" i="2"/>
  <c r="F52" i="1" s="1"/>
  <c r="H78" i="2"/>
  <c r="I78" i="2"/>
  <c r="J78" i="2"/>
  <c r="K78" i="2"/>
  <c r="L78" i="2"/>
  <c r="I79" i="2"/>
  <c r="J79" i="2"/>
  <c r="K79" i="2"/>
  <c r="L79" i="2"/>
  <c r="H79" i="2"/>
  <c r="N79" i="2" s="1"/>
  <c r="G64" i="2"/>
  <c r="G58" i="2"/>
  <c r="G53" i="2" s="1"/>
  <c r="G21" i="2"/>
  <c r="E11" i="2"/>
  <c r="F20" i="2"/>
  <c r="F44" i="1" s="1"/>
  <c r="D11" i="2"/>
  <c r="I20" i="2"/>
  <c r="J20" i="2"/>
  <c r="K20" i="2"/>
  <c r="L20" i="2"/>
  <c r="H20" i="2"/>
  <c r="G41" i="2"/>
  <c r="G42" i="2"/>
  <c r="G43" i="2"/>
  <c r="G44" i="2"/>
  <c r="G24" i="2"/>
  <c r="G29" i="2"/>
  <c r="G30" i="2"/>
  <c r="G31" i="2"/>
  <c r="G32" i="2"/>
  <c r="G33" i="2"/>
  <c r="G37" i="2"/>
  <c r="G38" i="2"/>
  <c r="G12" i="2"/>
  <c r="G13" i="2"/>
  <c r="G14" i="2"/>
  <c r="G15" i="2"/>
  <c r="G16" i="2"/>
  <c r="G17" i="2"/>
  <c r="G18" i="2"/>
  <c r="G19" i="2"/>
  <c r="G10" i="2"/>
  <c r="G66" i="2"/>
  <c r="G63" i="2"/>
  <c r="G61" i="2"/>
  <c r="G46" i="2"/>
  <c r="G46" i="1" s="1"/>
  <c r="G42" i="1" l="1"/>
  <c r="G79" i="2"/>
  <c r="D80" i="2"/>
  <c r="D71" i="2"/>
  <c r="D55" i="1" s="1"/>
  <c r="D68" i="2"/>
  <c r="D53" i="1" s="1"/>
  <c r="E71" i="2"/>
  <c r="E55" i="1" s="1"/>
  <c r="E68" i="2"/>
  <c r="E53" i="1" s="1"/>
  <c r="E80" i="2"/>
  <c r="N78" i="2"/>
  <c r="G76" i="2"/>
  <c r="G47" i="1" s="1"/>
  <c r="N20" i="2"/>
  <c r="G23" i="2"/>
  <c r="G11" i="2"/>
  <c r="F59" i="2"/>
  <c r="F48" i="1" s="1"/>
  <c r="G77" i="2"/>
  <c r="G51" i="1" s="1"/>
  <c r="E20" i="2"/>
  <c r="E43" i="1"/>
  <c r="D20" i="2"/>
  <c r="D44" i="1" s="1"/>
  <c r="D43" i="1"/>
  <c r="K59" i="2"/>
  <c r="K82" i="2" s="1"/>
  <c r="I59" i="2"/>
  <c r="L59" i="2"/>
  <c r="L82" i="2" s="1"/>
  <c r="J59" i="2"/>
  <c r="J82" i="2" s="1"/>
  <c r="H59" i="2"/>
  <c r="I73" i="2"/>
  <c r="G78" i="2"/>
  <c r="G52" i="1" s="1"/>
  <c r="E78" i="2"/>
  <c r="E52" i="1" s="1"/>
  <c r="D78" i="2"/>
  <c r="D52" i="1" s="1"/>
  <c r="E77" i="2"/>
  <c r="E51" i="1" s="1"/>
  <c r="D77" i="2"/>
  <c r="D51" i="1" s="1"/>
  <c r="E76" i="2"/>
  <c r="E47" i="1" s="1"/>
  <c r="G43" i="1" l="1"/>
  <c r="G80" i="2"/>
  <c r="G68" i="2"/>
  <c r="G71" i="2"/>
  <c r="G55" i="1" s="1"/>
  <c r="E59" i="2"/>
  <c r="E82" i="2" s="1"/>
  <c r="E44" i="1"/>
  <c r="G45" i="1"/>
  <c r="G20" i="2"/>
  <c r="G44" i="1" s="1"/>
  <c r="N71" i="2"/>
  <c r="H82" i="2"/>
  <c r="N82" i="2" s="1"/>
  <c r="N59" i="2"/>
  <c r="F82" i="2"/>
  <c r="E48" i="1"/>
  <c r="D59" i="2"/>
  <c r="G59" i="2" l="1"/>
  <c r="G48" i="1" s="1"/>
  <c r="G53" i="1"/>
  <c r="G82" i="2"/>
  <c r="D82" i="2"/>
  <c r="D48" i="1"/>
</calcChain>
</file>

<file path=xl/sharedStrings.xml><?xml version="1.0" encoding="utf-8"?>
<sst xmlns="http://schemas.openxmlformats.org/spreadsheetml/2006/main" count="1114" uniqueCount="774">
  <si>
    <t>Код рядка</t>
  </si>
  <si>
    <t xml:space="preserve">Чистий дохід (виручка) від реалізації продукції (товарів, робіт, послуг)        </t>
  </si>
  <si>
    <t>Усього доходів</t>
  </si>
  <si>
    <t>Собівартість реалізованої продукції (товарів, робіт та послуг) (розшифрувати)</t>
  </si>
  <si>
    <t>Адміністративні витрати,</t>
  </si>
  <si>
    <t>витрати, пов'язані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</si>
  <si>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</si>
  <si>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</si>
  <si>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</si>
  <si>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 xml:space="preserve">Витрати на збут </t>
  </si>
  <si>
    <t>Валовий прибуток (збиток)</t>
  </si>
  <si>
    <t>Фінансовий результат від операційної діяльності</t>
  </si>
  <si>
    <t>збиток</t>
  </si>
  <si>
    <t>Інші цілі (розшифрувати)</t>
  </si>
  <si>
    <t xml:space="preserve">Залишок нерозподіленого прибутку (непокритого збитку) на кінець звітного періоду </t>
  </si>
  <si>
    <t>Директор КП "Міськводоканал" СМР</t>
  </si>
  <si>
    <t>А.Г.Сагач</t>
  </si>
  <si>
    <t>Фінансовий план поточного року</t>
  </si>
  <si>
    <t xml:space="preserve">Прогноз на поточний рік </t>
  </si>
  <si>
    <t>Плановий рік</t>
  </si>
  <si>
    <t>1000</t>
  </si>
  <si>
    <t>1010</t>
  </si>
  <si>
    <t>EBITDA</t>
  </si>
  <si>
    <t>Рентабельність EBITDA</t>
  </si>
  <si>
    <t>Доходи/витрати від фінансової та інвестиційної діяльності</t>
  </si>
  <si>
    <t>Інші доходи/витрати</t>
  </si>
  <si>
    <t>Фінансовий результат  до оподаткування</t>
  </si>
  <si>
    <t>Витрати (дохід) з податку на прибуток</t>
  </si>
  <si>
    <t>Чистий фінансовий результат</t>
  </si>
  <si>
    <t>ІI. Розрахунки з бюджетом</t>
  </si>
  <si>
    <t>Дивіденди/відрахування частини чистого прибутку</t>
  </si>
  <si>
    <t>Податок на прибуток підприємств</t>
  </si>
  <si>
    <t>Податок на додану вартість нарахований/до відшкодування (з мінусом)</t>
  </si>
  <si>
    <t>Сплата інших податків, зборів, обов'язкових платежів до державного та місцевих бюджетів</t>
  </si>
  <si>
    <t>Єдиний внесок на загальнообов'язкове державне соціальне страхування</t>
  </si>
  <si>
    <t>Усього виплат на користь держави</t>
  </si>
  <si>
    <t>III.Рух грошових коштів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</si>
  <si>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</si>
  <si>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</si>
  <si>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інвестиційної діяльності</t>
  </si>
  <si>
    <t>Чистий рух грошових коштів від фінансової діяльності</t>
  </si>
  <si>
    <t>Вплив зміни валютних курсів на залишок коштів</t>
  </si>
  <si>
    <t>Грошові кошти на кінець періоду</t>
  </si>
  <si>
    <t>Капітальні інвестиції</t>
  </si>
  <si>
    <t>4000</t>
  </si>
  <si>
    <t>ІV. Капітальні інвестиції</t>
  </si>
  <si>
    <t xml:space="preserve">V. Коефіцієнтний аналіз </t>
  </si>
  <si>
    <t>Коефіцієнт рентабельності активів</t>
  </si>
  <si>
    <t>Коефіцієнт рентабельності власного капіталу</t>
  </si>
  <si>
    <t>Коефіцієнт фінансової стійкості</t>
  </si>
  <si>
    <t>VІ. Звіт про фінансовий стан</t>
  </si>
  <si>
    <t>Необоротні активи</t>
  </si>
  <si>
    <t>Оборотні активи</t>
  </si>
  <si>
    <t>у тому числі грошові кошти та їх еквіваленти</t>
  </si>
  <si>
    <t>Усього активи</t>
  </si>
  <si>
    <t>Довгострокові зобов'язання ї забезпечення</t>
  </si>
  <si>
    <t>Поточні зобов'язання ї забезпечення</t>
  </si>
  <si>
    <t>Усього  зобов'язання ї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</si>
  <si>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</si>
  <si>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</si>
  <si>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</si>
  <si>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6060</t>
  </si>
  <si>
    <t>6050</t>
  </si>
  <si>
    <t>6040</t>
  </si>
  <si>
    <t>6030</t>
  </si>
  <si>
    <t>6020</t>
  </si>
  <si>
    <t>6010</t>
  </si>
  <si>
    <t>6000</t>
  </si>
  <si>
    <t>5110</t>
  </si>
  <si>
    <t>5030</t>
  </si>
  <si>
    <t>5020</t>
  </si>
  <si>
    <t>3620</t>
  </si>
  <si>
    <t>3610</t>
  </si>
  <si>
    <t>3580</t>
  </si>
  <si>
    <t>3320</t>
  </si>
  <si>
    <t>3090</t>
  </si>
  <si>
    <t>3600</t>
  </si>
  <si>
    <t>2200</t>
  </si>
  <si>
    <t>2150</t>
  </si>
  <si>
    <t>2140</t>
  </si>
  <si>
    <t>2120/2130</t>
  </si>
  <si>
    <t>2110</t>
  </si>
  <si>
    <t>2100</t>
  </si>
  <si>
    <t>5040</t>
  </si>
  <si>
    <t>1200</t>
  </si>
  <si>
    <t>1180</t>
  </si>
  <si>
    <t>1170</t>
  </si>
  <si>
    <t>1320</t>
  </si>
  <si>
    <t>1310</t>
  </si>
  <si>
    <t>5010</t>
  </si>
  <si>
    <t>1410</t>
  </si>
  <si>
    <t>1100</t>
  </si>
  <si>
    <t>1300</t>
  </si>
  <si>
    <t>1070</t>
  </si>
  <si>
    <t>1040</t>
  </si>
  <si>
    <t>1020</t>
  </si>
  <si>
    <t>Валовий прибуток/збиток</t>
  </si>
  <si>
    <t>Прогноз на поточний рік</t>
  </si>
  <si>
    <t xml:space="preserve">Пояснення та обгрунтування до запланованого рівня доходів/витрат </t>
  </si>
  <si>
    <t>Доходи і витрати (деталізація)</t>
  </si>
  <si>
    <t>витрати на сировину та основні матеріали</t>
  </si>
  <si>
    <t>витрати на електроенергію</t>
  </si>
  <si>
    <t>витрати на оплату праці</t>
  </si>
  <si>
    <t>відрахування на соціальні заходи</t>
  </si>
  <si>
    <t>витрати на паливо</t>
  </si>
  <si>
    <t xml:space="preserve">витрати, що здійснюються для підтримання об"єкта в робочому стані (проведення ремонту, технічного огляду, нагляду, обслуговування тощо)  </t>
  </si>
  <si>
    <t>амортизація основних засобів і нематеріальних активів</t>
  </si>
  <si>
    <t>інші витрати (розшифрувати)</t>
  </si>
  <si>
    <t>Інші операційні доходи (розшифрувати), у тому числі:</t>
  </si>
  <si>
    <t>курсові різниці</t>
  </si>
  <si>
    <t>Адміністративні витрати, у тому числі:</t>
  </si>
  <si>
    <t>витрати на оренду службових автомобілів</t>
  </si>
  <si>
    <t>витрати на службові відрядження</t>
  </si>
  <si>
    <t>витрати на зв"язок</t>
  </si>
  <si>
    <t xml:space="preserve">відрахування на соціальні заходи </t>
  </si>
  <si>
    <t>амортизація основних засобів і нематеріальних активів загальногосподарського призначення</t>
  </si>
  <si>
    <t xml:space="preserve">витрати на операційну оренду основних засобів та роялті, що мають загальногосподарське призначення </t>
  </si>
  <si>
    <t xml:space="preserve">витрати на страхування майна загальногосподарського призначення 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</si>
  <si>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</si>
  <si>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</si>
  <si>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</si>
  <si>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</si>
  <si>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</si>
  <si>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</si>
  <si>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</si>
  <si>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у тому числі:</t>
  </si>
  <si>
    <t>витрати на поліпшення основних фондів</t>
  </si>
  <si>
    <t>Інші адміністративні витрати ,            (розшифрувати)</t>
  </si>
  <si>
    <t xml:space="preserve">Витрати на збут, у тому числі: </t>
  </si>
  <si>
    <t>транспортні витрати</t>
  </si>
  <si>
    <t>1011</t>
  </si>
  <si>
    <t>1012</t>
  </si>
  <si>
    <t>1013</t>
  </si>
  <si>
    <t>1014</t>
  </si>
  <si>
    <t>1015</t>
  </si>
  <si>
    <t>1016</t>
  </si>
  <si>
    <t>1017</t>
  </si>
  <si>
    <t>1018</t>
  </si>
  <si>
    <t>1030</t>
  </si>
  <si>
    <t>1031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</si>
  <si>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</si>
  <si>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</si>
  <si>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</si>
  <si>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</si>
  <si>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</si>
  <si>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</si>
  <si>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</si>
  <si>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</si>
  <si>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</si>
  <si>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</si>
  <si>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</si>
  <si>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</si>
  <si>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</si>
  <si>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</si>
  <si>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</si>
  <si>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</si>
  <si>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</si>
  <si>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</si>
  <si>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</si>
  <si>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</si>
  <si>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</si>
  <si>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</si>
  <si>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1071</t>
  </si>
  <si>
    <t>витрати на зберігання та упаковку</t>
  </si>
  <si>
    <t>1072</t>
  </si>
  <si>
    <t>витрати на рекламу</t>
  </si>
  <si>
    <t>інші витрати на збут (розшифрувати)</t>
  </si>
  <si>
    <t xml:space="preserve">Інші операційні витрати, у тому числі:                 </t>
  </si>
  <si>
    <t>1073</t>
  </si>
  <si>
    <t>1074</t>
  </si>
  <si>
    <t>1075</t>
  </si>
  <si>
    <t>1076</t>
  </si>
  <si>
    <t>1080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</si>
  <si>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</si>
  <si>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</si>
  <si>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</si>
  <si>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</si>
  <si>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 xml:space="preserve">Фінансовий результат від операційної діяльності </t>
  </si>
  <si>
    <t>1081</t>
  </si>
  <si>
    <t>1082</t>
  </si>
  <si>
    <t>1083</t>
  </si>
  <si>
    <t>1084</t>
  </si>
  <si>
    <t>1085</t>
  </si>
  <si>
    <t>Інші фінансові доходи (розшифрувати)</t>
  </si>
  <si>
    <t>Втрати від участі в капіталі (розшифрувати)</t>
  </si>
  <si>
    <t>Фінансові витрати (розшифрувати)</t>
  </si>
  <si>
    <t>Інші доходи (розшифрувати),у тому числі:</t>
  </si>
  <si>
    <t>1110</t>
  </si>
  <si>
    <t>1120</t>
  </si>
  <si>
    <t>1130</t>
  </si>
  <si>
    <t>1140</t>
  </si>
  <si>
    <t>1150</t>
  </si>
  <si>
    <t>1151</t>
  </si>
  <si>
    <t>1160</t>
  </si>
  <si>
    <t>1161</t>
  </si>
  <si>
    <t>Фінансовий результат до оподаткування</t>
  </si>
  <si>
    <t>Прибуток (збиток) від припиненої діяльності після оподаткування</t>
  </si>
  <si>
    <t>Чистий фінансовий результат, у тому числі:</t>
  </si>
  <si>
    <t xml:space="preserve"> прибуток</t>
  </si>
  <si>
    <t>Неконтрольована частка</t>
  </si>
  <si>
    <t>Доходи і витрати (узагальнені показники)</t>
  </si>
  <si>
    <r>
      <t>Дохід від участі в капіталі (</t>
    </r>
    <r>
      <rPr>
        <i/>
        <sz val="10"/>
        <rFont val="Times New Roman"/>
        <family val="1"/>
        <charset val="204"/>
      </rPr>
      <t>розшифрувати)</t>
    </r>
    <r>
      <rPr>
        <sz val="10"/>
        <rFont val="Times New Roman"/>
        <family val="1"/>
        <charset val="204"/>
      </rPr>
      <t xml:space="preserve"> </t>
    </r>
  </si>
  <si>
    <t>1190</t>
  </si>
  <si>
    <t>1201</t>
  </si>
  <si>
    <t>1202</t>
  </si>
  <si>
    <t>1210</t>
  </si>
  <si>
    <t>Інші операційні доходи/витрати (рядок 1030-рядок 1080)</t>
  </si>
  <si>
    <t>Доходи/витрати від фінансової та інвестиційної діяльності (рядок 1110+рядок 1120-рядок 1130-рядок 1140)</t>
  </si>
  <si>
    <t>Інші доходи/витрати (рядок 1150-рядок 1160)</t>
  </si>
  <si>
    <t>Усього витрат</t>
  </si>
  <si>
    <t>1340</t>
  </si>
  <si>
    <t>Розрахунок показника EBITDA</t>
  </si>
  <si>
    <t>Фінансовий результат від операційної діяльності (рядок 1100)</t>
  </si>
  <si>
    <t>плюс амортизація (рядок 1530)</t>
  </si>
  <si>
    <t>1400</t>
  </si>
  <si>
    <t>1401</t>
  </si>
  <si>
    <t>мінус операційні доходи від курсових різниць (рядок 1031)</t>
  </si>
  <si>
    <t>1402</t>
  </si>
  <si>
    <t>плюс операційні витрати від курсових різниць (рядок 1084)</t>
  </si>
  <si>
    <t>1403</t>
  </si>
  <si>
    <t>мінус/плюс значні нетипові операційні доходи/витрати (розшифрувати)</t>
  </si>
  <si>
    <t>Елементи операційних витрат</t>
  </si>
  <si>
    <t>1404</t>
  </si>
  <si>
    <t>Матеріальні витрати, у тому числі: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</si>
  <si>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</si>
  <si>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</si>
  <si>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</si>
  <si>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</si>
  <si>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</si>
  <si>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1500</t>
  </si>
  <si>
    <t>1501</t>
  </si>
  <si>
    <t>1502</t>
  </si>
  <si>
    <t>1510</t>
  </si>
  <si>
    <t>1520</t>
  </si>
  <si>
    <t>1530</t>
  </si>
  <si>
    <t>Усього</t>
  </si>
  <si>
    <t>1550</t>
  </si>
  <si>
    <t>Таблиця 1</t>
  </si>
  <si>
    <t>1. Формування фінансових результатів</t>
  </si>
  <si>
    <t xml:space="preserve">Найменування показника </t>
  </si>
  <si>
    <t>Основні фінансові показники</t>
  </si>
  <si>
    <t>I. Формування фінансових результатів</t>
  </si>
  <si>
    <t>ІІ. Розрахунки з бюджетом</t>
  </si>
  <si>
    <t>Таблиця 2</t>
  </si>
  <si>
    <t xml:space="preserve">Розподіл чистого прибутку </t>
  </si>
  <si>
    <t xml:space="preserve">Залишок нерозподіленого прибутку (непокритого збитку) на початок звітного періоду </t>
  </si>
  <si>
    <t>Відрахування частини чистого прибутку, усього у тому числі:</t>
  </si>
  <si>
    <t>державним унітарним підприємствам та їх об"єднаннями до державного бюджету</t>
  </si>
  <si>
    <t>2000</t>
  </si>
  <si>
    <t>2010</t>
  </si>
  <si>
    <t>2011</t>
  </si>
  <si>
    <t>господарськими товариствами, у статуному капіталі яких більше 50 відсотків акцій (часток, паїв) належать державі на виплату дивідендів</t>
  </si>
  <si>
    <t>у тому числі на державну частку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</si>
  <si>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</si>
  <si>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</si>
  <si>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</si>
  <si>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</si>
  <si>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</si>
  <si>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Нараховані до сплати обов"язкові платежі підприємства до бюджету та єдиний внесок на загальнообов"язкове державне соціальне страхування</t>
  </si>
  <si>
    <t>2012</t>
  </si>
  <si>
    <t>2012/1</t>
  </si>
  <si>
    <t>2020</t>
  </si>
  <si>
    <t>2030</t>
  </si>
  <si>
    <t>2031</t>
  </si>
  <si>
    <t>державними унітарними підприємствами та їх об"єднаннями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</si>
  <si>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 на виплату дивідендів на державну частку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</si>
  <si>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</si>
  <si>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підлягаєвідшкодуванню з державного бюджету за підсумками звітного періоду</t>
  </si>
  <si>
    <t>Інші поточні податки, збори, обов"язкові платежі до державного та місцевих бюджетів, у тому числі</t>
  </si>
  <si>
    <t>акцизний податок</t>
  </si>
  <si>
    <t>податок на доходи фізичних осіб</t>
  </si>
  <si>
    <t>погашення податкового боргу, у тому числі:</t>
  </si>
  <si>
    <t>погашение ркструктуризованих та відстрочених сум, що підлягають сплаті в поточному році до бюджетів та державних цільових фондів</t>
  </si>
  <si>
    <t>неустойки (штрафи, пені)</t>
  </si>
  <si>
    <t>місцеві податки та збори (розшифрувати)</t>
  </si>
  <si>
    <t>інші платежі (розшифрувати)</t>
  </si>
  <si>
    <t>Єдиний внесок на загальнообов"язкове державне соціальне страхування</t>
  </si>
  <si>
    <t>2145/1</t>
  </si>
  <si>
    <t>2145/2</t>
  </si>
  <si>
    <t>Надходження</t>
  </si>
  <si>
    <t>Виручка від реалізації основних фондів</t>
  </si>
  <si>
    <t>Виручка від реалізації нематеріальних активів</t>
  </si>
  <si>
    <t>Інші надходження (розшифрувати)</t>
  </si>
  <si>
    <t>Придбання акцій та облігацій</t>
  </si>
  <si>
    <t>Інші витрати (розшифрувати)</t>
  </si>
  <si>
    <t>Грошові кошти:</t>
  </si>
  <si>
    <t>на початок періоду</t>
  </si>
  <si>
    <t>на кінець періоду</t>
  </si>
  <si>
    <t>Чистий грошовий потік</t>
  </si>
  <si>
    <t>Керівник підприємства</t>
  </si>
  <si>
    <t>___________________</t>
  </si>
  <si>
    <t>Сагач А.Г.</t>
  </si>
  <si>
    <t>(посада)</t>
  </si>
  <si>
    <t>(підпис)</t>
  </si>
  <si>
    <t>(П.І.Б.)</t>
  </si>
  <si>
    <t>ІІІ. Рух грошових коштів</t>
  </si>
  <si>
    <t>Таблиця 3</t>
  </si>
  <si>
    <t xml:space="preserve">І. Рух коштів у результаті операційної діяльності </t>
  </si>
  <si>
    <t xml:space="preserve">Прибуток (збиток) від звичайної діяльності до оподаткування </t>
  </si>
  <si>
    <t>Коригування на:</t>
  </si>
  <si>
    <t>амортизацію необоротних активів</t>
  </si>
  <si>
    <t>збільшення (зменшення) забезпечень</t>
  </si>
  <si>
    <t>збиток (прибуток) від нереалізованих курсових різниць</t>
  </si>
  <si>
    <t>збиток (прибуток) від неопераційної діяльності та інших негрошових операцій (розшифрувати)</t>
  </si>
  <si>
    <t>Прибуток (збиток) від операційної діяльності до змін в оборотному капіталі</t>
  </si>
  <si>
    <t>Збільшення (зменшення) поточних зобов"язань (розшифрувати)</t>
  </si>
  <si>
    <t>Зменшення (збільшення) оборотних активів (розшифрувати)</t>
  </si>
  <si>
    <t>Сплачений податок на прибуток</t>
  </si>
  <si>
    <t xml:space="preserve">Чистий рух грошових коштів операційної діяльності </t>
  </si>
  <si>
    <t xml:space="preserve">Надходження від продажу акцій та облігацій </t>
  </si>
  <si>
    <t>Надходження від отриманих:</t>
  </si>
  <si>
    <t>відсотків</t>
  </si>
  <si>
    <t>дивідендів</t>
  </si>
  <si>
    <t>Надходження від деривативів</t>
  </si>
  <si>
    <t>Витрати</t>
  </si>
  <si>
    <t>Придбання (створення) основних засобів (розшифрувати)</t>
  </si>
  <si>
    <t>Капітальне будівництво (розшифрувати)</t>
  </si>
  <si>
    <t xml:space="preserve">Придбання (створення) нематеріальних активів (розшифрувати) </t>
  </si>
  <si>
    <t>Чистий рух коштів від інвестиційної діяльності</t>
  </si>
  <si>
    <t>ІІІ. Рух коштів у результаті фінансової діяльності</t>
  </si>
  <si>
    <t>Власного капіталу</t>
  </si>
  <si>
    <t>Отримання коштів за довгостроковими зобов"язаннями, у тому числі:</t>
  </si>
  <si>
    <t>кредити</t>
  </si>
  <si>
    <t>позики</t>
  </si>
  <si>
    <t>облігації</t>
  </si>
  <si>
    <t>Цільове фінансування (розшифрувати)</t>
  </si>
  <si>
    <t>Отримання коштів за короткостроковими зобов"язаннями, у тому числі: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</si>
  <si>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</si>
  <si>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</si>
  <si>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Повернення коштів за довгостроковими зобов"язаннями, у тому числі:</t>
  </si>
  <si>
    <t xml:space="preserve">кредити </t>
  </si>
  <si>
    <t>Повернення коштів за короткостроковими зобов"язаннями, у тому числі:</t>
  </si>
  <si>
    <t>Чистий рух коштів від фінансової діяльності</t>
  </si>
  <si>
    <t>3500</t>
  </si>
  <si>
    <t>3510</t>
  </si>
  <si>
    <t>3520</t>
  </si>
  <si>
    <t>3530</t>
  </si>
  <si>
    <t>3540</t>
  </si>
  <si>
    <t>3550</t>
  </si>
  <si>
    <t>3560</t>
  </si>
  <si>
    <t>3570</t>
  </si>
  <si>
    <t>3630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</si>
  <si>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</si>
  <si>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</si>
  <si>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</si>
  <si>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</si>
  <si>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</si>
  <si>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_________________</t>
  </si>
  <si>
    <t>Капітальні інвестиції, усього у тому числі:</t>
  </si>
  <si>
    <t>4010</t>
  </si>
  <si>
    <t>4020</t>
  </si>
  <si>
    <t>4030</t>
  </si>
  <si>
    <t>4040</t>
  </si>
  <si>
    <t>4050</t>
  </si>
  <si>
    <t>Примітки</t>
  </si>
  <si>
    <t>Характеризує інвестиційну політику підприємства</t>
  </si>
  <si>
    <t>_______________</t>
  </si>
  <si>
    <t>Оптимальне значення</t>
  </si>
  <si>
    <t>Факт минулого року</t>
  </si>
  <si>
    <t>Планові показники</t>
  </si>
  <si>
    <t>Найменування показника</t>
  </si>
  <si>
    <t>Коефіцієнти рентабельності та прибутковості</t>
  </si>
  <si>
    <t>Валова рентабельність (валовий прибуток, рядок 1020/чистий дохід від реалізаціїї продукції (товарів, робіт, послуг), рядок 1000,%</t>
  </si>
  <si>
    <t>Рентабельність EBITDA ( EBITDA, рядок 1410/чистий дохід від реалізації продукції (товарів, робіт, послуг), рядок 1000,%)</t>
  </si>
  <si>
    <t>Коефіцієнт рентабельності активів (чистий фінансовий результат, рядок 1190/вартість активів, рядок 6030)</t>
  </si>
  <si>
    <t>Коефіцієнт рентабельності власного капіталу (чистий фінансовий результат, рядок 1190/власний капітал, рядок 6090)</t>
  </si>
  <si>
    <t>Коефіцієнт рентабельності діяльності (чистий фінансовий результат, рядок 1190/чистий дохід від реалізації продукції,  (товарів, робіт, послуг), рядок 1000)</t>
  </si>
  <si>
    <t>Коефіцієнти фінансової стійкості та ліквідності</t>
  </si>
  <si>
    <t>Коефіцієнт відношення боргу до  EBITDA (довгострокові зобов"язання, рядок 6040 + поточні зобов"язання, рядок 6050/  EBITDA, рядок 1410)</t>
  </si>
  <si>
    <t>Коефіцієнт поточної ліквідності (покриття) (оборотні активи, рядок 6010/поточні зобов"язання, рядок 6050)</t>
  </si>
  <si>
    <t>Аналіз капітальних інвестицій</t>
  </si>
  <si>
    <t>Коефіцієнт фінансової стійкості (власний капітал, рядок 6090/довгострокові зобов"язання, рядок 6040+ поточні зобов"язання, рядок 6050)</t>
  </si>
  <si>
    <t>Збільшення</t>
  </si>
  <si>
    <t>Характеризує ефективність використання активів підприємства</t>
  </si>
  <si>
    <t>&gt;0</t>
  </si>
  <si>
    <t xml:space="preserve">Характеризує  ефективністьгосподарської діяльності підприємства </t>
  </si>
  <si>
    <t>Характеризує  співвідношення власних та позикових коштів і  залежність підприємства від зовнішніх фінансових джерел</t>
  </si>
  <si>
    <t>&gt;1</t>
  </si>
  <si>
    <t>Показує достатність ресурсів підприємства, які може бути використано для погашення його поточних зобов"язань. Нормативним значенням для цього показника є &gt;1-1,5</t>
  </si>
  <si>
    <t>Коефіцієнт відношення  капітальних інвестицій до амортизації (рядок 4000/ рядок 1530)</t>
  </si>
  <si>
    <t>Коефіцієнт відношення  капітальних інвестицій до чистого доходу (виручки) від реалізації продукції (товарів, робіт, послуг) (рядок 4000/ рядок 1000)</t>
  </si>
  <si>
    <t>Коефіцієнт зносу основних засобів (сума зносу/ первісна вартість основних засобів) (форма 1, рядок 1012/ форма1, рядок 1011)</t>
  </si>
  <si>
    <t>Ковенанти/обмежувальні коефіцієнти</t>
  </si>
  <si>
    <t>Інші коефіцієнти/ковенанти, якщо такі  передбачені умовами кредитних договорів, із зазначенням банку, валюти та суми зобов"язання на дату останньої звітності, строку погашення У графі "Оптимальне значення" вказати граничне значення коефіцієнта</t>
  </si>
  <si>
    <t>V. Коефіцієнтний аналіз</t>
  </si>
  <si>
    <t>Таблиця 5</t>
  </si>
  <si>
    <t>У тому числі за кварталами</t>
  </si>
  <si>
    <t>І</t>
  </si>
  <si>
    <t>ІІ</t>
  </si>
  <si>
    <t>ІІІ</t>
  </si>
  <si>
    <t>ІУ</t>
  </si>
  <si>
    <t xml:space="preserve">І  </t>
  </si>
  <si>
    <t xml:space="preserve">ІІ </t>
  </si>
  <si>
    <t xml:space="preserve">ІІІ </t>
  </si>
  <si>
    <t xml:space="preserve">ІУ </t>
  </si>
  <si>
    <t>капітальний ремонт</t>
  </si>
  <si>
    <t xml:space="preserve">придбання (створення) оборотних активів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</si>
  <si>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</si>
  <si>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плата за користування надрами</t>
  </si>
  <si>
    <t>Таблиця 4</t>
  </si>
  <si>
    <t>Грошові кошти від операційної діяльності (надходження)</t>
  </si>
  <si>
    <t>Додаток І</t>
  </si>
  <si>
    <t>до Порядку складання,</t>
  </si>
  <si>
    <t>затвердження та контролю</t>
  </si>
  <si>
    <t>підприємства комунальної</t>
  </si>
  <si>
    <t>власності територіальної</t>
  </si>
  <si>
    <t>громади міста Суми</t>
  </si>
  <si>
    <t>РОЗГЛЯНУТО</t>
  </si>
  <si>
    <t>ЗАТВЕРДЖЕНО</t>
  </si>
  <si>
    <t>_____________________</t>
  </si>
  <si>
    <t>ПОГОДЖЕНО</t>
  </si>
  <si>
    <t>(директор департаменту фінансів,</t>
  </si>
  <si>
    <t>економіки та бюджетних відносин</t>
  </si>
  <si>
    <t>Сумської міської ради</t>
  </si>
  <si>
    <t>Орган державного управління</t>
  </si>
  <si>
    <t>Одиниця виміру, тис.гривень</t>
  </si>
  <si>
    <t>Організаційно-правова форма             Комунальне підприємство</t>
  </si>
  <si>
    <t>Підприємство                 КП " Міськводоканал" Сумської міської ради</t>
  </si>
  <si>
    <t>Територія               м.Суми</t>
  </si>
  <si>
    <t>Галузь                       промисловість</t>
  </si>
  <si>
    <t>Вид економічної діяльності        Збір, очищення та постачання води.  Каналізація, відведення й очищення стічних вод</t>
  </si>
  <si>
    <t>Форма власності          комунальна</t>
  </si>
  <si>
    <t>Місцезнаходження   м.Суми, вул. Білопілький шлях ,9</t>
  </si>
  <si>
    <t>Телефон     700181</t>
  </si>
  <si>
    <t>Прізвище та ініціали керівника     Сагач Анатолій Григорович</t>
  </si>
  <si>
    <t>Директор КП "Міськводоканал" СМР                                                                            А.Г.Сагач</t>
  </si>
  <si>
    <t xml:space="preserve">Видатки грошових коштів , </t>
  </si>
  <si>
    <t>(директор департаменту</t>
  </si>
  <si>
    <t>інфраструктури міста)</t>
  </si>
  <si>
    <t>С.А.Липова</t>
  </si>
  <si>
    <t>Г.І.Яременко</t>
  </si>
  <si>
    <t>Коефіцієнт рентабельності діяльності</t>
  </si>
  <si>
    <t xml:space="preserve">Інші операційні доходи/витрати,                  </t>
  </si>
  <si>
    <t>рентна плата (спецводокористування)</t>
  </si>
  <si>
    <r>
      <t>Факт за звітний період поточного року на останню дату</t>
    </r>
    <r>
      <rPr>
        <sz val="8"/>
        <rFont val="Times New Roman"/>
        <family val="1"/>
        <charset val="204"/>
      </rPr>
      <t>(1 пів.16 р.)</t>
    </r>
  </si>
  <si>
    <t>Середньооблікова кількість штатних працівників       675 чол.</t>
  </si>
  <si>
    <t>Факт минулого року 2016</t>
  </si>
  <si>
    <t>Фінансовий план поточного року  2017</t>
  </si>
  <si>
    <t>Прогноз на поточний рік 2017</t>
  </si>
  <si>
    <t>Плановий рік  (усього) 2018</t>
  </si>
  <si>
    <t>Інші витрати (розшифрувати),у тому числі:</t>
  </si>
  <si>
    <t>перевірка</t>
  </si>
  <si>
    <t>Факт минулого року 2016 року</t>
  </si>
  <si>
    <t>Фінансовий план поточного року 2017р.</t>
  </si>
  <si>
    <t>Прогноз на поточний рік  2017 р.</t>
  </si>
  <si>
    <t>Плановий рік  (усього) 2018 р.</t>
  </si>
  <si>
    <t>Факт минулого 2016 року</t>
  </si>
  <si>
    <t>План поточного року 2017 р.</t>
  </si>
  <si>
    <t>Прогноз на поточний рік 2017 р.</t>
  </si>
  <si>
    <t>Плановий рік (усього) 2018 р.</t>
  </si>
  <si>
    <t>ІІІ. Рух коштів у результаті інвестиційної діяльності</t>
  </si>
  <si>
    <t>Фінансовий план поточного 2017 року</t>
  </si>
  <si>
    <t>ФІНАНСОВИЙ ПЛАН ПІДПРИЄМСТВА НА 2018 рік</t>
  </si>
  <si>
    <t>Факт 2016 року</t>
  </si>
  <si>
    <t>виконання фінансових планів</t>
  </si>
  <si>
    <t>у тому числі:</t>
  </si>
  <si>
    <t>Інші фінансові зобов'язання, усього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</si>
  <si>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</si>
  <si>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Короткострокові зобов'язання, усього</t>
  </si>
  <si>
    <t xml:space="preserve">Довгострокові зобов'язання, усього </t>
  </si>
  <si>
    <t>факт</t>
  </si>
  <si>
    <t>план</t>
  </si>
  <si>
    <t>Заборгованість на кінець звітного періоду</t>
  </si>
  <si>
    <t>Повернено залучених коштів  за звітний період</t>
  </si>
  <si>
    <t>Отримано залучених коштів за звітний період</t>
  </si>
  <si>
    <t>Заборгованість за кредитами на початок звітного періоду</t>
  </si>
  <si>
    <t>Зобов'язання</t>
  </si>
  <si>
    <t xml:space="preserve">      5. Інформація щодо отримання та повернення залучених коштів</t>
  </si>
  <si>
    <t>х</t>
  </si>
  <si>
    <t xml:space="preserve">          </t>
  </si>
  <si>
    <t>Забезпечення</t>
  </si>
  <si>
    <t>Заборгованість на останню дату</t>
  </si>
  <si>
    <t>Дата видачі / погашення (графік)</t>
  </si>
  <si>
    <t>Процентна ставка</t>
  </si>
  <si>
    <t xml:space="preserve">Сума, валюта за договорами </t>
  </si>
  <si>
    <t xml:space="preserve">Вид кредитного продукту та цільове призначення </t>
  </si>
  <si>
    <t>Найменування  банку</t>
  </si>
  <si>
    <t xml:space="preserve">      4. Діючі фінансові зобов'язання підприємства</t>
  </si>
  <si>
    <t>Всього</t>
  </si>
  <si>
    <t>Інші види діяльності</t>
  </si>
  <si>
    <t>Разом</t>
  </si>
  <si>
    <t>Постачання холодної води тепловим організаціям</t>
  </si>
  <si>
    <t>Водовідведення холодної води</t>
  </si>
  <si>
    <t>Централізоване постачання холодної води</t>
  </si>
  <si>
    <t>Централізоване водовідведення</t>
  </si>
  <si>
    <t>Централізоване водопостачання</t>
  </si>
  <si>
    <t xml:space="preserve">кількість продукції/     наданих послуг </t>
  </si>
  <si>
    <t xml:space="preserve">чистий дохід  від реалізації продукції (товарів, робіт, послуг) 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</si>
  <si>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</si>
  <si>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</si>
  <si>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</si>
  <si>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r>
      <t xml:space="preserve">кількість продукції/             наданих послуг, одиниця виміру </t>
    </r>
    <r>
      <rPr>
        <b/>
        <sz val="14"/>
        <rFont val="Times New Roman"/>
        <family val="1"/>
        <charset val="204"/>
      </rPr>
      <t>т.м3</t>
    </r>
  </si>
  <si>
    <t>Зміна ціни одиниці  (вартості продукції/     наданих послуг)</t>
  </si>
  <si>
    <t>Виконання, %</t>
  </si>
  <si>
    <t>Відхилення,  +/–</t>
  </si>
  <si>
    <t>Факт</t>
  </si>
  <si>
    <t>План</t>
  </si>
  <si>
    <t xml:space="preserve">      3. Інформація про бізнес підприємства (код рядка 1000 фінансового плану)</t>
  </si>
  <si>
    <t>Продовження  таблиці 6</t>
  </si>
  <si>
    <t>Продовження додатка 3</t>
  </si>
  <si>
    <t>Вид діяльності</t>
  </si>
  <si>
    <t>Найменування підприємства</t>
  </si>
  <si>
    <t>Код за ЄДРПОУ</t>
  </si>
  <si>
    <t xml:space="preserve">      2. Перелік підприємств, які включені до консолідованого (зведеного) фінансового плану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</si>
  <si>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</si>
  <si>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працівники</t>
  </si>
  <si>
    <t>адміністративно-управлінський персонал</t>
  </si>
  <si>
    <t>директор</t>
  </si>
  <si>
    <t>Середньомісячний дохід одного працівника, гривень</t>
  </si>
  <si>
    <t>Середньомісячна заробітна плата одного працівника, гривень</t>
  </si>
  <si>
    <t>Витрати на оплату праці,                                         тис. гривень, у тому числі:</t>
  </si>
  <si>
    <t>Фонд оплати праці, тис. гривень,                           у тому числі:</t>
  </si>
  <si>
    <t>інші категорії</t>
  </si>
  <si>
    <t>робітники</t>
  </si>
  <si>
    <t>технічні службовці</t>
  </si>
  <si>
    <t>фахівці</t>
  </si>
  <si>
    <t>професіонали</t>
  </si>
  <si>
    <t>керівники</t>
  </si>
  <si>
    <t>Середньооблікова чисельність осіб, у тому числі:</t>
  </si>
  <si>
    <t xml:space="preserve">Факт звітного періоду І півріччя 2017 </t>
  </si>
  <si>
    <t>План звітного періоду І півріччя 2017</t>
  </si>
  <si>
    <t>Плановий рік, усього 2018</t>
  </si>
  <si>
    <t>План минулого року 2016</t>
  </si>
  <si>
    <t xml:space="preserve">      Загальна інформація про підприємство (резюме)</t>
  </si>
  <si>
    <t xml:space="preserve">      1. Дані про підприємство, персонал та фонд заробітної плати</t>
  </si>
  <si>
    <t>(найменування підприємства)</t>
  </si>
  <si>
    <t>КП "Міськводоканал" Сумської міської ради</t>
  </si>
  <si>
    <t>до фінансового плану на 2018  рік</t>
  </si>
  <si>
    <t>Інформація</t>
  </si>
  <si>
    <t>Таблиця 6</t>
  </si>
  <si>
    <t>(ініціали, прізвище)</t>
  </si>
  <si>
    <t>___________А.Г.Сагач_______________________________________</t>
  </si>
  <si>
    <t>__________________________________________________</t>
  </si>
  <si>
    <t xml:space="preserve">Керівник ___________________________________________ </t>
  </si>
  <si>
    <t>інші джерела (зазначити джерело)</t>
  </si>
  <si>
    <t>кредитні кошти</t>
  </si>
  <si>
    <t>власні кошти</t>
  </si>
  <si>
    <t xml:space="preserve">у тому числі </t>
  </si>
  <si>
    <t>фінансування капітальних інвестицій (оплата грошовими коштами), усього</t>
  </si>
  <si>
    <t>освоєння капітальних вкладень</t>
  </si>
  <si>
    <t>Документ, яким затверджений титул будови, із зазначенням органу, який його погодив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</si>
  <si>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</si>
  <si>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Плановий квартал</t>
  </si>
  <si>
    <t>Незавершене будівництво на початок планового року</t>
  </si>
  <si>
    <t>Первісна балансова вартість введених потужностей на початок планового року</t>
  </si>
  <si>
    <t>Загальна кошторисна вартість</t>
  </si>
  <si>
    <t>Рік початку        і закінчення будівництва</t>
  </si>
  <si>
    <t xml:space="preserve">Найменування об’єкта </t>
  </si>
  <si>
    <t>№</t>
  </si>
  <si>
    <t>тис. гривень (без ПДВ)</t>
  </si>
  <si>
    <t>9. Капітальне будівництво (рядок 4010 таблиці 4)</t>
  </si>
  <si>
    <t>Відсоток</t>
  </si>
  <si>
    <t>модернізація,модифікація (добудова, дообладнання, реконструкція) основних засобів</t>
  </si>
  <si>
    <t>виконання, %</t>
  </si>
  <si>
    <t>відхилення,  +/–</t>
  </si>
  <si>
    <t>Інші джерела (розшифрувати)</t>
  </si>
  <si>
    <t>Власні кошти (розшифрувати)</t>
  </si>
  <si>
    <t>Бюджетне фінансування</t>
  </si>
  <si>
    <t>Залучення кредитних коштів</t>
  </si>
  <si>
    <t>Найменування об’єкта</t>
  </si>
  <si>
    <t>№ з/п</t>
  </si>
  <si>
    <t>8. Джерела капітальних інвестицій</t>
  </si>
  <si>
    <t>усього на рік</t>
  </si>
  <si>
    <t>Сума орендної плати</t>
  </si>
  <si>
    <t>Дата початку оренди</t>
  </si>
  <si>
    <t>Мета використання</t>
  </si>
  <si>
    <t>Марка</t>
  </si>
  <si>
    <t>Договір</t>
  </si>
  <si>
    <t>7. Витрати на оренду службових автомобілів (у складі адміністративних витрат, рядок 1042)</t>
  </si>
  <si>
    <t>службова</t>
  </si>
  <si>
    <t>ГАЗ  31105</t>
  </si>
  <si>
    <t>ГАЗ 3110</t>
  </si>
  <si>
    <t>інші витрати</t>
  </si>
  <si>
    <t>амортизація</t>
  </si>
  <si>
    <t>оплата праці</t>
  </si>
  <si>
    <t>матеріальні витрати</t>
  </si>
  <si>
    <t>У тому числі за їх видами</t>
  </si>
  <si>
    <t>Витрати, усього</t>
  </si>
  <si>
    <t>Рік придбання</t>
  </si>
  <si>
    <t>6. Витрати, пов'язані з використанням власних службових автомобілів (у складі адміністративних витрат, рядок 1041)</t>
  </si>
  <si>
    <t>5. Витрати, пов'язані з використанням власних службових автомобілів (у складі адміністративних витрат, рядок 1041)</t>
  </si>
  <si>
    <t xml:space="preserve">службова </t>
  </si>
  <si>
    <t>ГАЗ 31105</t>
  </si>
  <si>
    <t>6. Витрати на оренду службових автомобілів (у складі адміністративних витрат, рядок 1042)</t>
  </si>
  <si>
    <t>Усього на рік</t>
  </si>
  <si>
    <t>у тому числі за кварталами</t>
  </si>
  <si>
    <t xml:space="preserve">І </t>
  </si>
  <si>
    <t xml:space="preserve">ІV </t>
  </si>
  <si>
    <t>0</t>
  </si>
  <si>
    <t>7. Джерела капітальних інвестицій</t>
  </si>
  <si>
    <t>За рахунок прибутку, який залишається в розпорядженні підприємства</t>
  </si>
  <si>
    <t>рік</t>
  </si>
  <si>
    <t>придбання основних засобів</t>
  </si>
  <si>
    <t>придбання інших необоротних матеріальних активів</t>
  </si>
  <si>
    <t>модернізація основних засобів</t>
  </si>
  <si>
    <t xml:space="preserve">капітальний ремонт </t>
  </si>
  <si>
    <t>продовження</t>
  </si>
  <si>
    <t>За рахунок амортизаційних відрахувань</t>
  </si>
  <si>
    <t>УСЬОГО</t>
  </si>
  <si>
    <t>Придбання немат.активів</t>
  </si>
  <si>
    <t>Модернізація(реконс.)основних засобів</t>
  </si>
  <si>
    <t>8. Капітальне будівництво (рядок 4010 таблиці 4)</t>
  </si>
  <si>
    <t xml:space="preserve">Найменування об’єктів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</si>
  <si>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</si>
  <si>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</si>
  <si>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9.План використання бюджетних коштів</t>
  </si>
  <si>
    <t>Факт минулого року 2016р.</t>
  </si>
  <si>
    <t>Плановий рік (усього)</t>
  </si>
  <si>
    <t xml:space="preserve">ІІ  </t>
  </si>
  <si>
    <t xml:space="preserve">ІІІ  </t>
  </si>
  <si>
    <t>7</t>
  </si>
  <si>
    <t>8</t>
  </si>
  <si>
    <t>9</t>
  </si>
  <si>
    <t>10</t>
  </si>
  <si>
    <t>державний бюджет</t>
  </si>
  <si>
    <t xml:space="preserve">     надходження коштів - різниця в тарифі</t>
  </si>
  <si>
    <t xml:space="preserve">     використання коштів (розшифрувати)</t>
  </si>
  <si>
    <t>обласний бюджет</t>
  </si>
  <si>
    <t xml:space="preserve">     надходження коштів (розшифрувати)</t>
  </si>
  <si>
    <t>міський бюджет</t>
  </si>
  <si>
    <t>КТКВК 4117470 "Внески органів влади Автономної Республіки Крим та органів місцевого самоврядування у статуні капітали суб"єктів підприємницької діяльності"</t>
  </si>
  <si>
    <t>КТКВК 4116052 "Водопровідно-каналізаційне господарство" в т.ч.</t>
  </si>
  <si>
    <t>КТКВК 4116060 "Благоустрій  міст, сіл, селищ" (фонтани)</t>
  </si>
  <si>
    <t>3210 "Придбання обладнання і предметів довгострокового користуввння"</t>
  </si>
  <si>
    <t>3210 "Капітальне будівництво"</t>
  </si>
  <si>
    <t>3210 "Капітальний ремонт"</t>
  </si>
  <si>
    <t>2610 "Охорона водозаборів"</t>
  </si>
  <si>
    <t>2610 "оплата електроенргії"</t>
  </si>
  <si>
    <t>2610 "предмети матеріали, обладнання та інвентар"</t>
  </si>
  <si>
    <t>2610 "Обслуговування та ремонт фонтанів"</t>
  </si>
  <si>
    <t>2610 "Оплата послуг крім комунальних (поточний ремонт)</t>
  </si>
  <si>
    <t>3910 " Реконструкція та реставрація інших об"єктів)</t>
  </si>
  <si>
    <r>
      <t>Керівник ______________________________________</t>
    </r>
    <r>
      <rPr>
        <sz val="14"/>
        <rFont val="Times New Roman"/>
        <family val="1"/>
        <charset val="204"/>
      </rPr>
      <t xml:space="preserve"> </t>
    </r>
  </si>
  <si>
    <t>____________________________________________</t>
  </si>
  <si>
    <t>___________А.Г.Сагач___________________________________</t>
  </si>
  <si>
    <t>до пояснювальної записки</t>
  </si>
  <si>
    <t>Доходи підприємства</t>
  </si>
  <si>
    <t>Види доходів</t>
  </si>
  <si>
    <t>Фактичне виконання за минулий рік, 2016</t>
  </si>
  <si>
    <t>Планові показники поточного року, 2017</t>
  </si>
  <si>
    <t>Довідково: фактичне виконання за 1 півріччя поточного року</t>
  </si>
  <si>
    <t>Планові показники на наступний рік, 2018</t>
  </si>
  <si>
    <t>Порівняння планових показників на наступний рік з фактичним виконанням минулого року</t>
  </si>
  <si>
    <t>Порівняння планових показників на наступний рік з плановими показниками поточного року</t>
  </si>
  <si>
    <t>тис.грн.</t>
  </si>
  <si>
    <t>%</t>
  </si>
  <si>
    <t>Чистий дохід (виручка) від реалізації продукції (товарів, робіт, послуг) ,у тому числі:</t>
  </si>
  <si>
    <t>(Розшифрувати)</t>
  </si>
  <si>
    <t>Водопостачання</t>
  </si>
  <si>
    <t>Водовіджведення</t>
  </si>
  <si>
    <t>Інші роботи та послуги</t>
  </si>
  <si>
    <t>Аналіз операційних витрат</t>
  </si>
  <si>
    <t>Показники</t>
  </si>
  <si>
    <t>Фактичне виконання за минулий рік</t>
  </si>
  <si>
    <t>Планові показники поточного року</t>
  </si>
  <si>
    <t>Довідково: фактичне виконання за 1 півріччя поточного року, тис.грн.</t>
  </si>
  <si>
    <t>Планові показники наступного року</t>
  </si>
  <si>
    <t>Порівняння структур витрат, %</t>
  </si>
  <si>
    <t>структура витрат,%</t>
  </si>
  <si>
    <t>план наступного року до фактичних минулого року</t>
  </si>
  <si>
    <t>план наступного року до плану поточного року</t>
  </si>
  <si>
    <t>Матеріальні витрати</t>
  </si>
  <si>
    <t>Операційні витрати, всього</t>
  </si>
  <si>
    <t>Витрати підприємства в розрахунку на 1 грн. реалізованої продукції</t>
  </si>
  <si>
    <t>одиниць</t>
  </si>
  <si>
    <t>витрати на 1 грн. реалізованої продукції (робіт, послуг) грн. коп.</t>
  </si>
  <si>
    <t>Обсяг реалізованої продукції (робіт,послуг), тис грн.( без ПДВ)</t>
  </si>
  <si>
    <t>Х</t>
  </si>
  <si>
    <t>Середньоспискова чисельність штатних працівників, чол.</t>
  </si>
  <si>
    <t>Витрати, всього, тис грн., в тому числі:</t>
  </si>
  <si>
    <t>1. Операційні витрати</t>
  </si>
  <si>
    <t>1.1. Собівартість, в т.ч.:</t>
  </si>
  <si>
    <r>
      <t>інші витрати (</t>
    </r>
    <r>
      <rPr>
        <i/>
        <sz val="14"/>
        <rFont val="Times New Roman"/>
        <family val="1"/>
        <charset val="204"/>
      </rPr>
      <t>розшифрувати</t>
    </r>
    <r>
      <rPr>
        <sz val="14"/>
        <rFont val="Times New Roman"/>
        <family val="1"/>
        <charset val="204"/>
      </rPr>
      <t>)</t>
    </r>
  </si>
  <si>
    <t>1.2.Адміністративні витрати,тис.грн. , в тому числі:</t>
  </si>
  <si>
    <t>1.3.Витрати на збут,тис. грн, в т/ч:</t>
  </si>
  <si>
    <r>
      <t>1.4.Інші операційні витрати, тис.грн.</t>
    </r>
    <r>
      <rPr>
        <b/>
        <i/>
        <sz val="14"/>
        <rFont val="Times New Roman"/>
        <family val="1"/>
        <charset val="204"/>
      </rPr>
      <t>(розшифрувати)</t>
    </r>
  </si>
  <si>
    <r>
      <t xml:space="preserve">2. Фінансові витрати, тис.грн. </t>
    </r>
    <r>
      <rPr>
        <b/>
        <i/>
        <sz val="14"/>
        <rFont val="Times New Roman"/>
        <family val="1"/>
        <charset val="204"/>
      </rPr>
      <t>(розшифрувати)</t>
    </r>
  </si>
  <si>
    <r>
      <t xml:space="preserve">3. Інші витрати, тис.грн. </t>
    </r>
    <r>
      <rPr>
        <b/>
        <i/>
        <sz val="14"/>
        <rFont val="Times New Roman"/>
        <family val="1"/>
        <charset val="204"/>
      </rPr>
      <t>(розшифрувати)</t>
    </r>
  </si>
  <si>
    <t>Ефективність діяльності підприємства</t>
  </si>
  <si>
    <t>Найменування</t>
  </si>
  <si>
    <t>Обсяг реалізованої продукції (робіт, послуг) на плановий рік, (без ПДВ), тис.грн.</t>
  </si>
  <si>
    <t>Обсяг реалізованої продукції (робіт, послуг) на поточний рік, (без ПДВ), тис.грн.</t>
  </si>
  <si>
    <t>Ріст обсягу реалізованої продукції (виконаних робіт, наданих послуг), %</t>
  </si>
  <si>
    <t>Фонд оплати праці на плановий рік, тис.грн.</t>
  </si>
  <si>
    <t>Фонд оплати праці на поточний рік, тис.грн.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</si>
  <si>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</si>
  <si>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</si>
  <si>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Характеристика площ</t>
  </si>
  <si>
    <t>Планові показники на наступний рік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</si>
  <si>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</si>
  <si>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</si>
  <si>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</si>
  <si>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</si>
  <si>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</si>
  <si>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</si>
  <si>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</si>
  <si>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</si>
  <si>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- площа потенційних об"єктів оренди</t>
  </si>
  <si>
    <t>Аналіз продуктивності праці</t>
  </si>
  <si>
    <t>Довідково:фактичне виконання  за 1 півріччя поточного року</t>
  </si>
  <si>
    <t>Темп росту показників, %</t>
  </si>
  <si>
    <t>план на наступний рік, всьго</t>
  </si>
  <si>
    <t>в т/ч по категоріям працівників</t>
  </si>
  <si>
    <t>ІТР виробничничого персоналу</t>
  </si>
  <si>
    <t>Робітники</t>
  </si>
  <si>
    <t>всього</t>
  </si>
  <si>
    <t>в т.ч. АУП</t>
  </si>
  <si>
    <t>Обсяг реалізованої продукції (робіт, послуг), (без ПДВ), тис.грн.</t>
  </si>
  <si>
    <t>Середньоблікова чисельність штатних працівників, чол.</t>
  </si>
  <si>
    <t>Фонд оплати праці штатних працівників,тис.грн.,в т/ч</t>
  </si>
  <si>
    <t xml:space="preserve">- основна зарплата </t>
  </si>
  <si>
    <t>- додаткова зарплата</t>
  </si>
  <si>
    <t>Середньмісячна заробітна плата 1 штатного працівника, грн.</t>
  </si>
  <si>
    <t>Заборгованість із заробітної плати, тис.грн.</t>
  </si>
  <si>
    <t>Продуктивність праці на 1 працюючого, грн. в місяць</t>
  </si>
  <si>
    <t>Примітка: Планова чисельність працюючих всього 700 чол., в т. ч. АУП -32 чол., загальновиробничого персоналу (ІТП) - 102 чол.,робітників 566 чол.</t>
  </si>
  <si>
    <t>Таблиця 7</t>
  </si>
  <si>
    <t>Розподіл коштів, отриманих з міського бюджету на поповнення Статутного капіталу</t>
  </si>
  <si>
    <t>у тому числі</t>
  </si>
  <si>
    <t>I квартал</t>
  </si>
  <si>
    <t>II квартал</t>
  </si>
  <si>
    <t>III квартал</t>
  </si>
  <si>
    <t>IV квартал</t>
  </si>
  <si>
    <t>Надходження коштів з міського бюджету</t>
  </si>
  <si>
    <t>Поповнення Статутного капіталу підприємства, тис.грн.</t>
  </si>
  <si>
    <t>Направлення коштів</t>
  </si>
  <si>
    <t>На придбання та оновлення необоротних активів, тис.грн.</t>
  </si>
  <si>
    <t>обладнання для служби лабораторного контролю за якістю питної води та скидом стічних вод</t>
  </si>
  <si>
    <t>Придбання оборотних активів</t>
  </si>
  <si>
    <t>Капремонт</t>
  </si>
  <si>
    <t>Кап.будівницт</t>
  </si>
  <si>
    <t>(ПІБ)</t>
  </si>
  <si>
    <t>Розшифровки інших статей витрат таб.1</t>
  </si>
  <si>
    <t>Факт минулого року (2016)</t>
  </si>
  <si>
    <t>Прогноз на поточний рік (2017)</t>
  </si>
  <si>
    <t>Плановий рік , 2018</t>
  </si>
  <si>
    <t>1. Собівартість реалізації продукції</t>
  </si>
  <si>
    <t>Інші витрати:</t>
  </si>
  <si>
    <t>податок надра</t>
  </si>
  <si>
    <t>збір спецводокористування</t>
  </si>
  <si>
    <t>збір за забруднення</t>
  </si>
  <si>
    <t>податок на землю</t>
  </si>
  <si>
    <t>роботи та послуги сторонні</t>
  </si>
  <si>
    <t>охорона праці</t>
  </si>
  <si>
    <t>газ, опалення, охорона, ыншы</t>
  </si>
  <si>
    <t>2.Інші операційні доходи:</t>
  </si>
  <si>
    <t>різниця в тарифах та фін.допомога</t>
  </si>
  <si>
    <t>техумови на збільшення лімітів</t>
  </si>
  <si>
    <t>оренда приміщень</t>
  </si>
  <si>
    <t>інші (реалізація ТМЦ,пов.суд. Пеня)</t>
  </si>
  <si>
    <t>3.Інші витрати на збут:</t>
  </si>
  <si>
    <t>нарах.на соц.заходи</t>
  </si>
  <si>
    <t>розробка та прийом плат.</t>
  </si>
  <si>
    <t>витрати на утримання відд. Збуту</t>
  </si>
  <si>
    <t>витрати на обслуг.лячільників</t>
  </si>
  <si>
    <t>повірка приладів обліку води</t>
  </si>
  <si>
    <t>4.Інші операційні витрати:</t>
  </si>
  <si>
    <t>с/в реалізов.запасів</t>
  </si>
  <si>
    <t>мат.допомога</t>
  </si>
  <si>
    <t>витрати на соц.заходи</t>
  </si>
  <si>
    <t>невироб.витрати</t>
  </si>
  <si>
    <t>штрафи,пені,неустойки</t>
  </si>
  <si>
    <t>інші обов"язкові платежі</t>
  </si>
  <si>
    <t>5.Інші фін.доходи</t>
  </si>
  <si>
    <t>% банків</t>
  </si>
  <si>
    <t>6.Фінансові витрати</t>
  </si>
  <si>
    <t>7.Інші доходи</t>
  </si>
  <si>
    <t>амортизація безкошт.отриманих</t>
  </si>
  <si>
    <t>8.Інші витрати</t>
  </si>
  <si>
    <t>списання недоамортизованих та непридатних до експлуатації ОЗ</t>
  </si>
  <si>
    <t>Головний бухгалтер</t>
  </si>
  <si>
    <t>С.Г.Гладкий</t>
  </si>
  <si>
    <t>Начальник ПЕВ</t>
  </si>
  <si>
    <t>Л.І.Наталуха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</si>
</sst>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₴_-;\-* #,##0.00_₴_-;_-* &quot;-&quot;??_₴_-;_-@_-"/>
    <numFmt numFmtId="164" formatCode="0.0"/>
    <numFmt numFmtId="165" formatCode="_-* #,##0.00\ _г_р_н_._-;\-* #,##0.00\ _г_р_н_._-;_-* \-??\ _г_р_н_._-;_-@_-"/>
    <numFmt numFmtId="166" formatCode="0.000"/>
    <numFmt numFmtId="167" formatCode="#,##0.0"/>
    <numFmt numFmtId="168" formatCode="_-* #,##0.00\ _г_р_н_._-;\-* #,##0.00\ _г_р_н_._-;_-* &quot;-&quot;??\ _г_р_н_._-;_-@_-"/>
    <numFmt numFmtId="169" formatCode="###\ ##0.000"/>
    <numFmt numFmtId="170" formatCode="_(&quot;$&quot;* #,##0.00_);_(&quot;$&quot;* \(#,##0.00\);_(&quot;$&quot;* &quot;-&quot;??_);_(@_)"/>
    <numFmt numFmtId="171" formatCode="_(* #,##0_);_(* \(#,##0\);_(* &quot;-&quot;_);_(@_)"/>
    <numFmt numFmtId="172" formatCode="_(* #,##0.00_);_(* \(#,##0.00\);_(* &quot;-&quot;??_);_(@_)"/>
    <numFmt numFmtId="173" formatCode="#,##0.00&quot;р.&quot;;\-#,##0.00&quot;р.&quot;"/>
    <numFmt numFmtId="174" formatCode="#,##0.0_ ;[Red]\-#,##0.0\ "/>
    <numFmt numFmtId="175" formatCode="_-* #,##0.00_р_._-;\-* #,##0.00_р_._-;_-* &quot;-&quot;??_р_._-;_-@_-"/>
    <numFmt numFmtId="176" formatCode="#,##0&quot;р.&quot;;[Red]\-#,##0&quot;р.&quot;"/>
    <numFmt numFmtId="177" formatCode="0.0;\(0.0\);\ ;\-"/>
    <numFmt numFmtId="178" formatCode="dd\.mm\.yyyy;@"/>
    <numFmt numFmtId="179" formatCode="_(* #,##0.0_);_(* \(#,##0.0\);_(* &quot;-&quot;??_);_(@_)"/>
    <numFmt numFmtId="180" formatCode="_(* #,##0_);_(* \(#,##0\);_(* &quot;-&quot;??_);_(@_)"/>
    <numFmt numFmtId="181" formatCode="0.0000"/>
  </numFmts>
  <fonts count="109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"/>
      <name val="Times New Roman"/>
      <family val="2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color theme="1"/>
      <name val="Times New Roman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Times New Roman"/>
      <family val="2"/>
      <charset val="204"/>
    </font>
    <font>
      <u/>
      <sz val="12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2"/>
      <charset val="204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Times New Roman"/>
      <family val="2"/>
      <charset val="204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0"/>
      <name val="FreeSet"/>
      <family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i/>
      <sz val="14"/>
      <name val="Times New Roman"/>
      <family val="1"/>
      <charset val="204"/>
    </font>
    <font>
      <sz val="14"/>
      <name val="Arial Cyr"/>
      <charset val="204"/>
    </font>
    <font>
      <sz val="14"/>
      <color indexed="9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</font>
    <font>
      <sz val="8"/>
      <name val="Arial"/>
      <family val="2"/>
      <charset val="204"/>
    </font>
    <font>
      <u/>
      <sz val="14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53">
    <xf numFmtId="0" fontId="0" fillId="0" borderId="0"/>
    <xf numFmtId="0" fontId="2" fillId="0" borderId="0"/>
    <xf numFmtId="165" fontId="2" fillId="0" borderId="0" applyFill="0" applyBorder="0" applyAlignment="0" applyProtection="0"/>
    <xf numFmtId="0" fontId="3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3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5" fillId="4" borderId="0" applyNumberFormat="0" applyBorder="0" applyAlignment="0" applyProtection="0"/>
    <xf numFmtId="0" fontId="46" fillId="5" borderId="0" applyNumberFormat="0" applyBorder="0" applyAlignment="0" applyProtection="0"/>
    <xf numFmtId="0" fontId="45" fillId="5" borderId="0" applyNumberFormat="0" applyBorder="0" applyAlignment="0" applyProtection="0"/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12" borderId="0" applyNumberFormat="0" applyBorder="0" applyAlignment="0" applyProtection="0"/>
    <xf numFmtId="0" fontId="46" fillId="9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46" fillId="9" borderId="0" applyNumberFormat="0" applyBorder="0" applyAlignment="0" applyProtection="0"/>
    <xf numFmtId="0" fontId="45" fillId="9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20" borderId="0" applyNumberFormat="0" applyBorder="0" applyAlignment="0" applyProtection="0"/>
    <xf numFmtId="0" fontId="49" fillId="4" borderId="0" applyNumberFormat="0" applyBorder="0" applyAlignment="0" applyProtection="0"/>
    <xf numFmtId="0" fontId="50" fillId="21" borderId="39" applyNumberFormat="0" applyAlignment="0" applyProtection="0"/>
    <xf numFmtId="0" fontId="51" fillId="22" borderId="40" applyNumberFormat="0" applyAlignment="0" applyProtection="0"/>
    <xf numFmtId="49" fontId="52" fillId="0" borderId="3">
      <alignment horizontal="center" vertical="center"/>
      <protection locked="0"/>
    </xf>
    <xf numFmtId="49" fontId="52" fillId="0" borderId="3">
      <alignment horizontal="center" vertical="center"/>
      <protection locked="0"/>
    </xf>
    <xf numFmtId="49" fontId="52" fillId="0" borderId="3">
      <alignment horizontal="center" vertical="center"/>
      <protection locked="0"/>
    </xf>
    <xf numFmtId="49" fontId="52" fillId="0" borderId="3">
      <alignment horizontal="center" vertical="center"/>
      <protection locked="0"/>
    </xf>
    <xf numFmtId="49" fontId="52" fillId="0" borderId="3">
      <alignment horizontal="center" vertical="center"/>
      <protection locked="0"/>
    </xf>
    <xf numFmtId="49" fontId="52" fillId="0" borderId="3">
      <alignment horizontal="center" vertical="center"/>
      <protection locked="0"/>
    </xf>
    <xf numFmtId="49" fontId="52" fillId="0" borderId="3">
      <alignment horizontal="center" vertical="center"/>
      <protection locked="0"/>
    </xf>
    <xf numFmtId="49" fontId="52" fillId="0" borderId="3">
      <alignment horizontal="center" vertical="center"/>
      <protection locked="0"/>
    </xf>
    <xf numFmtId="49" fontId="52" fillId="0" borderId="3">
      <alignment horizontal="center" vertical="center"/>
      <protection locked="0"/>
    </xf>
    <xf numFmtId="49" fontId="52" fillId="0" borderId="3">
      <alignment horizontal="center" vertical="center"/>
      <protection locked="0"/>
    </xf>
    <xf numFmtId="49" fontId="52" fillId="0" borderId="3">
      <alignment horizontal="center" vertical="center"/>
      <protection locked="0"/>
    </xf>
    <xf numFmtId="49" fontId="52" fillId="0" borderId="3">
      <alignment horizontal="center" vertical="center"/>
      <protection locked="0"/>
    </xf>
    <xf numFmtId="49" fontId="52" fillId="0" borderId="3">
      <alignment horizontal="center" vertical="center"/>
      <protection locked="0"/>
    </xf>
    <xf numFmtId="168" fontId="53" fillId="0" borderId="0" applyFont="0" applyFill="0" applyBorder="0" applyAlignment="0" applyProtection="0"/>
    <xf numFmtId="49" fontId="53" fillId="0" borderId="3">
      <alignment horizontal="left" vertical="center"/>
      <protection locked="0"/>
    </xf>
    <xf numFmtId="49" fontId="53" fillId="0" borderId="3">
      <alignment horizontal="left" vertical="center"/>
      <protection locked="0"/>
    </xf>
    <xf numFmtId="49" fontId="53" fillId="0" borderId="3">
      <alignment horizontal="left" vertical="center"/>
      <protection locked="0"/>
    </xf>
    <xf numFmtId="49" fontId="53" fillId="0" borderId="3">
      <alignment horizontal="left" vertical="center"/>
      <protection locked="0"/>
    </xf>
    <xf numFmtId="49" fontId="53" fillId="0" borderId="3">
      <alignment horizontal="left" vertical="center"/>
      <protection locked="0"/>
    </xf>
    <xf numFmtId="49" fontId="53" fillId="0" borderId="3">
      <alignment horizontal="left" vertical="center"/>
      <protection locked="0"/>
    </xf>
    <xf numFmtId="49" fontId="53" fillId="0" borderId="3">
      <alignment horizontal="left" vertical="center"/>
      <protection locked="0"/>
    </xf>
    <xf numFmtId="49" fontId="53" fillId="0" borderId="3">
      <alignment horizontal="left" vertical="center"/>
      <protection locked="0"/>
    </xf>
    <xf numFmtId="49" fontId="53" fillId="0" borderId="3">
      <alignment horizontal="left" vertical="center"/>
      <protection locked="0"/>
    </xf>
    <xf numFmtId="49" fontId="53" fillId="0" borderId="3">
      <alignment horizontal="left" vertical="center"/>
      <protection locked="0"/>
    </xf>
    <xf numFmtId="49" fontId="53" fillId="0" borderId="3">
      <alignment horizontal="left" vertical="center"/>
      <protection locked="0"/>
    </xf>
    <xf numFmtId="49" fontId="53" fillId="0" borderId="3">
      <alignment horizontal="left" vertical="center"/>
      <protection locked="0"/>
    </xf>
    <xf numFmtId="49" fontId="53" fillId="0" borderId="3">
      <alignment horizontal="left" vertical="center"/>
      <protection locked="0"/>
    </xf>
    <xf numFmtId="49" fontId="53" fillId="0" borderId="3">
      <alignment horizontal="left" vertical="center"/>
      <protection locked="0"/>
    </xf>
    <xf numFmtId="49" fontId="53" fillId="0" borderId="3">
      <alignment horizontal="left" vertical="center"/>
      <protection locked="0"/>
    </xf>
    <xf numFmtId="49" fontId="53" fillId="0" borderId="3">
      <alignment horizontal="left" vertical="center"/>
      <protection locked="0"/>
    </xf>
    <xf numFmtId="49" fontId="53" fillId="0" borderId="3">
      <alignment horizontal="left" vertical="center"/>
      <protection locked="0"/>
    </xf>
    <xf numFmtId="0" fontId="54" fillId="0" borderId="0" applyNumberFormat="0" applyFill="0" applyBorder="0" applyAlignment="0" applyProtection="0"/>
    <xf numFmtId="169" fontId="55" fillId="0" borderId="0" applyAlignment="0">
      <alignment wrapText="1"/>
    </xf>
    <xf numFmtId="0" fontId="56" fillId="5" borderId="0" applyNumberFormat="0" applyBorder="0" applyAlignment="0" applyProtection="0"/>
    <xf numFmtId="0" fontId="57" fillId="0" borderId="41" applyNumberFormat="0" applyFill="0" applyAlignment="0" applyProtection="0"/>
    <xf numFmtId="0" fontId="58" fillId="0" borderId="42" applyNumberFormat="0" applyFill="0" applyAlignment="0" applyProtection="0"/>
    <xf numFmtId="0" fontId="59" fillId="0" borderId="4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8" borderId="39" applyNumberFormat="0" applyAlignment="0" applyProtection="0"/>
    <xf numFmtId="49" fontId="53" fillId="0" borderId="0" applyNumberFormat="0" applyFont="0" applyAlignment="0">
      <alignment vertical="top" wrapText="1"/>
      <protection locked="0"/>
    </xf>
    <xf numFmtId="49" fontId="53" fillId="0" borderId="0" applyNumberFormat="0" applyFont="0" applyAlignment="0">
      <alignment vertical="top" wrapText="1"/>
    </xf>
    <xf numFmtId="49" fontId="53" fillId="0" borderId="0" applyNumberFormat="0" applyFont="0" applyAlignment="0">
      <alignment vertical="top" wrapText="1"/>
    </xf>
    <xf numFmtId="49" fontId="53" fillId="0" borderId="0" applyNumberFormat="0" applyFont="0" applyAlignment="0">
      <alignment vertical="top" wrapText="1"/>
      <protection locked="0"/>
    </xf>
    <xf numFmtId="49" fontId="53" fillId="0" borderId="0" applyNumberFormat="0" applyFont="0" applyAlignment="0">
      <alignment vertical="top" wrapText="1"/>
    </xf>
    <xf numFmtId="49" fontId="53" fillId="0" borderId="0" applyNumberFormat="0" applyFont="0" applyAlignment="0">
      <alignment vertical="top" wrapText="1"/>
      <protection locked="0"/>
    </xf>
    <xf numFmtId="49" fontId="53" fillId="0" borderId="0" applyNumberFormat="0" applyFont="0" applyAlignment="0">
      <alignment vertical="top" wrapText="1"/>
    </xf>
    <xf numFmtId="49" fontId="53" fillId="0" borderId="0" applyNumberFormat="0" applyFont="0" applyAlignment="0">
      <alignment vertical="top" wrapText="1"/>
      <protection locked="0"/>
    </xf>
    <xf numFmtId="49" fontId="53" fillId="0" borderId="0" applyNumberFormat="0" applyFont="0" applyAlignment="0">
      <alignment vertical="top" wrapText="1"/>
      <protection locked="0"/>
    </xf>
    <xf numFmtId="49" fontId="53" fillId="0" borderId="0" applyNumberFormat="0" applyFont="0" applyAlignment="0">
      <alignment vertical="top" wrapText="1"/>
      <protection locked="0"/>
    </xf>
    <xf numFmtId="49" fontId="53" fillId="0" borderId="0" applyNumberFormat="0" applyFont="0" applyAlignment="0">
      <alignment vertical="top" wrapText="1"/>
      <protection locked="0"/>
    </xf>
    <xf numFmtId="49" fontId="53" fillId="0" borderId="0" applyNumberFormat="0" applyFont="0" applyAlignment="0">
      <alignment vertical="top" wrapText="1"/>
      <protection locked="0"/>
    </xf>
    <xf numFmtId="49" fontId="53" fillId="0" borderId="0" applyNumberFormat="0" applyFont="0" applyAlignment="0">
      <alignment vertical="top" wrapText="1"/>
      <protection locked="0"/>
    </xf>
    <xf numFmtId="49" fontId="53" fillId="0" borderId="0" applyNumberFormat="0" applyFont="0" applyAlignment="0">
      <alignment vertical="top" wrapText="1"/>
      <protection locked="0"/>
    </xf>
    <xf numFmtId="49" fontId="53" fillId="0" borderId="0" applyNumberFormat="0" applyFont="0" applyAlignment="0">
      <alignment vertical="top" wrapText="1"/>
      <protection locked="0"/>
    </xf>
    <xf numFmtId="49" fontId="53" fillId="0" borderId="0" applyNumberFormat="0" applyFont="0" applyAlignment="0">
      <alignment vertical="top" wrapText="1"/>
      <protection locked="0"/>
    </xf>
    <xf numFmtId="49" fontId="53" fillId="0" borderId="0" applyNumberFormat="0" applyFont="0" applyAlignment="0">
      <alignment vertical="top" wrapText="1"/>
      <protection locked="0"/>
    </xf>
    <xf numFmtId="49" fontId="53" fillId="0" borderId="0" applyNumberFormat="0" applyFont="0" applyAlignment="0">
      <alignment vertical="top" wrapText="1"/>
      <protection locked="0"/>
    </xf>
    <xf numFmtId="49" fontId="53" fillId="0" borderId="0" applyNumberFormat="0" applyFont="0" applyAlignment="0">
      <alignment vertical="top" wrapText="1"/>
      <protection locked="0"/>
    </xf>
    <xf numFmtId="49" fontId="53" fillId="0" borderId="0" applyNumberFormat="0" applyFont="0" applyAlignment="0">
      <alignment vertical="top" wrapText="1"/>
      <protection locked="0"/>
    </xf>
    <xf numFmtId="49" fontId="62" fillId="23" borderId="44">
      <alignment horizontal="left" vertical="center"/>
      <protection locked="0"/>
    </xf>
    <xf numFmtId="49" fontId="62" fillId="23" borderId="44">
      <alignment horizontal="left" vertical="center"/>
    </xf>
    <xf numFmtId="4" fontId="62" fillId="23" borderId="44">
      <alignment horizontal="right" vertical="center"/>
      <protection locked="0"/>
    </xf>
    <xf numFmtId="4" fontId="62" fillId="23" borderId="44">
      <alignment horizontal="right" vertical="center"/>
    </xf>
    <xf numFmtId="4" fontId="63" fillId="23" borderId="44">
      <alignment horizontal="right" vertical="center"/>
      <protection locked="0"/>
    </xf>
    <xf numFmtId="49" fontId="64" fillId="23" borderId="3">
      <alignment horizontal="left" vertical="center"/>
      <protection locked="0"/>
    </xf>
    <xf numFmtId="49" fontId="64" fillId="23" borderId="3">
      <alignment horizontal="left" vertical="center"/>
    </xf>
    <xf numFmtId="49" fontId="65" fillId="23" borderId="3">
      <alignment horizontal="left" vertical="center"/>
      <protection locked="0"/>
    </xf>
    <xf numFmtId="49" fontId="65" fillId="23" borderId="3">
      <alignment horizontal="left" vertical="center"/>
    </xf>
    <xf numFmtId="4" fontId="64" fillId="23" borderId="3">
      <alignment horizontal="right" vertical="center"/>
      <protection locked="0"/>
    </xf>
    <xf numFmtId="4" fontId="64" fillId="23" borderId="3">
      <alignment horizontal="right" vertical="center"/>
    </xf>
    <xf numFmtId="4" fontId="66" fillId="23" borderId="3">
      <alignment horizontal="right" vertical="center"/>
      <protection locked="0"/>
    </xf>
    <xf numFmtId="49" fontId="52" fillId="23" borderId="3">
      <alignment horizontal="left" vertical="center"/>
      <protection locked="0"/>
    </xf>
    <xf numFmtId="49" fontId="52" fillId="23" borderId="3">
      <alignment horizontal="left" vertical="center"/>
      <protection locked="0"/>
    </xf>
    <xf numFmtId="49" fontId="52" fillId="23" borderId="3">
      <alignment horizontal="left" vertical="center"/>
    </xf>
    <xf numFmtId="49" fontId="52" fillId="23" borderId="3">
      <alignment horizontal="left" vertical="center"/>
    </xf>
    <xf numFmtId="49" fontId="63" fillId="23" borderId="3">
      <alignment horizontal="left" vertical="center"/>
      <protection locked="0"/>
    </xf>
    <xf numFmtId="49" fontId="63" fillId="23" borderId="3">
      <alignment horizontal="left" vertical="center"/>
    </xf>
    <xf numFmtId="4" fontId="52" fillId="23" borderId="3">
      <alignment horizontal="right" vertical="center"/>
      <protection locked="0"/>
    </xf>
    <xf numFmtId="4" fontId="52" fillId="23" borderId="3">
      <alignment horizontal="right" vertical="center"/>
      <protection locked="0"/>
    </xf>
    <xf numFmtId="4" fontId="52" fillId="23" borderId="3">
      <alignment horizontal="right" vertical="center"/>
    </xf>
    <xf numFmtId="4" fontId="52" fillId="23" borderId="3">
      <alignment horizontal="right" vertical="center"/>
    </xf>
    <xf numFmtId="4" fontId="63" fillId="23" borderId="3">
      <alignment horizontal="right" vertical="center"/>
      <protection locked="0"/>
    </xf>
    <xf numFmtId="49" fontId="67" fillId="23" borderId="3">
      <alignment horizontal="left" vertical="center"/>
      <protection locked="0"/>
    </xf>
    <xf numFmtId="49" fontId="67" fillId="23" borderId="3">
      <alignment horizontal="left" vertical="center"/>
    </xf>
    <xf numFmtId="49" fontId="68" fillId="23" borderId="3">
      <alignment horizontal="left" vertical="center"/>
      <protection locked="0"/>
    </xf>
    <xf numFmtId="49" fontId="68" fillId="23" borderId="3">
      <alignment horizontal="left" vertical="center"/>
    </xf>
    <xf numFmtId="4" fontId="67" fillId="23" borderId="3">
      <alignment horizontal="right" vertical="center"/>
      <protection locked="0"/>
    </xf>
    <xf numFmtId="4" fontId="67" fillId="23" borderId="3">
      <alignment horizontal="right" vertical="center"/>
    </xf>
    <xf numFmtId="4" fontId="69" fillId="23" borderId="3">
      <alignment horizontal="right" vertical="center"/>
      <protection locked="0"/>
    </xf>
    <xf numFmtId="49" fontId="70" fillId="0" borderId="3">
      <alignment horizontal="left" vertical="center"/>
      <protection locked="0"/>
    </xf>
    <xf numFmtId="49" fontId="70" fillId="0" borderId="3">
      <alignment horizontal="left" vertical="center"/>
    </xf>
    <xf numFmtId="49" fontId="71" fillId="0" borderId="3">
      <alignment horizontal="left" vertical="center"/>
      <protection locked="0"/>
    </xf>
    <xf numFmtId="49" fontId="71" fillId="0" borderId="3">
      <alignment horizontal="left" vertical="center"/>
    </xf>
    <xf numFmtId="4" fontId="70" fillId="0" borderId="3">
      <alignment horizontal="right" vertical="center"/>
      <protection locked="0"/>
    </xf>
    <xf numFmtId="4" fontId="70" fillId="0" borderId="3">
      <alignment horizontal="right" vertical="center"/>
    </xf>
    <xf numFmtId="4" fontId="71" fillId="0" borderId="3">
      <alignment horizontal="right" vertical="center"/>
      <protection locked="0"/>
    </xf>
    <xf numFmtId="49" fontId="72" fillId="0" borderId="3">
      <alignment horizontal="left" vertical="center"/>
      <protection locked="0"/>
    </xf>
    <xf numFmtId="49" fontId="72" fillId="0" borderId="3">
      <alignment horizontal="left" vertical="center"/>
    </xf>
    <xf numFmtId="49" fontId="73" fillId="0" borderId="3">
      <alignment horizontal="left" vertical="center"/>
      <protection locked="0"/>
    </xf>
    <xf numFmtId="49" fontId="73" fillId="0" borderId="3">
      <alignment horizontal="left" vertical="center"/>
    </xf>
    <xf numFmtId="4" fontId="72" fillId="0" borderId="3">
      <alignment horizontal="right" vertical="center"/>
      <protection locked="0"/>
    </xf>
    <xf numFmtId="4" fontId="72" fillId="0" borderId="3">
      <alignment horizontal="right" vertical="center"/>
    </xf>
    <xf numFmtId="49" fontId="70" fillId="0" borderId="3">
      <alignment horizontal="left" vertical="center"/>
      <protection locked="0"/>
    </xf>
    <xf numFmtId="49" fontId="71" fillId="0" borderId="3">
      <alignment horizontal="left" vertical="center"/>
      <protection locked="0"/>
    </xf>
    <xf numFmtId="4" fontId="70" fillId="0" borderId="3">
      <alignment horizontal="right" vertical="center"/>
      <protection locked="0"/>
    </xf>
    <xf numFmtId="0" fontId="74" fillId="0" borderId="45" applyNumberFormat="0" applyFill="0" applyAlignment="0" applyProtection="0"/>
    <xf numFmtId="0" fontId="75" fillId="24" borderId="0" applyNumberFormat="0" applyBorder="0" applyAlignment="0" applyProtection="0"/>
    <xf numFmtId="0" fontId="53" fillId="0" borderId="0"/>
    <xf numFmtId="0" fontId="53" fillId="0" borderId="0"/>
    <xf numFmtId="0" fontId="37" fillId="25" borderId="46" applyNumberFormat="0" applyFont="0" applyAlignment="0" applyProtection="0"/>
    <xf numFmtId="4" fontId="76" fillId="26" borderId="3">
      <alignment horizontal="right" vertical="center"/>
      <protection locked="0"/>
    </xf>
    <xf numFmtId="4" fontId="76" fillId="27" borderId="3">
      <alignment horizontal="right" vertical="center"/>
      <protection locked="0"/>
    </xf>
    <xf numFmtId="4" fontId="76" fillId="28" borderId="3">
      <alignment horizontal="right" vertical="center"/>
      <protection locked="0"/>
    </xf>
    <xf numFmtId="0" fontId="77" fillId="21" borderId="47" applyNumberFormat="0" applyAlignment="0" applyProtection="0"/>
    <xf numFmtId="49" fontId="52" fillId="0" borderId="3">
      <alignment horizontal="left" vertical="center" wrapText="1"/>
      <protection locked="0"/>
    </xf>
    <xf numFmtId="49" fontId="52" fillId="0" borderId="3">
      <alignment horizontal="left" vertical="center" wrapText="1"/>
      <protection locked="0"/>
    </xf>
    <xf numFmtId="0" fontId="78" fillId="0" borderId="0" applyNumberFormat="0" applyFill="0" applyBorder="0" applyAlignment="0" applyProtection="0"/>
    <xf numFmtId="0" fontId="79" fillId="0" borderId="48" applyNumberFormat="0" applyFill="0" applyAlignment="0" applyProtection="0"/>
    <xf numFmtId="0" fontId="80" fillId="0" borderId="0" applyNumberFormat="0" applyFill="0" applyBorder="0" applyAlignment="0" applyProtection="0"/>
    <xf numFmtId="0" fontId="48" fillId="17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81" fillId="8" borderId="39" applyNumberFormat="0" applyAlignment="0" applyProtection="0"/>
    <xf numFmtId="0" fontId="61" fillId="8" borderId="39" applyNumberFormat="0" applyAlignment="0" applyProtection="0"/>
    <xf numFmtId="0" fontId="82" fillId="21" borderId="47" applyNumberFormat="0" applyAlignment="0" applyProtection="0"/>
    <xf numFmtId="0" fontId="77" fillId="21" borderId="47" applyNumberFormat="0" applyAlignment="0" applyProtection="0"/>
    <xf numFmtId="0" fontId="83" fillId="21" borderId="39" applyNumberFormat="0" applyAlignment="0" applyProtection="0"/>
    <xf numFmtId="0" fontId="50" fillId="21" borderId="39" applyNumberFormat="0" applyAlignment="0" applyProtection="0"/>
    <xf numFmtId="170" fontId="53" fillId="0" borderId="0" applyFont="0" applyFill="0" applyBorder="0" applyAlignment="0" applyProtection="0"/>
    <xf numFmtId="0" fontId="84" fillId="0" borderId="41" applyNumberFormat="0" applyFill="0" applyAlignment="0" applyProtection="0"/>
    <xf numFmtId="0" fontId="57" fillId="0" borderId="41" applyNumberFormat="0" applyFill="0" applyAlignment="0" applyProtection="0"/>
    <xf numFmtId="0" fontId="85" fillId="0" borderId="42" applyNumberFormat="0" applyFill="0" applyAlignment="0" applyProtection="0"/>
    <xf numFmtId="0" fontId="58" fillId="0" borderId="42" applyNumberFormat="0" applyFill="0" applyAlignment="0" applyProtection="0"/>
    <xf numFmtId="0" fontId="86" fillId="0" borderId="43" applyNumberFormat="0" applyFill="0" applyAlignment="0" applyProtection="0"/>
    <xf numFmtId="0" fontId="59" fillId="0" borderId="43" applyNumberFormat="0" applyFill="0" applyAlignment="0" applyProtection="0"/>
    <xf numFmtId="0" fontId="8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7" fillId="0" borderId="48" applyNumberFormat="0" applyFill="0" applyAlignment="0" applyProtection="0"/>
    <xf numFmtId="0" fontId="79" fillId="0" borderId="48" applyNumberFormat="0" applyFill="0" applyAlignment="0" applyProtection="0"/>
    <xf numFmtId="0" fontId="88" fillId="22" borderId="40" applyNumberFormat="0" applyAlignment="0" applyProtection="0"/>
    <xf numFmtId="0" fontId="51" fillId="22" borderId="40" applyNumberFormat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9" fillId="24" borderId="0" applyNumberFormat="0" applyBorder="0" applyAlignment="0" applyProtection="0"/>
    <xf numFmtId="0" fontId="75" fillId="2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4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53" fillId="0" borderId="0"/>
    <xf numFmtId="0" fontId="37" fillId="0" borderId="0"/>
    <xf numFmtId="0" fontId="53" fillId="0" borderId="0"/>
    <xf numFmtId="0" fontId="53" fillId="0" borderId="0" applyNumberFormat="0" applyFont="0" applyFill="0" applyBorder="0" applyAlignment="0" applyProtection="0">
      <alignment vertical="top"/>
    </xf>
    <xf numFmtId="0" fontId="53" fillId="0" borderId="0" applyNumberFormat="0" applyFont="0" applyFill="0" applyBorder="0" applyAlignment="0" applyProtection="0">
      <alignment vertical="top"/>
    </xf>
    <xf numFmtId="0" fontId="37" fillId="0" borderId="0"/>
    <xf numFmtId="0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/>
    <xf numFmtId="0" fontId="90" fillId="4" borderId="0" applyNumberFormat="0" applyBorder="0" applyAlignment="0" applyProtection="0"/>
    <xf numFmtId="0" fontId="49" fillId="4" borderId="0" applyNumberFormat="0" applyBorder="0" applyAlignment="0" applyProtection="0"/>
    <xf numFmtId="0" fontId="9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2" fillId="25" borderId="46" applyNumberFormat="0" applyFont="0" applyAlignment="0" applyProtection="0"/>
    <xf numFmtId="0" fontId="53" fillId="25" borderId="46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93" fillId="0" borderId="45" applyNumberFormat="0" applyFill="0" applyAlignment="0" applyProtection="0"/>
    <xf numFmtId="0" fontId="74" fillId="0" borderId="45" applyNumberFormat="0" applyFill="0" applyAlignment="0" applyProtection="0"/>
    <xf numFmtId="0" fontId="4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71" fontId="96" fillId="0" borderId="0" applyFont="0" applyFill="0" applyBorder="0" applyAlignment="0" applyProtection="0"/>
    <xf numFmtId="172" fontId="9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76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97" fillId="5" borderId="0" applyNumberFormat="0" applyBorder="0" applyAlignment="0" applyProtection="0"/>
    <xf numFmtId="0" fontId="56" fillId="5" borderId="0" applyNumberFormat="0" applyBorder="0" applyAlignment="0" applyProtection="0"/>
    <xf numFmtId="177" fontId="98" fillId="23" borderId="49" applyFill="0" applyBorder="0">
      <alignment horizontal="center" vertical="center" wrapText="1"/>
      <protection locked="0"/>
    </xf>
    <xf numFmtId="169" fontId="99" fillId="0" borderId="0">
      <alignment wrapText="1"/>
    </xf>
    <xf numFmtId="169" fontId="55" fillId="0" borderId="0">
      <alignment wrapText="1"/>
    </xf>
    <xf numFmtId="0" fontId="105" fillId="0" borderId="0"/>
  </cellStyleXfs>
  <cellXfs count="819">
    <xf numFmtId="0" fontId="0" fillId="0" borderId="0" xfId="0"/>
    <xf numFmtId="0" fontId="3" fillId="0" borderId="0" xfId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7" fillId="0" borderId="0" xfId="0" applyFont="1"/>
    <xf numFmtId="0" fontId="3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0" fillId="0" borderId="3" xfId="0" applyBorder="1"/>
    <xf numFmtId="0" fontId="11" fillId="0" borderId="0" xfId="0" applyFont="1"/>
    <xf numFmtId="49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/>
    </xf>
    <xf numFmtId="164" fontId="8" fillId="0" borderId="3" xfId="1" applyNumberFormat="1" applyFont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0" fontId="11" fillId="0" borderId="3" xfId="0" applyFont="1" applyBorder="1"/>
    <xf numFmtId="49" fontId="9" fillId="0" borderId="3" xfId="1" applyNumberFormat="1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center"/>
    </xf>
    <xf numFmtId="164" fontId="9" fillId="0" borderId="3" xfId="1" applyNumberFormat="1" applyFont="1" applyBorder="1" applyAlignment="1">
      <alignment horizontal="center" vertical="center" wrapText="1"/>
    </xf>
    <xf numFmtId="49" fontId="10" fillId="0" borderId="3" xfId="1" applyNumberFormat="1" applyFont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1" fillId="0" borderId="0" xfId="0" applyFont="1" applyBorder="1" applyAlignment="1">
      <alignment horizontal="center" wrapText="1"/>
    </xf>
    <xf numFmtId="0" fontId="0" fillId="0" borderId="0" xfId="0" applyBorder="1"/>
    <xf numFmtId="0" fontId="2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6" xfId="0" applyBorder="1"/>
    <xf numFmtId="0" fontId="12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1" fontId="10" fillId="0" borderId="5" xfId="1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/>
    </xf>
    <xf numFmtId="1" fontId="10" fillId="0" borderId="15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33" xfId="0" applyNumberFormat="1" applyFont="1" applyBorder="1" applyAlignment="1">
      <alignment horizontal="center" vertical="center" wrapText="1"/>
    </xf>
    <xf numFmtId="164" fontId="8" fillId="0" borderId="34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2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164" fontId="10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/>
    </xf>
    <xf numFmtId="164" fontId="10" fillId="0" borderId="7" xfId="1" applyNumberFormat="1" applyFont="1" applyBorder="1" applyAlignment="1">
      <alignment vertical="center" wrapText="1"/>
    </xf>
    <xf numFmtId="164" fontId="9" fillId="0" borderId="3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24" xfId="0" applyNumberFormat="1" applyFont="1" applyBorder="1" applyAlignment="1">
      <alignment horizontal="center" vertical="center" wrapText="1"/>
    </xf>
    <xf numFmtId="164" fontId="10" fillId="0" borderId="24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 vertical="center"/>
    </xf>
    <xf numFmtId="2" fontId="10" fillId="0" borderId="3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164" fontId="10" fillId="0" borderId="0" xfId="1" applyNumberFormat="1" applyFont="1" applyBorder="1" applyAlignment="1">
      <alignment horizontal="center" vertical="center"/>
    </xf>
    <xf numFmtId="49" fontId="12" fillId="0" borderId="3" xfId="1" applyNumberFormat="1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6" fillId="0" borderId="0" xfId="0" applyFont="1"/>
    <xf numFmtId="0" fontId="25" fillId="0" borderId="0" xfId="0" applyFont="1"/>
    <xf numFmtId="0" fontId="26" fillId="0" borderId="0" xfId="0" applyFont="1"/>
    <xf numFmtId="0" fontId="27" fillId="0" borderId="0" xfId="1" applyFont="1" applyBorder="1" applyAlignment="1">
      <alignment horizontal="left" vertical="center"/>
    </xf>
    <xf numFmtId="164" fontId="9" fillId="0" borderId="3" xfId="1" applyNumberFormat="1" applyFont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vertical="center" wrapText="1"/>
    </xf>
    <xf numFmtId="0" fontId="15" fillId="0" borderId="3" xfId="0" applyFont="1" applyBorder="1"/>
    <xf numFmtId="0" fontId="9" fillId="0" borderId="3" xfId="1" applyFont="1" applyBorder="1" applyAlignment="1">
      <alignment vertical="center" wrapText="1"/>
    </xf>
    <xf numFmtId="0" fontId="23" fillId="0" borderId="3" xfId="0" applyFont="1" applyBorder="1"/>
    <xf numFmtId="0" fontId="15" fillId="0" borderId="0" xfId="0" applyFont="1"/>
    <xf numFmtId="164" fontId="12" fillId="0" borderId="6" xfId="1" applyNumberFormat="1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164" fontId="10" fillId="0" borderId="3" xfId="1" applyNumberFormat="1" applyFont="1" applyBorder="1" applyAlignment="1">
      <alignment horizontal="center" vertical="center" wrapText="1"/>
    </xf>
    <xf numFmtId="1" fontId="10" fillId="0" borderId="2" xfId="1" applyNumberFormat="1" applyFont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164" fontId="10" fillId="2" borderId="3" xfId="1" applyNumberFormat="1" applyFont="1" applyFill="1" applyBorder="1" applyAlignment="1">
      <alignment horizontal="center" vertical="center" wrapText="1"/>
    </xf>
    <xf numFmtId="164" fontId="10" fillId="2" borderId="6" xfId="1" applyNumberFormat="1" applyFont="1" applyFill="1" applyBorder="1" applyAlignment="1">
      <alignment horizontal="center" vertical="center" wrapText="1"/>
    </xf>
    <xf numFmtId="164" fontId="9" fillId="2" borderId="6" xfId="1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right"/>
    </xf>
    <xf numFmtId="164" fontId="12" fillId="0" borderId="34" xfId="0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0" borderId="3" xfId="0" applyFont="1" applyBorder="1"/>
    <xf numFmtId="164" fontId="9" fillId="2" borderId="3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164" fontId="9" fillId="0" borderId="23" xfId="1" applyNumberFormat="1" applyFont="1" applyBorder="1" applyAlignment="1">
      <alignment horizontal="center" vertical="center" wrapText="1"/>
    </xf>
    <xf numFmtId="164" fontId="9" fillId="0" borderId="24" xfId="1" applyNumberFormat="1" applyFont="1" applyBorder="1" applyAlignment="1">
      <alignment horizontal="center" vertical="center" wrapText="1"/>
    </xf>
    <xf numFmtId="164" fontId="9" fillId="0" borderId="2" xfId="1" applyNumberFormat="1" applyFont="1" applyBorder="1" applyAlignment="1">
      <alignment horizontal="center" vertical="center" wrapText="1"/>
    </xf>
    <xf numFmtId="164" fontId="9" fillId="0" borderId="27" xfId="1" applyNumberFormat="1" applyFont="1" applyBorder="1" applyAlignment="1">
      <alignment horizontal="center" vertical="center" wrapText="1"/>
    </xf>
    <xf numFmtId="0" fontId="31" fillId="0" borderId="0" xfId="0" applyFont="1"/>
    <xf numFmtId="0" fontId="0" fillId="0" borderId="0" xfId="0" applyAlignment="1">
      <alignment vertical="center"/>
    </xf>
    <xf numFmtId="164" fontId="11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49" fontId="8" fillId="0" borderId="0" xfId="1" applyNumberFormat="1" applyFont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14" fillId="0" borderId="0" xfId="0" applyFont="1"/>
    <xf numFmtId="164" fontId="32" fillId="0" borderId="0" xfId="1" applyNumberFormat="1" applyFont="1" applyAlignment="1">
      <alignment horizontal="center" vertical="center"/>
    </xf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164" fontId="11" fillId="0" borderId="3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vertical="center"/>
    </xf>
    <xf numFmtId="164" fontId="11" fillId="0" borderId="3" xfId="0" applyNumberFormat="1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vertical="center"/>
    </xf>
    <xf numFmtId="164" fontId="0" fillId="0" borderId="0" xfId="0" applyNumberFormat="1"/>
    <xf numFmtId="2" fontId="11" fillId="0" borderId="3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  <xf numFmtId="0" fontId="34" fillId="0" borderId="0" xfId="0" applyFont="1"/>
    <xf numFmtId="164" fontId="11" fillId="0" borderId="0" xfId="0" applyNumberFormat="1" applyFont="1" applyAlignment="1">
      <alignment horizontal="center" wrapText="1"/>
    </xf>
    <xf numFmtId="49" fontId="12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164" fontId="10" fillId="0" borderId="6" xfId="1" applyNumberFormat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/>
    </xf>
    <xf numFmtId="0" fontId="35" fillId="0" borderId="0" xfId="1" applyFont="1" applyAlignment="1">
      <alignment horizontal="center" vertical="center"/>
    </xf>
    <xf numFmtId="164" fontId="35" fillId="0" borderId="0" xfId="1" applyNumberFormat="1" applyFont="1" applyAlignment="1">
      <alignment horizontal="center" vertical="center"/>
    </xf>
    <xf numFmtId="0" fontId="36" fillId="0" borderId="0" xfId="0" applyFont="1"/>
    <xf numFmtId="2" fontId="11" fillId="0" borderId="8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0" fillId="0" borderId="3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35" fillId="0" borderId="0" xfId="1" applyFont="1" applyBorder="1" applyAlignment="1">
      <alignment horizontal="left" vertical="center"/>
    </xf>
    <xf numFmtId="164" fontId="35" fillId="0" borderId="0" xfId="1" applyNumberFormat="1" applyFont="1" applyAlignment="1">
      <alignment horizontal="left" vertical="center"/>
    </xf>
    <xf numFmtId="0" fontId="10" fillId="0" borderId="6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left" vertical="center"/>
    </xf>
    <xf numFmtId="164" fontId="10" fillId="0" borderId="1" xfId="1" applyNumberFormat="1" applyFont="1" applyBorder="1" applyAlignment="1">
      <alignment horizontal="center" vertical="center" wrapText="1"/>
    </xf>
    <xf numFmtId="164" fontId="10" fillId="0" borderId="5" xfId="1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7" fillId="0" borderId="30" xfId="1" applyFont="1" applyBorder="1" applyAlignment="1">
      <alignment horizontal="left" vertical="center"/>
    </xf>
    <xf numFmtId="0" fontId="27" fillId="0" borderId="11" xfId="1" applyFont="1" applyBorder="1" applyAlignment="1">
      <alignment horizontal="left" vertical="center"/>
    </xf>
    <xf numFmtId="164" fontId="10" fillId="0" borderId="3" xfId="1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164" fontId="10" fillId="0" borderId="26" xfId="1" applyNumberFormat="1" applyFont="1" applyBorder="1" applyAlignment="1">
      <alignment horizontal="center" vertical="center" wrapText="1"/>
    </xf>
    <xf numFmtId="164" fontId="10" fillId="0" borderId="19" xfId="1" applyNumberFormat="1" applyFont="1" applyBorder="1" applyAlignment="1">
      <alignment horizontal="center" vertical="center" wrapText="1"/>
    </xf>
    <xf numFmtId="164" fontId="10" fillId="0" borderId="28" xfId="1" applyNumberFormat="1" applyFont="1" applyBorder="1" applyAlignment="1">
      <alignment horizontal="center" vertical="center" wrapText="1"/>
    </xf>
    <xf numFmtId="164" fontId="10" fillId="0" borderId="21" xfId="1" applyNumberFormat="1" applyFont="1" applyBorder="1" applyAlignment="1">
      <alignment horizontal="center" vertical="center" wrapText="1"/>
    </xf>
    <xf numFmtId="164" fontId="10" fillId="0" borderId="0" xfId="1" applyNumberFormat="1" applyFont="1" applyBorder="1" applyAlignment="1">
      <alignment horizontal="center" vertical="center" wrapText="1"/>
    </xf>
    <xf numFmtId="164" fontId="10" fillId="0" borderId="22" xfId="1" applyNumberFormat="1" applyFont="1" applyBorder="1" applyAlignment="1">
      <alignment horizontal="center" vertical="center" wrapText="1"/>
    </xf>
    <xf numFmtId="164" fontId="10" fillId="0" borderId="29" xfId="1" applyNumberFormat="1" applyFont="1" applyBorder="1" applyAlignment="1">
      <alignment horizontal="center" vertical="center" wrapText="1"/>
    </xf>
    <xf numFmtId="164" fontId="10" fillId="0" borderId="30" xfId="1" applyNumberFormat="1" applyFont="1" applyBorder="1" applyAlignment="1">
      <alignment horizontal="center" vertical="center" wrapText="1"/>
    </xf>
    <xf numFmtId="164" fontId="10" fillId="0" borderId="10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left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left" vertical="center" wrapText="1"/>
    </xf>
    <xf numFmtId="0" fontId="12" fillId="0" borderId="11" xfId="1" applyFont="1" applyBorder="1" applyAlignment="1">
      <alignment horizontal="left" vertical="center" wrapText="1"/>
    </xf>
    <xf numFmtId="0" fontId="12" fillId="0" borderId="7" xfId="1" applyFont="1" applyBorder="1" applyAlignment="1">
      <alignment horizontal="left" vertical="center" wrapText="1"/>
    </xf>
    <xf numFmtId="0" fontId="23" fillId="0" borderId="8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center"/>
    </xf>
    <xf numFmtId="164" fontId="10" fillId="0" borderId="4" xfId="1" applyNumberFormat="1" applyFont="1" applyBorder="1" applyAlignment="1">
      <alignment horizontal="center" vertical="center" wrapText="1"/>
    </xf>
    <xf numFmtId="164" fontId="10" fillId="0" borderId="12" xfId="1" applyNumberFormat="1" applyFont="1" applyBorder="1" applyAlignment="1">
      <alignment horizontal="center" vertical="center" wrapText="1"/>
    </xf>
    <xf numFmtId="164" fontId="10" fillId="0" borderId="2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164" fontId="8" fillId="0" borderId="7" xfId="1" applyNumberFormat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horizontal="left" vertical="top" wrapText="1"/>
    </xf>
    <xf numFmtId="0" fontId="10" fillId="0" borderId="7" xfId="1" applyFont="1" applyBorder="1" applyAlignment="1">
      <alignment horizontal="left" vertical="top" wrapText="1"/>
    </xf>
    <xf numFmtId="164" fontId="32" fillId="0" borderId="0" xfId="1" applyNumberFormat="1" applyFont="1" applyBorder="1" applyAlignment="1">
      <alignment horizontal="center" vertical="center"/>
    </xf>
    <xf numFmtId="0" fontId="0" fillId="0" borderId="0" xfId="0" applyAlignment="1"/>
    <xf numFmtId="0" fontId="15" fillId="0" borderId="6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6" fillId="0" borderId="6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164" fontId="9" fillId="0" borderId="31" xfId="1" applyNumberFormat="1" applyFont="1" applyBorder="1" applyAlignment="1">
      <alignment horizontal="center" vertical="center" wrapText="1"/>
    </xf>
    <xf numFmtId="164" fontId="9" fillId="0" borderId="23" xfId="1" applyNumberFormat="1" applyFont="1" applyBorder="1" applyAlignment="1">
      <alignment horizontal="center" vertical="center" wrapText="1"/>
    </xf>
    <xf numFmtId="164" fontId="9" fillId="0" borderId="32" xfId="1" applyNumberFormat="1" applyFont="1" applyBorder="1" applyAlignment="1">
      <alignment horizontal="center" vertical="center" wrapText="1"/>
    </xf>
    <xf numFmtId="164" fontId="9" fillId="0" borderId="27" xfId="1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38" fillId="0" borderId="0" xfId="3" applyFont="1" applyFill="1" applyAlignment="1">
      <alignment vertical="center"/>
    </xf>
    <xf numFmtId="0" fontId="39" fillId="0" borderId="0" xfId="3" applyFont="1" applyFill="1" applyAlignment="1">
      <alignment horizontal="center" vertical="center"/>
    </xf>
    <xf numFmtId="167" fontId="38" fillId="0" borderId="0" xfId="3" applyNumberFormat="1" applyFont="1" applyFill="1" applyAlignment="1">
      <alignment vertical="center"/>
    </xf>
    <xf numFmtId="0" fontId="40" fillId="0" borderId="0" xfId="3" applyFont="1" applyFill="1" applyAlignment="1">
      <alignment horizontal="center" vertical="center" textRotation="180"/>
    </xf>
    <xf numFmtId="3" fontId="38" fillId="0" borderId="7" xfId="3" applyNumberFormat="1" applyFont="1" applyFill="1" applyBorder="1" applyAlignment="1">
      <alignment horizontal="center" vertical="center" wrapText="1"/>
    </xf>
    <xf numFmtId="3" fontId="38" fillId="0" borderId="6" xfId="3" applyNumberFormat="1" applyFont="1" applyFill="1" applyBorder="1" applyAlignment="1">
      <alignment horizontal="center" vertical="center" wrapText="1"/>
    </xf>
    <xf numFmtId="0" fontId="38" fillId="0" borderId="3" xfId="3" applyFont="1" applyFill="1" applyBorder="1" applyAlignment="1">
      <alignment horizontal="left" vertical="center" wrapText="1"/>
    </xf>
    <xf numFmtId="0" fontId="38" fillId="0" borderId="7" xfId="3" applyFont="1" applyFill="1" applyBorder="1" applyAlignment="1">
      <alignment horizontal="center" vertical="center"/>
    </xf>
    <xf numFmtId="0" fontId="38" fillId="0" borderId="6" xfId="3" applyFont="1" applyFill="1" applyBorder="1" applyAlignment="1">
      <alignment horizontal="center" vertical="center"/>
    </xf>
    <xf numFmtId="0" fontId="38" fillId="0" borderId="7" xfId="3" applyFont="1" applyFill="1" applyBorder="1" applyAlignment="1">
      <alignment horizontal="center" vertical="center" wrapText="1"/>
    </xf>
    <xf numFmtId="0" fontId="38" fillId="0" borderId="6" xfId="3" applyFont="1" applyFill="1" applyBorder="1" applyAlignment="1">
      <alignment horizontal="center" vertical="center" wrapText="1"/>
    </xf>
    <xf numFmtId="0" fontId="38" fillId="0" borderId="3" xfId="3" applyFont="1" applyFill="1" applyBorder="1" applyAlignment="1">
      <alignment horizontal="center" vertical="center" wrapText="1"/>
    </xf>
    <xf numFmtId="0" fontId="38" fillId="0" borderId="3" xfId="3" applyFont="1" applyFill="1" applyBorder="1" applyAlignment="1">
      <alignment horizontal="center" vertical="center"/>
    </xf>
    <xf numFmtId="0" fontId="42" fillId="0" borderId="0" xfId="3" applyFont="1" applyFill="1" applyBorder="1" applyAlignment="1">
      <alignment horizontal="right" vertical="center"/>
    </xf>
    <xf numFmtId="0" fontId="42" fillId="0" borderId="0" xfId="3" applyFont="1" applyFill="1" applyBorder="1" applyAlignment="1">
      <alignment vertical="center"/>
    </xf>
    <xf numFmtId="0" fontId="43" fillId="0" borderId="0" xfId="3" applyFont="1" applyFill="1" applyBorder="1" applyAlignment="1">
      <alignment vertical="center"/>
    </xf>
    <xf numFmtId="0" fontId="42" fillId="0" borderId="0" xfId="3" applyFont="1" applyFill="1" applyBorder="1" applyAlignment="1">
      <alignment vertical="center"/>
    </xf>
    <xf numFmtId="0" fontId="38" fillId="0" borderId="0" xfId="3" applyFont="1" applyFill="1" applyBorder="1" applyAlignment="1">
      <alignment vertical="center"/>
    </xf>
    <xf numFmtId="0" fontId="38" fillId="0" borderId="0" xfId="3" applyFont="1" applyFill="1" applyBorder="1" applyAlignment="1">
      <alignment horizontal="center" vertical="center"/>
    </xf>
    <xf numFmtId="0" fontId="42" fillId="0" borderId="0" xfId="3" applyFont="1" applyFill="1" applyBorder="1" applyAlignment="1">
      <alignment horizontal="center" vertical="center"/>
    </xf>
    <xf numFmtId="3" fontId="38" fillId="0" borderId="3" xfId="3" applyNumberFormat="1" applyFont="1" applyFill="1" applyBorder="1" applyAlignment="1">
      <alignment horizontal="center" vertical="center" wrapText="1"/>
    </xf>
    <xf numFmtId="0" fontId="38" fillId="0" borderId="3" xfId="3" applyNumberFormat="1" applyFont="1" applyFill="1" applyBorder="1" applyAlignment="1">
      <alignment horizontal="center" vertical="center" wrapText="1"/>
    </xf>
    <xf numFmtId="0" fontId="38" fillId="0" borderId="3" xfId="3" applyFont="1" applyFill="1" applyBorder="1" applyAlignment="1">
      <alignment horizontal="left" vertical="center"/>
    </xf>
    <xf numFmtId="167" fontId="38" fillId="0" borderId="3" xfId="3" applyNumberFormat="1" applyFont="1" applyFill="1" applyBorder="1" applyAlignment="1">
      <alignment horizontal="center" vertical="center" wrapText="1"/>
    </xf>
    <xf numFmtId="49" fontId="38" fillId="0" borderId="3" xfId="3" applyNumberFormat="1" applyFont="1" applyFill="1" applyBorder="1" applyAlignment="1">
      <alignment horizontal="left" vertical="center" wrapText="1"/>
    </xf>
    <xf numFmtId="49" fontId="38" fillId="0" borderId="3" xfId="3" applyNumberFormat="1" applyFont="1" applyFill="1" applyBorder="1" applyAlignment="1">
      <alignment horizontal="left" vertical="center" wrapText="1"/>
    </xf>
    <xf numFmtId="3" fontId="38" fillId="0" borderId="11" xfId="3" applyNumberFormat="1" applyFont="1" applyFill="1" applyBorder="1" applyAlignment="1">
      <alignment horizontal="center" vertical="center" wrapText="1"/>
    </xf>
    <xf numFmtId="0" fontId="38" fillId="0" borderId="7" xfId="3" applyNumberFormat="1" applyFont="1" applyFill="1" applyBorder="1" applyAlignment="1">
      <alignment horizontal="center" vertical="center" wrapText="1"/>
    </xf>
    <xf numFmtId="0" fontId="38" fillId="0" borderId="11" xfId="3" applyNumberFormat="1" applyFont="1" applyFill="1" applyBorder="1" applyAlignment="1">
      <alignment horizontal="center" vertical="center" wrapText="1"/>
    </xf>
    <xf numFmtId="0" fontId="38" fillId="0" borderId="6" xfId="3" applyNumberFormat="1" applyFont="1" applyFill="1" applyBorder="1" applyAlignment="1">
      <alignment horizontal="center" vertical="center" wrapText="1"/>
    </xf>
    <xf numFmtId="167" fontId="38" fillId="0" borderId="7" xfId="3" applyNumberFormat="1" applyFont="1" applyFill="1" applyBorder="1" applyAlignment="1">
      <alignment horizontal="center" vertical="center" wrapText="1"/>
    </xf>
    <xf numFmtId="167" fontId="38" fillId="0" borderId="6" xfId="3" applyNumberFormat="1" applyFont="1" applyFill="1" applyBorder="1" applyAlignment="1">
      <alignment horizontal="center" vertical="center" wrapText="1"/>
    </xf>
    <xf numFmtId="49" fontId="38" fillId="0" borderId="7" xfId="3" applyNumberFormat="1" applyFont="1" applyFill="1" applyBorder="1" applyAlignment="1">
      <alignment horizontal="center" vertical="center" wrapText="1"/>
    </xf>
    <xf numFmtId="49" fontId="38" fillId="0" borderId="6" xfId="3" applyNumberFormat="1" applyFont="1" applyFill="1" applyBorder="1" applyAlignment="1">
      <alignment horizontal="center" vertical="center" wrapText="1"/>
    </xf>
    <xf numFmtId="49" fontId="38" fillId="0" borderId="7" xfId="3" applyNumberFormat="1" applyFont="1" applyFill="1" applyBorder="1" applyAlignment="1">
      <alignment horizontal="left" vertical="center" wrapText="1"/>
    </xf>
    <xf numFmtId="49" fontId="38" fillId="0" borderId="6" xfId="3" applyNumberFormat="1" applyFont="1" applyFill="1" applyBorder="1" applyAlignment="1">
      <alignment horizontal="left" vertical="center" wrapText="1"/>
    </xf>
    <xf numFmtId="0" fontId="38" fillId="0" borderId="11" xfId="3" applyFont="1" applyFill="1" applyBorder="1" applyAlignment="1">
      <alignment horizontal="center" vertical="center"/>
    </xf>
    <xf numFmtId="0" fontId="38" fillId="0" borderId="3" xfId="3" applyFont="1" applyFill="1" applyBorder="1" applyAlignment="1">
      <alignment horizontal="center" vertical="center"/>
    </xf>
    <xf numFmtId="0" fontId="38" fillId="0" borderId="11" xfId="3" applyFont="1" applyFill="1" applyBorder="1" applyAlignment="1">
      <alignment horizontal="center" vertical="center" wrapText="1"/>
    </xf>
    <xf numFmtId="0" fontId="38" fillId="0" borderId="3" xfId="3" applyFont="1" applyFill="1" applyBorder="1" applyAlignment="1">
      <alignment horizontal="center" vertical="center" wrapText="1"/>
    </xf>
    <xf numFmtId="0" fontId="5" fillId="0" borderId="0" xfId="3" applyFont="1" applyFill="1" applyAlignment="1">
      <alignment vertical="center"/>
    </xf>
    <xf numFmtId="1" fontId="38" fillId="0" borderId="0" xfId="3" applyNumberFormat="1" applyFont="1" applyFill="1" applyBorder="1" applyAlignment="1">
      <alignment horizontal="center" vertical="center"/>
    </xf>
    <xf numFmtId="0" fontId="38" fillId="0" borderId="0" xfId="3" applyFont="1" applyFill="1" applyBorder="1" applyAlignment="1">
      <alignment horizontal="right" vertical="center"/>
    </xf>
    <xf numFmtId="3" fontId="42" fillId="0" borderId="3" xfId="3" applyNumberFormat="1" applyFont="1" applyFill="1" applyBorder="1" applyAlignment="1">
      <alignment horizontal="center" vertical="center" wrapText="1"/>
    </xf>
    <xf numFmtId="167" fontId="42" fillId="0" borderId="3" xfId="3" applyNumberFormat="1" applyFont="1" applyFill="1" applyBorder="1" applyAlignment="1">
      <alignment horizontal="center" vertical="center" wrapText="1"/>
    </xf>
    <xf numFmtId="164" fontId="38" fillId="0" borderId="3" xfId="3" applyNumberFormat="1" applyFont="1" applyFill="1" applyBorder="1" applyAlignment="1">
      <alignment horizontal="center" vertical="center" wrapText="1"/>
    </xf>
    <xf numFmtId="167" fontId="38" fillId="0" borderId="3" xfId="3" applyNumberFormat="1" applyFont="1" applyFill="1" applyBorder="1" applyAlignment="1">
      <alignment horizontal="center" vertical="center" wrapText="1"/>
    </xf>
    <xf numFmtId="0" fontId="38" fillId="0" borderId="3" xfId="3" applyFont="1" applyFill="1" applyBorder="1" applyAlignment="1">
      <alignment horizontal="left" vertical="center"/>
    </xf>
    <xf numFmtId="2" fontId="38" fillId="0" borderId="3" xfId="3" applyNumberFormat="1" applyFont="1" applyFill="1" applyBorder="1" applyAlignment="1">
      <alignment horizontal="center" vertical="center" wrapText="1"/>
    </xf>
    <xf numFmtId="0" fontId="38" fillId="0" borderId="7" xfId="3" applyFont="1" applyFill="1" applyBorder="1" applyAlignment="1">
      <alignment horizontal="left" vertical="center"/>
    </xf>
    <xf numFmtId="0" fontId="38" fillId="0" borderId="11" xfId="3" applyFont="1" applyFill="1" applyBorder="1" applyAlignment="1">
      <alignment horizontal="left" vertical="center"/>
    </xf>
    <xf numFmtId="0" fontId="38" fillId="0" borderId="6" xfId="3" applyFont="1" applyFill="1" applyBorder="1" applyAlignment="1">
      <alignment horizontal="left" vertical="center"/>
    </xf>
    <xf numFmtId="3" fontId="38" fillId="0" borderId="3" xfId="3" applyNumberFormat="1" applyFont="1" applyFill="1" applyBorder="1" applyAlignment="1">
      <alignment horizontal="center" vertical="center" wrapText="1"/>
    </xf>
    <xf numFmtId="0" fontId="38" fillId="0" borderId="7" xfId="3" applyFont="1" applyFill="1" applyBorder="1" applyAlignment="1">
      <alignment horizontal="left" vertical="center" wrapText="1"/>
    </xf>
    <xf numFmtId="0" fontId="38" fillId="0" borderId="11" xfId="3" applyFont="1" applyFill="1" applyBorder="1" applyAlignment="1">
      <alignment horizontal="left" vertical="center" wrapText="1"/>
    </xf>
    <xf numFmtId="0" fontId="38" fillId="0" borderId="6" xfId="3" applyFont="1" applyFill="1" applyBorder="1" applyAlignment="1">
      <alignment horizontal="left" vertical="center" wrapText="1"/>
    </xf>
    <xf numFmtId="0" fontId="38" fillId="0" borderId="9" xfId="3" applyFont="1" applyFill="1" applyBorder="1" applyAlignment="1">
      <alignment horizontal="center" vertical="center" wrapText="1"/>
    </xf>
    <xf numFmtId="0" fontId="38" fillId="0" borderId="10" xfId="3" applyFont="1" applyFill="1" applyBorder="1" applyAlignment="1">
      <alignment horizontal="center" vertical="center" wrapText="1"/>
    </xf>
    <xf numFmtId="0" fontId="38" fillId="0" borderId="30" xfId="3" applyFont="1" applyFill="1" applyBorder="1" applyAlignment="1">
      <alignment horizontal="center" vertical="center" wrapText="1"/>
    </xf>
    <xf numFmtId="0" fontId="38" fillId="0" borderId="36" xfId="3" applyFont="1" applyFill="1" applyBorder="1" applyAlignment="1">
      <alignment horizontal="center" vertical="center" wrapText="1"/>
    </xf>
    <xf numFmtId="0" fontId="38" fillId="0" borderId="8" xfId="3" applyFont="1" applyFill="1" applyBorder="1" applyAlignment="1">
      <alignment horizontal="center" vertical="center" wrapText="1"/>
    </xf>
    <xf numFmtId="0" fontId="38" fillId="0" borderId="37" xfId="3" applyFont="1" applyFill="1" applyBorder="1" applyAlignment="1">
      <alignment horizontal="center" vertical="center" wrapText="1"/>
    </xf>
    <xf numFmtId="0" fontId="38" fillId="0" borderId="16" xfId="3" applyFont="1" applyFill="1" applyBorder="1" applyAlignment="1">
      <alignment horizontal="center" vertical="center" wrapText="1"/>
    </xf>
    <xf numFmtId="0" fontId="38" fillId="0" borderId="38" xfId="3" applyFont="1" applyFill="1" applyBorder="1" applyAlignment="1">
      <alignment horizontal="center" vertical="center" wrapText="1"/>
    </xf>
    <xf numFmtId="0" fontId="40" fillId="0" borderId="0" xfId="3" applyFont="1" applyFill="1" applyAlignment="1">
      <alignment horizontal="center" vertical="center" textRotation="180"/>
    </xf>
    <xf numFmtId="49" fontId="38" fillId="0" borderId="0" xfId="3" applyNumberFormat="1" applyFont="1" applyFill="1" applyBorder="1" applyAlignment="1">
      <alignment horizontal="right" vertical="center" wrapText="1"/>
    </xf>
    <xf numFmtId="49" fontId="38" fillId="0" borderId="0" xfId="3" applyNumberFormat="1" applyFont="1" applyFill="1" applyBorder="1" applyAlignment="1">
      <alignment horizontal="left" vertical="center" wrapText="1"/>
    </xf>
    <xf numFmtId="49" fontId="38" fillId="0" borderId="0" xfId="3" applyNumberFormat="1" applyFont="1" applyFill="1" applyBorder="1" applyAlignment="1">
      <alignment horizontal="center" vertical="center" wrapText="1"/>
    </xf>
    <xf numFmtId="0" fontId="5" fillId="0" borderId="0" xfId="3" applyNumberFormat="1" applyFont="1" applyFill="1" applyBorder="1" applyAlignment="1">
      <alignment horizontal="center" vertical="center"/>
    </xf>
    <xf numFmtId="49" fontId="38" fillId="0" borderId="16" xfId="3" applyNumberFormat="1" applyFont="1" applyFill="1" applyBorder="1" applyAlignment="1">
      <alignment horizontal="right" vertical="center" wrapText="1"/>
    </xf>
    <xf numFmtId="49" fontId="38" fillId="0" borderId="11" xfId="3" applyNumberFormat="1" applyFont="1" applyFill="1" applyBorder="1" applyAlignment="1">
      <alignment horizontal="center" vertical="center" wrapText="1"/>
    </xf>
    <xf numFmtId="0" fontId="5" fillId="0" borderId="6" xfId="3" applyNumberFormat="1" applyFont="1" applyFill="1" applyBorder="1" applyAlignment="1">
      <alignment horizontal="center" vertical="center"/>
    </xf>
    <xf numFmtId="0" fontId="38" fillId="0" borderId="6" xfId="3" applyFont="1" applyFill="1" applyBorder="1" applyAlignment="1">
      <alignment horizontal="center" vertical="center"/>
    </xf>
    <xf numFmtId="0" fontId="38" fillId="0" borderId="0" xfId="3" applyFont="1" applyFill="1" applyBorder="1" applyAlignment="1">
      <alignment horizontal="left" vertical="center" wrapText="1" shrinkToFit="1"/>
    </xf>
    <xf numFmtId="0" fontId="38" fillId="0" borderId="0" xfId="3" applyFont="1" applyFill="1" applyBorder="1" applyAlignment="1">
      <alignment horizontal="justify" vertical="center" wrapText="1" shrinkToFit="1"/>
    </xf>
    <xf numFmtId="167" fontId="38" fillId="0" borderId="0" xfId="3" applyNumberFormat="1" applyFont="1" applyFill="1" applyBorder="1" applyAlignment="1">
      <alignment horizontal="center" vertical="center" wrapText="1"/>
    </xf>
    <xf numFmtId="3" fontId="38" fillId="0" borderId="0" xfId="3" applyNumberFormat="1" applyFont="1" applyFill="1" applyBorder="1" applyAlignment="1">
      <alignment horizontal="center" vertical="center" wrapText="1"/>
    </xf>
    <xf numFmtId="0" fontId="38" fillId="0" borderId="0" xfId="3" applyFont="1" applyFill="1" applyBorder="1" applyAlignment="1">
      <alignment horizontal="left" vertical="center" wrapText="1"/>
    </xf>
    <xf numFmtId="1" fontId="38" fillId="0" borderId="3" xfId="3" applyNumberFormat="1" applyFont="1" applyFill="1" applyBorder="1" applyAlignment="1">
      <alignment horizontal="center" vertical="center" wrapText="1"/>
    </xf>
    <xf numFmtId="0" fontId="38" fillId="0" borderId="3" xfId="3" applyFont="1" applyFill="1" applyBorder="1" applyAlignment="1">
      <alignment horizontal="left" vertical="center" wrapText="1"/>
    </xf>
    <xf numFmtId="3" fontId="42" fillId="0" borderId="3" xfId="3" applyNumberFormat="1" applyFont="1" applyFill="1" applyBorder="1" applyAlignment="1">
      <alignment horizontal="center" vertical="center" wrapText="1"/>
    </xf>
    <xf numFmtId="0" fontId="42" fillId="0" borderId="3" xfId="3" applyFont="1" applyFill="1" applyBorder="1" applyAlignment="1">
      <alignment horizontal="center" vertical="center" wrapText="1"/>
    </xf>
    <xf numFmtId="0" fontId="42" fillId="0" borderId="3" xfId="3" applyFont="1" applyFill="1" applyBorder="1" applyAlignment="1">
      <alignment horizontal="left" vertical="center" wrapText="1"/>
    </xf>
    <xf numFmtId="1" fontId="42" fillId="0" borderId="3" xfId="3" applyNumberFormat="1" applyFont="1" applyFill="1" applyBorder="1" applyAlignment="1">
      <alignment horizontal="center" vertical="center" wrapText="1"/>
    </xf>
    <xf numFmtId="164" fontId="38" fillId="0" borderId="3" xfId="3" applyNumberFormat="1" applyFont="1" applyFill="1" applyBorder="1" applyAlignment="1">
      <alignment horizontal="center" vertical="center" wrapText="1"/>
    </xf>
    <xf numFmtId="164" fontId="42" fillId="0" borderId="7" xfId="3" applyNumberFormat="1" applyFont="1" applyFill="1" applyBorder="1" applyAlignment="1">
      <alignment horizontal="center" vertical="center" wrapText="1"/>
    </xf>
    <xf numFmtId="164" fontId="42" fillId="0" borderId="6" xfId="3" applyNumberFormat="1" applyFont="1" applyFill="1" applyBorder="1" applyAlignment="1">
      <alignment horizontal="center" vertical="center" wrapText="1"/>
    </xf>
    <xf numFmtId="164" fontId="42" fillId="0" borderId="3" xfId="3" applyNumberFormat="1" applyFont="1" applyFill="1" applyBorder="1" applyAlignment="1">
      <alignment horizontal="center" vertical="center" wrapText="1"/>
    </xf>
    <xf numFmtId="0" fontId="38" fillId="0" borderId="0" xfId="3" applyFont="1" applyFill="1" applyAlignment="1">
      <alignment vertical="center"/>
    </xf>
    <xf numFmtId="0" fontId="5" fillId="0" borderId="0" xfId="3" applyFont="1" applyFill="1" applyBorder="1" applyAlignment="1">
      <alignment horizontal="center" vertical="center"/>
    </xf>
    <xf numFmtId="0" fontId="42" fillId="0" borderId="0" xfId="3" applyFont="1" applyFill="1" applyBorder="1" applyAlignment="1">
      <alignment horizontal="center" vertical="center"/>
    </xf>
    <xf numFmtId="0" fontId="42" fillId="0" borderId="0" xfId="3" applyFont="1" applyFill="1" applyAlignment="1">
      <alignment horizontal="center" vertical="center"/>
    </xf>
    <xf numFmtId="0" fontId="38" fillId="0" borderId="0" xfId="3" applyFont="1" applyFill="1" applyAlignment="1">
      <alignment horizontal="right" vertical="center" wrapText="1"/>
    </xf>
    <xf numFmtId="0" fontId="5" fillId="0" borderId="0" xfId="3" applyFont="1" applyFill="1" applyAlignment="1">
      <alignment horizontal="right" vertical="center" wrapText="1"/>
    </xf>
    <xf numFmtId="0" fontId="38" fillId="0" borderId="0" xfId="3" applyFont="1" applyFill="1" applyAlignment="1">
      <alignment horizontal="right" vertical="center" wrapText="1"/>
    </xf>
    <xf numFmtId="0" fontId="38" fillId="0" borderId="0" xfId="230" applyFont="1" applyFill="1" applyAlignment="1">
      <alignment vertical="center"/>
    </xf>
    <xf numFmtId="0" fontId="100" fillId="0" borderId="0" xfId="230" applyFont="1" applyFill="1" applyAlignment="1">
      <alignment vertical="center"/>
    </xf>
    <xf numFmtId="0" fontId="40" fillId="0" borderId="0" xfId="230" applyFont="1" applyFill="1" applyAlignment="1">
      <alignment vertical="center"/>
    </xf>
    <xf numFmtId="0" fontId="42" fillId="0" borderId="0" xfId="230" applyFont="1" applyFill="1" applyAlignment="1">
      <alignment horizontal="right" vertical="center"/>
    </xf>
    <xf numFmtId="0" fontId="40" fillId="0" borderId="0" xfId="230" applyFont="1" applyFill="1" applyAlignment="1">
      <alignment horizontal="center" vertical="center" textRotation="180"/>
    </xf>
    <xf numFmtId="0" fontId="38" fillId="0" borderId="0" xfId="230" applyFont="1" applyFill="1" applyAlignment="1">
      <alignment vertical="center" wrapText="1" shrinkToFit="1"/>
    </xf>
    <xf numFmtId="0" fontId="38" fillId="0" borderId="0" xfId="230" applyFont="1" applyFill="1" applyBorder="1" applyAlignment="1">
      <alignment vertical="center" wrapText="1" shrinkToFit="1"/>
    </xf>
    <xf numFmtId="0" fontId="38" fillId="0" borderId="0" xfId="230" applyFont="1" applyFill="1" applyAlignment="1">
      <alignment horizontal="center" vertical="center"/>
    </xf>
    <xf numFmtId="0" fontId="38" fillId="0" borderId="0" xfId="230" applyFont="1" applyFill="1" applyBorder="1" applyAlignment="1">
      <alignment horizontal="center" vertical="center"/>
    </xf>
    <xf numFmtId="0" fontId="38" fillId="0" borderId="0" xfId="230" applyFont="1" applyFill="1" applyAlignment="1"/>
    <xf numFmtId="0" fontId="38" fillId="0" borderId="0" xfId="230" applyFont="1" applyFill="1" applyBorder="1" applyAlignment="1"/>
    <xf numFmtId="0" fontId="38" fillId="0" borderId="0" xfId="230" applyFont="1" applyFill="1" applyBorder="1" applyAlignment="1">
      <alignment horizontal="center"/>
    </xf>
    <xf numFmtId="0" fontId="42" fillId="0" borderId="0" xfId="230" applyFont="1" applyFill="1" applyAlignment="1">
      <alignment horizontal="right"/>
    </xf>
    <xf numFmtId="0" fontId="38" fillId="0" borderId="0" xfId="230" applyFont="1" applyFill="1" applyAlignment="1">
      <alignment horizontal="center" vertical="center"/>
    </xf>
    <xf numFmtId="0" fontId="42" fillId="0" borderId="0" xfId="230" applyFont="1" applyFill="1" applyBorder="1" applyAlignment="1">
      <alignment horizontal="left" vertical="center"/>
    </xf>
    <xf numFmtId="0" fontId="38" fillId="0" borderId="0" xfId="230" applyFont="1" applyFill="1" applyBorder="1" applyAlignment="1">
      <alignment horizontal="center" vertical="center"/>
    </xf>
    <xf numFmtId="164" fontId="42" fillId="0" borderId="0" xfId="230" applyNumberFormat="1" applyFont="1" applyFill="1" applyBorder="1" applyAlignment="1">
      <alignment horizontal="right" vertical="center"/>
    </xf>
    <xf numFmtId="164" fontId="42" fillId="0" borderId="0" xfId="230" applyNumberFormat="1" applyFont="1" applyFill="1" applyBorder="1" applyAlignment="1">
      <alignment horizontal="center" vertical="center"/>
    </xf>
    <xf numFmtId="0" fontId="42" fillId="0" borderId="0" xfId="230" applyFont="1" applyFill="1" applyBorder="1" applyAlignment="1">
      <alignment horizontal="left" vertical="center"/>
    </xf>
    <xf numFmtId="0" fontId="42" fillId="0" borderId="0" xfId="230" applyFont="1" applyFill="1" applyBorder="1" applyAlignment="1">
      <alignment horizontal="right" vertical="center"/>
    </xf>
    <xf numFmtId="0" fontId="101" fillId="0" borderId="0" xfId="230" applyFont="1" applyFill="1"/>
    <xf numFmtId="3" fontId="38" fillId="0" borderId="3" xfId="230" applyNumberFormat="1" applyFont="1" applyFill="1" applyBorder="1" applyAlignment="1">
      <alignment horizontal="center" vertical="center" wrapText="1"/>
    </xf>
    <xf numFmtId="3" fontId="38" fillId="0" borderId="3" xfId="230" applyNumberFormat="1" applyFont="1" applyFill="1" applyBorder="1" applyAlignment="1">
      <alignment horizontal="left" vertical="center" wrapText="1"/>
    </xf>
    <xf numFmtId="3" fontId="38" fillId="0" borderId="7" xfId="230" applyNumberFormat="1" applyFont="1" applyFill="1" applyBorder="1" applyAlignment="1">
      <alignment horizontal="center" vertical="center" wrapText="1"/>
    </xf>
    <xf numFmtId="3" fontId="38" fillId="0" borderId="6" xfId="230" applyNumberFormat="1" applyFont="1" applyFill="1" applyBorder="1" applyAlignment="1">
      <alignment horizontal="center" vertical="center" wrapText="1"/>
    </xf>
    <xf numFmtId="0" fontId="38" fillId="0" borderId="7" xfId="230" applyFont="1" applyFill="1" applyBorder="1" applyAlignment="1">
      <alignment horizontal="left"/>
    </xf>
    <xf numFmtId="0" fontId="38" fillId="0" borderId="11" xfId="230" applyFont="1" applyFill="1" applyBorder="1" applyAlignment="1">
      <alignment horizontal="left"/>
    </xf>
    <xf numFmtId="0" fontId="38" fillId="0" borderId="6" xfId="230" applyFont="1" applyFill="1" applyBorder="1" applyAlignment="1">
      <alignment horizontal="left"/>
    </xf>
    <xf numFmtId="0" fontId="38" fillId="0" borderId="3" xfId="230" applyNumberFormat="1" applyFont="1" applyFill="1" applyBorder="1" applyAlignment="1">
      <alignment horizontal="center" vertical="center" wrapText="1"/>
    </xf>
    <xf numFmtId="0" fontId="38" fillId="0" borderId="7" xfId="230" applyNumberFormat="1" applyFont="1" applyFill="1" applyBorder="1" applyAlignment="1">
      <alignment horizontal="center"/>
    </xf>
    <xf numFmtId="0" fontId="38" fillId="0" borderId="6" xfId="230" applyNumberFormat="1" applyFont="1" applyFill="1" applyBorder="1" applyAlignment="1">
      <alignment horizontal="center"/>
    </xf>
    <xf numFmtId="0" fontId="38" fillId="0" borderId="3" xfId="230" applyNumberFormat="1" applyFont="1" applyFill="1" applyBorder="1"/>
    <xf numFmtId="0" fontId="38" fillId="0" borderId="3" xfId="230" applyFont="1" applyFill="1" applyBorder="1" applyAlignment="1">
      <alignment horizontal="center" vertical="center" wrapText="1"/>
    </xf>
    <xf numFmtId="0" fontId="38" fillId="0" borderId="3" xfId="230" applyFont="1" applyFill="1" applyBorder="1" applyAlignment="1">
      <alignment horizontal="center" vertical="center"/>
    </xf>
    <xf numFmtId="0" fontId="38" fillId="0" borderId="7" xfId="230" applyFont="1" applyFill="1" applyBorder="1" applyAlignment="1">
      <alignment horizontal="center" vertical="center" wrapText="1"/>
    </xf>
    <xf numFmtId="0" fontId="38" fillId="0" borderId="6" xfId="230" applyFont="1" applyFill="1" applyBorder="1" applyAlignment="1">
      <alignment horizontal="center" vertical="center" wrapText="1"/>
    </xf>
    <xf numFmtId="0" fontId="38" fillId="0" borderId="3" xfId="230" applyNumberFormat="1" applyFont="1" applyFill="1" applyBorder="1" applyAlignment="1">
      <alignment horizontal="center" vertical="center"/>
    </xf>
    <xf numFmtId="0" fontId="101" fillId="0" borderId="0" xfId="230" applyFont="1" applyFill="1" applyAlignment="1">
      <alignment horizontal="center" vertical="center"/>
    </xf>
    <xf numFmtId="0" fontId="38" fillId="0" borderId="10" xfId="230" applyFont="1" applyFill="1" applyBorder="1" applyAlignment="1">
      <alignment horizontal="center" vertical="center" wrapText="1"/>
    </xf>
    <xf numFmtId="0" fontId="38" fillId="0" borderId="36" xfId="230" applyFont="1" applyFill="1" applyBorder="1" applyAlignment="1">
      <alignment horizontal="center" vertical="center" wrapText="1"/>
    </xf>
    <xf numFmtId="0" fontId="38" fillId="0" borderId="22" xfId="230" applyFont="1" applyFill="1" applyBorder="1" applyAlignment="1">
      <alignment horizontal="center" vertical="center" wrapText="1"/>
    </xf>
    <xf numFmtId="0" fontId="38" fillId="0" borderId="50" xfId="230" applyFont="1" applyFill="1" applyBorder="1" applyAlignment="1">
      <alignment horizontal="center" vertical="center" wrapText="1"/>
    </xf>
    <xf numFmtId="0" fontId="42" fillId="0" borderId="3" xfId="230" applyFont="1" applyFill="1" applyBorder="1" applyAlignment="1">
      <alignment horizontal="center" vertical="center" wrapText="1"/>
    </xf>
    <xf numFmtId="0" fontId="38" fillId="0" borderId="37" xfId="230" applyFont="1" applyFill="1" applyBorder="1" applyAlignment="1">
      <alignment horizontal="center" vertical="center" wrapText="1"/>
    </xf>
    <xf numFmtId="0" fontId="38" fillId="0" borderId="38" xfId="230" applyFont="1" applyFill="1" applyBorder="1" applyAlignment="1">
      <alignment horizontal="center" vertical="center" wrapText="1"/>
    </xf>
    <xf numFmtId="0" fontId="101" fillId="0" borderId="0" xfId="230" applyFont="1" applyFill="1" applyAlignment="1">
      <alignment vertical="center"/>
    </xf>
    <xf numFmtId="0" fontId="38" fillId="0" borderId="0" xfId="230" applyFont="1" applyFill="1" applyAlignment="1">
      <alignment horizontal="right" vertical="center"/>
    </xf>
    <xf numFmtId="167" fontId="38" fillId="0" borderId="3" xfId="230" applyNumberFormat="1" applyFont="1" applyFill="1" applyBorder="1" applyAlignment="1">
      <alignment horizontal="center" vertical="center" wrapText="1"/>
    </xf>
    <xf numFmtId="167" fontId="102" fillId="0" borderId="3" xfId="230" applyNumberFormat="1" applyFont="1" applyFill="1" applyBorder="1" applyAlignment="1">
      <alignment horizontal="center" vertical="center" wrapText="1"/>
    </xf>
    <xf numFmtId="0" fontId="38" fillId="0" borderId="7" xfId="230" applyNumberFormat="1" applyFont="1" applyFill="1" applyBorder="1" applyAlignment="1">
      <alignment horizontal="left" vertical="center" wrapText="1" shrinkToFit="1"/>
    </xf>
    <xf numFmtId="0" fontId="38" fillId="0" borderId="11" xfId="230" applyNumberFormat="1" applyFont="1" applyFill="1" applyBorder="1" applyAlignment="1">
      <alignment horizontal="left" vertical="center" wrapText="1" shrinkToFit="1"/>
    </xf>
    <xf numFmtId="0" fontId="38" fillId="0" borderId="6" xfId="230" applyNumberFormat="1" applyFont="1" applyFill="1" applyBorder="1" applyAlignment="1">
      <alignment horizontal="left" vertical="center" wrapText="1" shrinkToFit="1"/>
    </xf>
    <xf numFmtId="3" fontId="38" fillId="0" borderId="3" xfId="230" applyNumberFormat="1" applyFont="1" applyFill="1" applyBorder="1" applyAlignment="1">
      <alignment horizontal="center" vertical="center" wrapText="1"/>
    </xf>
    <xf numFmtId="0" fontId="38" fillId="0" borderId="7" xfId="230" applyNumberFormat="1" applyFont="1" applyFill="1" applyBorder="1" applyAlignment="1">
      <alignment horizontal="center" vertical="center" wrapText="1" shrinkToFit="1"/>
    </xf>
    <xf numFmtId="0" fontId="38" fillId="0" borderId="11" xfId="230" applyNumberFormat="1" applyFont="1" applyFill="1" applyBorder="1" applyAlignment="1">
      <alignment horizontal="center" vertical="center" wrapText="1" shrinkToFit="1"/>
    </xf>
    <xf numFmtId="0" fontId="38" fillId="0" borderId="6" xfId="230" applyNumberFormat="1" applyFont="1" applyFill="1" applyBorder="1" applyAlignment="1">
      <alignment horizontal="center" vertical="center" wrapText="1" shrinkToFit="1"/>
    </xf>
    <xf numFmtId="0" fontId="38" fillId="0" borderId="3" xfId="230" applyNumberFormat="1" applyFont="1" applyFill="1" applyBorder="1" applyAlignment="1">
      <alignment horizontal="center" vertical="center" wrapText="1" shrinkToFit="1"/>
    </xf>
    <xf numFmtId="3" fontId="38" fillId="0" borderId="3" xfId="230" applyNumberFormat="1" applyFont="1" applyFill="1" applyBorder="1" applyAlignment="1">
      <alignment horizontal="center" vertical="center" wrapText="1" shrinkToFit="1"/>
    </xf>
    <xf numFmtId="3" fontId="38" fillId="0" borderId="3" xfId="230" applyNumberFormat="1" applyFont="1" applyFill="1" applyBorder="1" applyAlignment="1">
      <alignment horizontal="center" vertical="center" wrapText="1" shrinkToFit="1"/>
    </xf>
    <xf numFmtId="2" fontId="38" fillId="0" borderId="9" xfId="230" applyNumberFormat="1" applyFont="1" applyFill="1" applyBorder="1" applyAlignment="1">
      <alignment horizontal="center" vertical="center" wrapText="1"/>
    </xf>
    <xf numFmtId="0" fontId="38" fillId="0" borderId="10" xfId="230" applyFont="1" applyFill="1" applyBorder="1" applyAlignment="1">
      <alignment horizontal="center" vertical="center" wrapText="1" shrinkToFit="1"/>
    </xf>
    <xf numFmtId="0" fontId="38" fillId="0" borderId="30" xfId="230" applyFont="1" applyFill="1" applyBorder="1" applyAlignment="1">
      <alignment horizontal="center" vertical="center" wrapText="1" shrinkToFit="1"/>
    </xf>
    <xf numFmtId="0" fontId="38" fillId="0" borderId="36" xfId="230" applyFont="1" applyFill="1" applyBorder="1" applyAlignment="1">
      <alignment horizontal="center" vertical="center" wrapText="1" shrinkToFit="1"/>
    </xf>
    <xf numFmtId="0" fontId="38" fillId="0" borderId="9" xfId="230" applyFont="1" applyFill="1" applyBorder="1" applyAlignment="1">
      <alignment horizontal="center" vertical="center" wrapText="1" shrinkToFit="1"/>
    </xf>
    <xf numFmtId="2" fontId="38" fillId="0" borderId="8" xfId="230" applyNumberFormat="1" applyFont="1" applyFill="1" applyBorder="1" applyAlignment="1">
      <alignment horizontal="center" vertical="center" wrapText="1"/>
    </xf>
    <xf numFmtId="0" fontId="38" fillId="0" borderId="22" xfId="230" applyFont="1" applyFill="1" applyBorder="1" applyAlignment="1">
      <alignment horizontal="center" vertical="center" wrapText="1" shrinkToFit="1"/>
    </xf>
    <xf numFmtId="0" fontId="38" fillId="0" borderId="0" xfId="230" applyFont="1" applyFill="1" applyBorder="1" applyAlignment="1">
      <alignment horizontal="center" vertical="center" wrapText="1" shrinkToFit="1"/>
    </xf>
    <xf numFmtId="0" fontId="38" fillId="0" borderId="50" xfId="230" applyFont="1" applyFill="1" applyBorder="1" applyAlignment="1">
      <alignment horizontal="center" vertical="center" wrapText="1" shrinkToFit="1"/>
    </xf>
    <xf numFmtId="0" fontId="38" fillId="0" borderId="13" xfId="230" applyFont="1" applyFill="1" applyBorder="1" applyAlignment="1">
      <alignment horizontal="center" vertical="center" wrapText="1" shrinkToFit="1"/>
    </xf>
    <xf numFmtId="2" fontId="38" fillId="0" borderId="7" xfId="230" applyNumberFormat="1" applyFont="1" applyFill="1" applyBorder="1" applyAlignment="1">
      <alignment horizontal="center" vertical="center" wrapText="1"/>
    </xf>
    <xf numFmtId="2" fontId="38" fillId="0" borderId="11" xfId="230" applyNumberFormat="1" applyFont="1" applyFill="1" applyBorder="1" applyAlignment="1">
      <alignment horizontal="center" vertical="center" wrapText="1"/>
    </xf>
    <xf numFmtId="2" fontId="38" fillId="0" borderId="6" xfId="230" applyNumberFormat="1" applyFont="1" applyFill="1" applyBorder="1" applyAlignment="1">
      <alignment horizontal="center" vertical="center" wrapText="1"/>
    </xf>
    <xf numFmtId="0" fontId="38" fillId="0" borderId="37" xfId="230" applyFont="1" applyFill="1" applyBorder="1" applyAlignment="1">
      <alignment horizontal="center" vertical="center" wrapText="1" shrinkToFit="1"/>
    </xf>
    <xf numFmtId="0" fontId="38" fillId="0" borderId="16" xfId="230" applyFont="1" applyFill="1" applyBorder="1" applyAlignment="1">
      <alignment horizontal="center" vertical="center" wrapText="1" shrinkToFit="1"/>
    </xf>
    <xf numFmtId="0" fontId="38" fillId="0" borderId="38" xfId="230" applyFont="1" applyFill="1" applyBorder="1" applyAlignment="1">
      <alignment horizontal="center" vertical="center" wrapText="1" shrinkToFit="1"/>
    </xf>
    <xf numFmtId="0" fontId="38" fillId="0" borderId="8" xfId="230" applyFont="1" applyFill="1" applyBorder="1" applyAlignment="1">
      <alignment horizontal="center" vertical="center" wrapText="1" shrinkToFit="1"/>
    </xf>
    <xf numFmtId="0" fontId="38" fillId="0" borderId="30" xfId="230" applyFont="1" applyFill="1" applyBorder="1" applyAlignment="1">
      <alignment horizontal="right" vertical="center"/>
    </xf>
    <xf numFmtId="0" fontId="9" fillId="0" borderId="30" xfId="230" applyFont="1" applyFill="1" applyBorder="1" applyAlignment="1">
      <alignment horizontal="right" vertical="center"/>
    </xf>
    <xf numFmtId="0" fontId="38" fillId="0" borderId="30" xfId="230" applyFont="1" applyFill="1" applyBorder="1" applyAlignment="1">
      <alignment vertical="center"/>
    </xf>
    <xf numFmtId="0" fontId="38" fillId="0" borderId="30" xfId="230" applyFont="1" applyFill="1" applyBorder="1" applyAlignment="1">
      <alignment horizontal="center" vertical="center"/>
    </xf>
    <xf numFmtId="0" fontId="38" fillId="0" borderId="0" xfId="230" applyFont="1" applyFill="1" applyAlignment="1">
      <alignment horizontal="right" vertical="center"/>
    </xf>
    <xf numFmtId="167" fontId="38" fillId="0" borderId="3" xfId="230" applyNumberFormat="1" applyFont="1" applyFill="1" applyBorder="1" applyAlignment="1">
      <alignment horizontal="center" vertical="center" wrapText="1"/>
    </xf>
    <xf numFmtId="0" fontId="38" fillId="0" borderId="3" xfId="230" applyFont="1" applyFill="1" applyBorder="1" applyAlignment="1">
      <alignment horizontal="left" vertical="center" wrapText="1" shrinkToFit="1"/>
    </xf>
    <xf numFmtId="167" fontId="5" fillId="0" borderId="3" xfId="230" applyNumberFormat="1" applyFont="1" applyFill="1" applyBorder="1" applyAlignment="1">
      <alignment horizontal="center" vertical="center" wrapText="1"/>
    </xf>
    <xf numFmtId="3" fontId="5" fillId="0" borderId="3" xfId="230" applyNumberFormat="1" applyFont="1" applyFill="1" applyBorder="1" applyAlignment="1">
      <alignment horizontal="center" vertical="center" wrapText="1"/>
    </xf>
    <xf numFmtId="178" fontId="5" fillId="0" borderId="3" xfId="230" applyNumberFormat="1" applyFont="1" applyFill="1" applyBorder="1" applyAlignment="1">
      <alignment horizontal="center" vertical="center" wrapText="1"/>
    </xf>
    <xf numFmtId="49" fontId="5" fillId="0" borderId="3" xfId="230" applyNumberFormat="1" applyFont="1" applyFill="1" applyBorder="1" applyAlignment="1">
      <alignment horizontal="left" vertical="center" wrapText="1"/>
    </xf>
    <xf numFmtId="0" fontId="5" fillId="0" borderId="3" xfId="230" applyNumberFormat="1" applyFont="1" applyFill="1" applyBorder="1" applyAlignment="1">
      <alignment horizontal="center" vertical="center" wrapText="1"/>
    </xf>
    <xf numFmtId="3" fontId="5" fillId="0" borderId="7" xfId="230" applyNumberFormat="1" applyFont="1" applyFill="1" applyBorder="1" applyAlignment="1">
      <alignment horizontal="center" vertical="center" wrapText="1" shrinkToFit="1"/>
    </xf>
    <xf numFmtId="3" fontId="5" fillId="0" borderId="6" xfId="230" applyNumberFormat="1" applyFont="1" applyFill="1" applyBorder="1" applyAlignment="1">
      <alignment horizontal="center" vertical="center" wrapText="1" shrinkToFit="1"/>
    </xf>
    <xf numFmtId="3" fontId="5" fillId="0" borderId="3" xfId="230" applyNumberFormat="1" applyFont="1" applyFill="1" applyBorder="1" applyAlignment="1">
      <alignment horizontal="center" vertical="center" wrapText="1" shrinkToFit="1"/>
    </xf>
    <xf numFmtId="0" fontId="5" fillId="0" borderId="3" xfId="230" applyFont="1" applyFill="1" applyBorder="1" applyAlignment="1">
      <alignment horizontal="center" vertical="center"/>
    </xf>
    <xf numFmtId="0" fontId="5" fillId="0" borderId="3" xfId="230" applyFont="1" applyFill="1" applyBorder="1" applyAlignment="1">
      <alignment horizontal="center" vertical="center" wrapText="1"/>
    </xf>
    <xf numFmtId="0" fontId="5" fillId="0" borderId="7" xfId="230" applyFont="1" applyFill="1" applyBorder="1" applyAlignment="1">
      <alignment horizontal="center" vertical="center" wrapText="1" shrinkToFit="1"/>
    </xf>
    <xf numFmtId="0" fontId="5" fillId="0" borderId="6" xfId="230" applyFont="1" applyFill="1" applyBorder="1" applyAlignment="1">
      <alignment horizontal="center" vertical="center" wrapText="1" shrinkToFit="1"/>
    </xf>
    <xf numFmtId="0" fontId="5" fillId="0" borderId="3" xfId="230" applyFont="1" applyFill="1" applyBorder="1" applyAlignment="1">
      <alignment horizontal="center" vertical="center" wrapText="1" shrinkToFit="1"/>
    </xf>
    <xf numFmtId="0" fontId="38" fillId="0" borderId="3" xfId="230" applyFont="1" applyFill="1" applyBorder="1" applyAlignment="1">
      <alignment horizontal="center" vertical="center" wrapText="1" shrinkToFit="1"/>
    </xf>
    <xf numFmtId="167" fontId="42" fillId="0" borderId="0" xfId="230" applyNumberFormat="1" applyFont="1" applyFill="1" applyBorder="1" applyAlignment="1">
      <alignment vertical="center"/>
    </xf>
    <xf numFmtId="167" fontId="42" fillId="0" borderId="0" xfId="230" applyNumberFormat="1" applyFont="1" applyFill="1" applyBorder="1" applyAlignment="1">
      <alignment horizontal="center" vertical="center"/>
    </xf>
    <xf numFmtId="167" fontId="42" fillId="0" borderId="0" xfId="230" applyNumberFormat="1" applyFont="1" applyFill="1" applyBorder="1" applyAlignment="1">
      <alignment horizontal="center" vertical="center" wrapText="1"/>
    </xf>
    <xf numFmtId="164" fontId="42" fillId="0" borderId="0" xfId="230" applyNumberFormat="1" applyFont="1" applyFill="1" applyBorder="1" applyAlignment="1">
      <alignment horizontal="center" vertical="center" wrapText="1"/>
    </xf>
    <xf numFmtId="164" fontId="42" fillId="0" borderId="0" xfId="230" applyNumberFormat="1" applyFont="1" applyFill="1" applyBorder="1" applyAlignment="1">
      <alignment horizontal="right" vertical="center" wrapText="1"/>
    </xf>
    <xf numFmtId="3" fontId="38" fillId="0" borderId="16" xfId="230" applyNumberFormat="1" applyFont="1" applyFill="1" applyBorder="1" applyAlignment="1">
      <alignment vertical="center" wrapText="1"/>
    </xf>
    <xf numFmtId="3" fontId="38" fillId="0" borderId="0" xfId="230" applyNumberFormat="1" applyFont="1" applyFill="1" applyBorder="1" applyAlignment="1">
      <alignment horizontal="center" vertical="center" wrapText="1"/>
    </xf>
    <xf numFmtId="0" fontId="38" fillId="0" borderId="0" xfId="230" applyFont="1" applyFill="1" applyBorder="1" applyAlignment="1">
      <alignment horizontal="left" vertical="center" wrapText="1" shrinkToFit="1"/>
    </xf>
    <xf numFmtId="3" fontId="38" fillId="0" borderId="11" xfId="230" applyNumberFormat="1" applyFont="1" applyFill="1" applyBorder="1" applyAlignment="1">
      <alignment horizontal="center" vertical="center" wrapText="1"/>
    </xf>
    <xf numFmtId="0" fontId="38" fillId="0" borderId="7" xfId="230" applyFont="1" applyFill="1" applyBorder="1" applyAlignment="1">
      <alignment horizontal="left" vertical="center" wrapText="1" shrinkToFit="1"/>
    </xf>
    <xf numFmtId="0" fontId="38" fillId="0" borderId="11" xfId="230" applyFont="1" applyFill="1" applyBorder="1" applyAlignment="1">
      <alignment horizontal="left" vertical="center" wrapText="1" shrinkToFit="1"/>
    </xf>
    <xf numFmtId="0" fontId="38" fillId="0" borderId="6" xfId="230" applyFont="1" applyFill="1" applyBorder="1" applyAlignment="1">
      <alignment horizontal="left" vertical="center" wrapText="1" shrinkToFit="1"/>
    </xf>
    <xf numFmtId="167" fontId="5" fillId="0" borderId="7" xfId="230" applyNumberFormat="1" applyFont="1" applyFill="1" applyBorder="1" applyAlignment="1">
      <alignment horizontal="center" vertical="center" wrapText="1"/>
    </xf>
    <xf numFmtId="167" fontId="5" fillId="0" borderId="11" xfId="230" applyNumberFormat="1" applyFont="1" applyFill="1" applyBorder="1" applyAlignment="1">
      <alignment horizontal="center" vertical="center" wrapText="1"/>
    </xf>
    <xf numFmtId="167" fontId="5" fillId="0" borderId="6" xfId="230" applyNumberFormat="1" applyFont="1" applyFill="1" applyBorder="1" applyAlignment="1">
      <alignment horizontal="center" vertical="center" wrapText="1"/>
    </xf>
    <xf numFmtId="0" fontId="5" fillId="0" borderId="11" xfId="230" applyNumberFormat="1" applyFont="1" applyFill="1" applyBorder="1" applyAlignment="1">
      <alignment horizontal="center" vertical="center" wrapText="1"/>
    </xf>
    <xf numFmtId="0" fontId="5" fillId="0" borderId="6" xfId="230" applyNumberFormat="1" applyFont="1" applyFill="1" applyBorder="1" applyAlignment="1">
      <alignment horizontal="center" vertical="center" wrapText="1"/>
    </xf>
    <xf numFmtId="0" fontId="5" fillId="0" borderId="7" xfId="230" applyNumberFormat="1" applyFont="1" applyFill="1" applyBorder="1" applyAlignment="1">
      <alignment horizontal="center" vertical="center" wrapText="1" shrinkToFit="1"/>
    </xf>
    <xf numFmtId="0" fontId="5" fillId="0" borderId="6" xfId="230" applyNumberFormat="1" applyFont="1" applyFill="1" applyBorder="1" applyAlignment="1">
      <alignment horizontal="center" vertical="center" wrapText="1" shrinkToFit="1"/>
    </xf>
    <xf numFmtId="0" fontId="5" fillId="0" borderId="3" xfId="230" applyNumberFormat="1" applyFont="1" applyFill="1" applyBorder="1" applyAlignment="1">
      <alignment horizontal="center" vertical="center" wrapText="1" shrinkToFit="1"/>
    </xf>
    <xf numFmtId="3" fontId="5" fillId="0" borderId="7" xfId="230" applyNumberFormat="1" applyFont="1" applyFill="1" applyBorder="1" applyAlignment="1">
      <alignment horizontal="center" vertical="center" wrapText="1"/>
    </xf>
    <xf numFmtId="3" fontId="5" fillId="0" borderId="11" xfId="230" applyNumberFormat="1" applyFont="1" applyFill="1" applyBorder="1" applyAlignment="1">
      <alignment horizontal="center" vertical="center" wrapText="1"/>
    </xf>
    <xf numFmtId="3" fontId="5" fillId="0" borderId="6" xfId="230" applyNumberFormat="1" applyFont="1" applyFill="1" applyBorder="1" applyAlignment="1">
      <alignment horizontal="center" vertical="center" wrapText="1"/>
    </xf>
    <xf numFmtId="0" fontId="5" fillId="0" borderId="7" xfId="230" applyFont="1" applyFill="1" applyBorder="1" applyAlignment="1">
      <alignment horizontal="center" vertical="center"/>
    </xf>
    <xf numFmtId="0" fontId="5" fillId="0" borderId="11" xfId="230" applyFont="1" applyFill="1" applyBorder="1" applyAlignment="1">
      <alignment horizontal="center" vertical="center"/>
    </xf>
    <xf numFmtId="0" fontId="5" fillId="0" borderId="6" xfId="230" applyFont="1" applyFill="1" applyBorder="1" applyAlignment="1">
      <alignment horizontal="center" vertical="center"/>
    </xf>
    <xf numFmtId="0" fontId="5" fillId="0" borderId="7" xfId="230" applyFont="1" applyFill="1" applyBorder="1" applyAlignment="1">
      <alignment horizontal="center" vertical="center" wrapText="1"/>
    </xf>
    <xf numFmtId="0" fontId="5" fillId="0" borderId="11" xfId="230" applyFont="1" applyFill="1" applyBorder="1" applyAlignment="1">
      <alignment horizontal="center" vertical="center" wrapText="1"/>
    </xf>
    <xf numFmtId="0" fontId="5" fillId="0" borderId="6" xfId="230" applyFont="1" applyFill="1" applyBorder="1" applyAlignment="1">
      <alignment horizontal="center" vertical="center" wrapText="1"/>
    </xf>
    <xf numFmtId="0" fontId="38" fillId="0" borderId="7" xfId="230" applyFont="1" applyFill="1" applyBorder="1" applyAlignment="1">
      <alignment horizontal="center" vertical="center"/>
    </xf>
    <xf numFmtId="0" fontId="38" fillId="0" borderId="11" xfId="230" applyFont="1" applyFill="1" applyBorder="1" applyAlignment="1">
      <alignment horizontal="center" vertical="center"/>
    </xf>
    <xf numFmtId="0" fontId="38" fillId="0" borderId="6" xfId="230" applyFont="1" applyFill="1" applyBorder="1" applyAlignment="1">
      <alignment horizontal="center" vertical="center"/>
    </xf>
    <xf numFmtId="0" fontId="38" fillId="0" borderId="11" xfId="230" applyFont="1" applyFill="1" applyBorder="1" applyAlignment="1">
      <alignment horizontal="center" vertical="center" wrapText="1"/>
    </xf>
    <xf numFmtId="0" fontId="38" fillId="0" borderId="30" xfId="230" applyFont="1" applyFill="1" applyBorder="1" applyAlignment="1">
      <alignment horizontal="center" vertical="center" wrapText="1"/>
    </xf>
    <xf numFmtId="0" fontId="38" fillId="0" borderId="16" xfId="230" applyFont="1" applyFill="1" applyBorder="1" applyAlignment="1">
      <alignment horizontal="center" vertical="center" wrapText="1"/>
    </xf>
    <xf numFmtId="0" fontId="42" fillId="0" borderId="30" xfId="230" applyFont="1" applyFill="1" applyBorder="1" applyAlignment="1">
      <alignment horizontal="left" vertical="center" wrapText="1"/>
    </xf>
    <xf numFmtId="0" fontId="42" fillId="0" borderId="0" xfId="230" applyFont="1" applyFill="1" applyBorder="1" applyAlignment="1">
      <alignment horizontal="left" vertical="center" wrapText="1"/>
    </xf>
    <xf numFmtId="0" fontId="38" fillId="0" borderId="0" xfId="230" applyFont="1" applyFill="1" applyAlignment="1">
      <alignment horizontal="right" vertical="center" wrapText="1"/>
    </xf>
    <xf numFmtId="0" fontId="37" fillId="0" borderId="0" xfId="230" applyFill="1" applyAlignment="1">
      <alignment horizontal="right" vertical="center" wrapText="1"/>
    </xf>
    <xf numFmtId="0" fontId="103" fillId="0" borderId="8" xfId="230" applyFont="1" applyFill="1" applyBorder="1" applyAlignment="1">
      <alignment horizontal="center" vertical="center" wrapText="1" shrinkToFit="1"/>
    </xf>
    <xf numFmtId="0" fontId="103" fillId="0" borderId="9" xfId="230" applyFont="1" applyFill="1" applyBorder="1" applyAlignment="1">
      <alignment horizontal="center" vertical="center" wrapText="1" shrinkToFit="1"/>
    </xf>
    <xf numFmtId="0" fontId="9" fillId="0" borderId="3" xfId="230" applyFont="1" applyFill="1" applyBorder="1" applyAlignment="1">
      <alignment horizontal="center" vertical="center" wrapText="1" shrinkToFit="1"/>
    </xf>
    <xf numFmtId="0" fontId="9" fillId="0" borderId="6" xfId="230" applyFont="1" applyFill="1" applyBorder="1" applyAlignment="1">
      <alignment horizontal="center" vertical="center" wrapText="1" shrinkToFit="1"/>
    </xf>
    <xf numFmtId="0" fontId="9" fillId="0" borderId="6" xfId="230" applyFont="1" applyFill="1" applyBorder="1" applyAlignment="1">
      <alignment horizontal="center" vertical="center" wrapText="1"/>
    </xf>
    <xf numFmtId="0" fontId="9" fillId="0" borderId="11" xfId="230" applyFont="1" applyFill="1" applyBorder="1" applyAlignment="1">
      <alignment horizontal="center" vertical="center" wrapText="1"/>
    </xf>
    <xf numFmtId="0" fontId="9" fillId="0" borderId="7" xfId="230" applyFont="1" applyFill="1" applyBorder="1" applyAlignment="1">
      <alignment horizontal="center" vertical="center" wrapText="1"/>
    </xf>
    <xf numFmtId="0" fontId="9" fillId="0" borderId="6" xfId="230" applyFont="1" applyFill="1" applyBorder="1" applyAlignment="1">
      <alignment horizontal="center" vertical="center"/>
    </xf>
    <xf numFmtId="0" fontId="9" fillId="0" borderId="11" xfId="230" applyFont="1" applyFill="1" applyBorder="1" applyAlignment="1">
      <alignment horizontal="center" vertical="center"/>
    </xf>
    <xf numFmtId="0" fontId="9" fillId="0" borderId="7" xfId="230" applyFont="1" applyFill="1" applyBorder="1" applyAlignment="1">
      <alignment horizontal="center" vertical="center"/>
    </xf>
    <xf numFmtId="0" fontId="5" fillId="0" borderId="6" xfId="230" applyFont="1" applyFill="1" applyBorder="1" applyAlignment="1">
      <alignment horizontal="center" vertical="center" wrapText="1" shrinkToFit="1"/>
    </xf>
    <xf numFmtId="49" fontId="5" fillId="0" borderId="6" xfId="230" applyNumberFormat="1" applyFont="1" applyFill="1" applyBorder="1" applyAlignment="1">
      <alignment horizontal="left" vertical="center" wrapText="1"/>
    </xf>
    <xf numFmtId="49" fontId="5" fillId="0" borderId="11" xfId="230" applyNumberFormat="1" applyFont="1" applyFill="1" applyBorder="1" applyAlignment="1">
      <alignment horizontal="left" vertical="center" wrapText="1"/>
    </xf>
    <xf numFmtId="49" fontId="5" fillId="0" borderId="7" xfId="230" applyNumberFormat="1" applyFont="1" applyFill="1" applyBorder="1" applyAlignment="1">
      <alignment horizontal="left" vertical="center" wrapText="1"/>
    </xf>
    <xf numFmtId="179" fontId="5" fillId="0" borderId="6" xfId="230" applyNumberFormat="1" applyFont="1" applyFill="1" applyBorder="1" applyAlignment="1">
      <alignment horizontal="center" vertical="center" wrapText="1"/>
    </xf>
    <xf numFmtId="179" fontId="5" fillId="0" borderId="11" xfId="230" applyNumberFormat="1" applyFont="1" applyFill="1" applyBorder="1" applyAlignment="1">
      <alignment horizontal="center" vertical="center" wrapText="1"/>
    </xf>
    <xf numFmtId="179" fontId="5" fillId="0" borderId="7" xfId="230" applyNumberFormat="1" applyFont="1" applyFill="1" applyBorder="1" applyAlignment="1">
      <alignment horizontal="center" vertical="center" wrapText="1"/>
    </xf>
    <xf numFmtId="0" fontId="38" fillId="0" borderId="6" xfId="230" applyFont="1" applyFill="1" applyBorder="1" applyAlignment="1">
      <alignment horizontal="center" vertical="center" wrapText="1" shrinkToFit="1"/>
    </xf>
    <xf numFmtId="0" fontId="38" fillId="0" borderId="11" xfId="230" applyFont="1" applyFill="1" applyBorder="1" applyAlignment="1">
      <alignment horizontal="center" vertical="center" wrapText="1" shrinkToFit="1"/>
    </xf>
    <xf numFmtId="0" fontId="38" fillId="0" borderId="7" xfId="230" applyFont="1" applyFill="1" applyBorder="1" applyAlignment="1">
      <alignment horizontal="center" vertical="center" wrapText="1" shrinkToFit="1"/>
    </xf>
    <xf numFmtId="179" fontId="38" fillId="0" borderId="6" xfId="230" applyNumberFormat="1" applyFont="1" applyFill="1" applyBorder="1" applyAlignment="1">
      <alignment horizontal="center" vertical="center" wrapText="1"/>
    </xf>
    <xf numFmtId="179" fontId="38" fillId="0" borderId="11" xfId="230" applyNumberFormat="1" applyFont="1" applyFill="1" applyBorder="1" applyAlignment="1">
      <alignment horizontal="center" vertical="center" wrapText="1"/>
    </xf>
    <xf numFmtId="179" fontId="38" fillId="0" borderId="7" xfId="230" applyNumberFormat="1" applyFont="1" applyFill="1" applyBorder="1" applyAlignment="1">
      <alignment horizontal="center" vertical="center" wrapText="1"/>
    </xf>
    <xf numFmtId="0" fontId="103" fillId="0" borderId="3" xfId="230" applyFont="1" applyFill="1" applyBorder="1" applyAlignment="1">
      <alignment horizontal="center" vertical="center" wrapText="1" shrinkToFit="1"/>
    </xf>
    <xf numFmtId="0" fontId="103" fillId="0" borderId="3" xfId="230" applyFont="1" applyFill="1" applyBorder="1" applyAlignment="1">
      <alignment horizontal="center" vertical="center" wrapText="1" shrinkToFit="1"/>
    </xf>
    <xf numFmtId="0" fontId="103" fillId="0" borderId="3" xfId="230" applyFont="1" applyFill="1" applyBorder="1" applyAlignment="1">
      <alignment horizontal="center" vertical="center" wrapText="1"/>
    </xf>
    <xf numFmtId="0" fontId="103" fillId="0" borderId="3" xfId="230" applyFont="1" applyFill="1" applyBorder="1" applyAlignment="1">
      <alignment horizontal="center" vertical="center"/>
    </xf>
    <xf numFmtId="1" fontId="5" fillId="0" borderId="3" xfId="230" applyNumberFormat="1" applyFont="1" applyFill="1" applyBorder="1" applyAlignment="1">
      <alignment horizontal="center" vertical="center" wrapText="1" shrinkToFit="1"/>
    </xf>
    <xf numFmtId="1" fontId="5" fillId="0" borderId="3" xfId="230" applyNumberFormat="1" applyFont="1" applyFill="1" applyBorder="1" applyAlignment="1">
      <alignment horizontal="center" vertical="center" wrapText="1"/>
    </xf>
    <xf numFmtId="180" fontId="5" fillId="0" borderId="3" xfId="230" applyNumberFormat="1" applyFont="1" applyFill="1" applyBorder="1" applyAlignment="1">
      <alignment horizontal="center" vertical="center" wrapText="1"/>
    </xf>
    <xf numFmtId="0" fontId="5" fillId="0" borderId="3" xfId="230" applyFont="1" applyFill="1" applyBorder="1" applyAlignment="1">
      <alignment horizontal="left" vertical="center" wrapText="1" shrinkToFit="1"/>
    </xf>
    <xf numFmtId="0" fontId="5" fillId="0" borderId="3" xfId="230" applyFont="1" applyFill="1" applyBorder="1" applyAlignment="1">
      <alignment horizontal="left" vertical="center" wrapText="1"/>
    </xf>
    <xf numFmtId="180" fontId="38" fillId="0" borderId="3" xfId="230" applyNumberFormat="1" applyFont="1" applyFill="1" applyBorder="1" applyAlignment="1">
      <alignment horizontal="center" vertical="center" wrapText="1"/>
    </xf>
    <xf numFmtId="0" fontId="9" fillId="0" borderId="0" xfId="230" applyFont="1" applyFill="1" applyAlignment="1">
      <alignment horizontal="right" vertical="center"/>
    </xf>
    <xf numFmtId="0" fontId="103" fillId="0" borderId="8" xfId="230" applyFont="1" applyFill="1" applyBorder="1" applyAlignment="1">
      <alignment horizontal="center" vertical="center" wrapText="1"/>
    </xf>
    <xf numFmtId="0" fontId="103" fillId="0" borderId="13" xfId="230" applyFont="1" applyFill="1" applyBorder="1" applyAlignment="1">
      <alignment horizontal="center" vertical="center" wrapText="1"/>
    </xf>
    <xf numFmtId="0" fontId="37" fillId="0" borderId="3" xfId="230" applyFill="1" applyBorder="1"/>
    <xf numFmtId="0" fontId="5" fillId="0" borderId="38" xfId="230" applyFont="1" applyFill="1" applyBorder="1" applyAlignment="1">
      <alignment horizontal="center" vertical="center" wrapText="1"/>
    </xf>
    <xf numFmtId="0" fontId="5" fillId="0" borderId="16" xfId="230" applyFont="1" applyFill="1" applyBorder="1" applyAlignment="1">
      <alignment horizontal="center" vertical="center" wrapText="1"/>
    </xf>
    <xf numFmtId="0" fontId="5" fillId="0" borderId="37" xfId="230" applyFont="1" applyFill="1" applyBorder="1" applyAlignment="1">
      <alignment horizontal="center" vertical="center" wrapText="1"/>
    </xf>
    <xf numFmtId="0" fontId="103" fillId="0" borderId="9" xfId="230" applyFont="1" applyFill="1" applyBorder="1" applyAlignment="1">
      <alignment horizontal="center" vertical="center" wrapText="1"/>
    </xf>
    <xf numFmtId="0" fontId="38" fillId="0" borderId="3" xfId="230" applyFont="1" applyFill="1" applyBorder="1" applyAlignment="1">
      <alignment horizontal="center" vertical="center" wrapText="1"/>
    </xf>
    <xf numFmtId="0" fontId="9" fillId="0" borderId="3" xfId="230" applyFont="1" applyFill="1" applyBorder="1" applyAlignment="1">
      <alignment horizontal="center" vertical="center" wrapText="1"/>
    </xf>
    <xf numFmtId="0" fontId="9" fillId="0" borderId="3" xfId="230" applyFont="1" applyFill="1" applyBorder="1" applyAlignment="1">
      <alignment horizontal="center" vertical="center" wrapText="1"/>
    </xf>
    <xf numFmtId="49" fontId="38" fillId="0" borderId="3" xfId="230" applyNumberFormat="1" applyFont="1" applyFill="1" applyBorder="1" applyAlignment="1">
      <alignment horizontal="left" vertical="center" wrapText="1"/>
    </xf>
    <xf numFmtId="180" fontId="38" fillId="0" borderId="3" xfId="230" applyNumberFormat="1" applyFont="1" applyFill="1" applyBorder="1" applyAlignment="1">
      <alignment horizontal="center" vertical="center" wrapText="1"/>
    </xf>
    <xf numFmtId="180" fontId="38" fillId="0" borderId="6" xfId="230" applyNumberFormat="1" applyFont="1" applyFill="1" applyBorder="1" applyAlignment="1">
      <alignment horizontal="center" vertical="center" wrapText="1"/>
    </xf>
    <xf numFmtId="180" fontId="38" fillId="0" borderId="7" xfId="230" applyNumberFormat="1" applyFont="1" applyFill="1" applyBorder="1" applyAlignment="1">
      <alignment horizontal="center" vertical="center" wrapText="1"/>
    </xf>
    <xf numFmtId="49" fontId="38" fillId="0" borderId="6" xfId="230" applyNumberFormat="1" applyFont="1" applyFill="1" applyBorder="1" applyAlignment="1">
      <alignment horizontal="left" vertical="center" wrapText="1"/>
    </xf>
    <xf numFmtId="49" fontId="38" fillId="0" borderId="11" xfId="230" applyNumberFormat="1" applyFont="1" applyFill="1" applyBorder="1" applyAlignment="1">
      <alignment horizontal="left" vertical="center" wrapText="1"/>
    </xf>
    <xf numFmtId="49" fontId="38" fillId="0" borderId="7" xfId="230" applyNumberFormat="1" applyFont="1" applyFill="1" applyBorder="1" applyAlignment="1">
      <alignment horizontal="left" vertical="center" wrapText="1"/>
    </xf>
    <xf numFmtId="180" fontId="38" fillId="0" borderId="6" xfId="230" applyNumberFormat="1" applyFont="1" applyFill="1" applyBorder="1" applyAlignment="1">
      <alignment horizontal="center" vertical="center" wrapText="1"/>
    </xf>
    <xf numFmtId="180" fontId="38" fillId="0" borderId="7" xfId="230" applyNumberFormat="1" applyFont="1" applyFill="1" applyBorder="1" applyAlignment="1">
      <alignment horizontal="center" vertical="center" wrapText="1"/>
    </xf>
    <xf numFmtId="3" fontId="38" fillId="0" borderId="6" xfId="230" applyNumberFormat="1" applyFont="1" applyFill="1" applyBorder="1" applyAlignment="1">
      <alignment horizontal="left" vertical="center" wrapText="1"/>
    </xf>
    <xf numFmtId="3" fontId="38" fillId="0" borderId="11" xfId="230" applyNumberFormat="1" applyFont="1" applyFill="1" applyBorder="1" applyAlignment="1">
      <alignment horizontal="left" vertical="center" wrapText="1"/>
    </xf>
    <xf numFmtId="3" fontId="38" fillId="0" borderId="7" xfId="230" applyNumberFormat="1" applyFont="1" applyFill="1" applyBorder="1" applyAlignment="1">
      <alignment horizontal="left" vertical="center" wrapText="1"/>
    </xf>
    <xf numFmtId="0" fontId="38" fillId="0" borderId="6" xfId="230" applyFont="1" applyFill="1" applyBorder="1" applyAlignment="1">
      <alignment horizontal="left" vertical="center" wrapText="1"/>
    </xf>
    <xf numFmtId="0" fontId="38" fillId="0" borderId="11" xfId="230" applyFont="1" applyFill="1" applyBorder="1" applyAlignment="1">
      <alignment horizontal="left" vertical="center" wrapText="1"/>
    </xf>
    <xf numFmtId="0" fontId="38" fillId="0" borderId="7" xfId="230" applyFont="1" applyFill="1" applyBorder="1" applyAlignment="1">
      <alignment horizontal="left" vertical="center" wrapText="1"/>
    </xf>
    <xf numFmtId="164" fontId="38" fillId="0" borderId="3" xfId="230" applyNumberFormat="1" applyFont="1" applyFill="1" applyBorder="1" applyAlignment="1">
      <alignment horizontal="center" vertical="center" wrapText="1"/>
    </xf>
    <xf numFmtId="164" fontId="38" fillId="0" borderId="6" xfId="230" applyNumberFormat="1" applyFont="1" applyFill="1" applyBorder="1" applyAlignment="1">
      <alignment horizontal="center" vertical="center" wrapText="1"/>
    </xf>
    <xf numFmtId="164" fontId="38" fillId="0" borderId="7" xfId="230" applyNumberFormat="1" applyFont="1" applyFill="1" applyBorder="1" applyAlignment="1">
      <alignment horizontal="center" vertical="center" wrapText="1"/>
    </xf>
    <xf numFmtId="0" fontId="38" fillId="0" borderId="6" xfId="230" applyNumberFormat="1" applyFont="1" applyFill="1" applyBorder="1" applyAlignment="1">
      <alignment horizontal="center" vertical="center" wrapText="1"/>
    </xf>
    <xf numFmtId="0" fontId="38" fillId="0" borderId="0" xfId="230" applyFont="1" applyFill="1" applyBorder="1" applyAlignment="1">
      <alignment horizontal="center" vertical="center" wrapText="1"/>
    </xf>
    <xf numFmtId="0" fontId="41" fillId="0" borderId="11" xfId="230" applyFont="1" applyFill="1" applyBorder="1" applyAlignment="1">
      <alignment horizontal="center" vertical="center" wrapText="1"/>
    </xf>
    <xf numFmtId="164" fontId="38" fillId="0" borderId="0" xfId="230" applyNumberFormat="1" applyFont="1" applyFill="1" applyBorder="1" applyAlignment="1">
      <alignment horizontal="center" vertical="center" wrapText="1"/>
    </xf>
    <xf numFmtId="0" fontId="38" fillId="0" borderId="0" xfId="230" applyFont="1" applyFill="1" applyBorder="1" applyAlignment="1">
      <alignment horizontal="center" vertical="center" wrapText="1"/>
    </xf>
    <xf numFmtId="180" fontId="38" fillId="0" borderId="3" xfId="230" applyNumberFormat="1" applyFont="1" applyFill="1" applyBorder="1" applyAlignment="1">
      <alignment vertical="center" wrapText="1"/>
    </xf>
    <xf numFmtId="172" fontId="38" fillId="0" borderId="3" xfId="230" applyNumberFormat="1" applyFont="1" applyFill="1" applyBorder="1" applyAlignment="1">
      <alignment vertical="center" wrapText="1"/>
    </xf>
    <xf numFmtId="49" fontId="38" fillId="0" borderId="6" xfId="230" applyNumberFormat="1" applyFont="1" applyFill="1" applyBorder="1" applyAlignment="1">
      <alignment horizontal="center" vertical="center" wrapText="1"/>
    </xf>
    <xf numFmtId="49" fontId="38" fillId="0" borderId="11" xfId="230" applyNumberFormat="1" applyFont="1" applyFill="1" applyBorder="1" applyAlignment="1">
      <alignment horizontal="center" vertical="center" wrapText="1"/>
    </xf>
    <xf numFmtId="49" fontId="38" fillId="0" borderId="7" xfId="230" applyNumberFormat="1" applyFont="1" applyFill="1" applyBorder="1" applyAlignment="1">
      <alignment horizontal="center" vertical="center" wrapText="1"/>
    </xf>
    <xf numFmtId="172" fontId="38" fillId="0" borderId="3" xfId="230" applyNumberFormat="1" applyFont="1" applyFill="1" applyBorder="1" applyAlignment="1">
      <alignment horizontal="center" vertical="center" wrapText="1"/>
    </xf>
    <xf numFmtId="0" fontId="38" fillId="0" borderId="3" xfId="230" applyFont="1" applyFill="1" applyBorder="1" applyAlignment="1">
      <alignment vertical="center" wrapText="1"/>
    </xf>
    <xf numFmtId="0" fontId="5" fillId="0" borderId="38" xfId="230" applyFont="1" applyFill="1" applyBorder="1" applyAlignment="1">
      <alignment horizontal="center" vertical="center" textRotation="90" wrapText="1"/>
    </xf>
    <xf numFmtId="0" fontId="5" fillId="0" borderId="37" xfId="230" applyFont="1" applyFill="1" applyBorder="1" applyAlignment="1">
      <alignment horizontal="center" vertical="center" textRotation="90" wrapText="1"/>
    </xf>
    <xf numFmtId="0" fontId="5" fillId="0" borderId="36" xfId="230" applyFont="1" applyFill="1" applyBorder="1" applyAlignment="1">
      <alignment horizontal="center" vertical="center" textRotation="90" wrapText="1"/>
    </xf>
    <xf numFmtId="0" fontId="5" fillId="0" borderId="10" xfId="230" applyFont="1" applyFill="1" applyBorder="1" applyAlignment="1">
      <alignment horizontal="center" vertical="center" textRotation="90" wrapText="1"/>
    </xf>
    <xf numFmtId="0" fontId="103" fillId="0" borderId="3" xfId="230" applyFont="1" applyFill="1" applyBorder="1" applyAlignment="1">
      <alignment horizontal="center" vertical="center"/>
    </xf>
    <xf numFmtId="0" fontId="103" fillId="0" borderId="3" xfId="230" applyFont="1" applyFill="1" applyBorder="1" applyAlignment="1">
      <alignment horizontal="center" vertical="center" wrapText="1"/>
    </xf>
    <xf numFmtId="0" fontId="103" fillId="0" borderId="6" xfId="230" applyFont="1" applyFill="1" applyBorder="1" applyAlignment="1">
      <alignment horizontal="center" vertical="center" wrapText="1"/>
    </xf>
    <xf numFmtId="0" fontId="103" fillId="0" borderId="7" xfId="230" applyFont="1" applyFill="1" applyBorder="1" applyAlignment="1">
      <alignment horizontal="center" vertical="center" wrapText="1"/>
    </xf>
    <xf numFmtId="3" fontId="38" fillId="0" borderId="3" xfId="230" applyNumberFormat="1" applyFont="1" applyFill="1" applyBorder="1" applyAlignment="1">
      <alignment horizontal="left" vertical="center" wrapText="1"/>
    </xf>
    <xf numFmtId="49" fontId="38" fillId="0" borderId="3" xfId="230" applyNumberFormat="1" applyFont="1" applyFill="1" applyBorder="1" applyAlignment="1">
      <alignment horizontal="center" vertical="center" wrapText="1"/>
    </xf>
    <xf numFmtId="0" fontId="38" fillId="0" borderId="0" xfId="230" applyFont="1" applyFill="1" applyBorder="1" applyAlignment="1">
      <alignment horizontal="left" vertical="center" wrapText="1"/>
    </xf>
    <xf numFmtId="180" fontId="38" fillId="0" borderId="0" xfId="230" applyNumberFormat="1" applyFont="1" applyFill="1" applyBorder="1" applyAlignment="1">
      <alignment horizontal="center" vertical="center" wrapText="1"/>
    </xf>
    <xf numFmtId="49" fontId="38" fillId="0" borderId="0" xfId="230" applyNumberFormat="1" applyFont="1" applyFill="1" applyBorder="1" applyAlignment="1">
      <alignment horizontal="left" vertical="center" wrapText="1"/>
    </xf>
    <xf numFmtId="49" fontId="38" fillId="0" borderId="0" xfId="230" applyNumberFormat="1" applyFont="1" applyFill="1" applyBorder="1" applyAlignment="1">
      <alignment horizontal="center" vertical="center" wrapText="1"/>
    </xf>
    <xf numFmtId="0" fontId="42" fillId="0" borderId="0" xfId="230" applyFont="1" applyFill="1" applyBorder="1" applyAlignment="1">
      <alignment horizontal="left" vertical="center" wrapText="1"/>
    </xf>
    <xf numFmtId="0" fontId="38" fillId="0" borderId="3" xfId="246" applyFont="1" applyFill="1" applyBorder="1" applyAlignment="1">
      <alignment horizontal="center" vertical="center" wrapText="1"/>
    </xf>
    <xf numFmtId="0" fontId="9" fillId="0" borderId="3" xfId="246" applyFont="1" applyFill="1" applyBorder="1" applyAlignment="1">
      <alignment horizontal="center" vertical="center" wrapText="1"/>
    </xf>
    <xf numFmtId="49" fontId="9" fillId="0" borderId="3" xfId="230" applyNumberFormat="1" applyFont="1" applyFill="1" applyBorder="1" applyAlignment="1">
      <alignment horizontal="center" vertical="center" wrapText="1"/>
    </xf>
    <xf numFmtId="49" fontId="41" fillId="0" borderId="3" xfId="230" applyNumberFormat="1" applyFont="1" applyFill="1" applyBorder="1" applyAlignment="1">
      <alignment horizontal="left" vertical="center" wrapText="1"/>
    </xf>
    <xf numFmtId="179" fontId="38" fillId="0" borderId="3" xfId="230" applyNumberFormat="1" applyFont="1" applyFill="1" applyBorder="1" applyAlignment="1">
      <alignment horizontal="center" vertical="center" wrapText="1"/>
    </xf>
    <xf numFmtId="49" fontId="38" fillId="0" borderId="6" xfId="230" applyNumberFormat="1" applyFont="1" applyFill="1" applyBorder="1" applyAlignment="1">
      <alignment vertical="center" wrapText="1"/>
    </xf>
    <xf numFmtId="49" fontId="38" fillId="0" borderId="11" xfId="230" applyNumberFormat="1" applyFont="1" applyFill="1" applyBorder="1" applyAlignment="1">
      <alignment vertical="center" wrapText="1"/>
    </xf>
    <xf numFmtId="49" fontId="38" fillId="0" borderId="7" xfId="230" applyNumberFormat="1" applyFont="1" applyFill="1" applyBorder="1" applyAlignment="1">
      <alignment vertical="center" wrapText="1"/>
    </xf>
    <xf numFmtId="49" fontId="100" fillId="0" borderId="3" xfId="230" applyNumberFormat="1" applyFont="1" applyFill="1" applyBorder="1" applyAlignment="1">
      <alignment horizontal="left" vertical="center" wrapText="1"/>
    </xf>
    <xf numFmtId="49" fontId="104" fillId="0" borderId="6" xfId="230" applyNumberFormat="1" applyFont="1" applyFill="1" applyBorder="1" applyAlignment="1">
      <alignment horizontal="left" vertical="center" wrapText="1"/>
    </xf>
    <xf numFmtId="49" fontId="104" fillId="0" borderId="11" xfId="230" applyNumberFormat="1" applyFont="1" applyFill="1" applyBorder="1" applyAlignment="1">
      <alignment horizontal="left" vertical="center" wrapText="1"/>
    </xf>
    <xf numFmtId="49" fontId="104" fillId="0" borderId="7" xfId="230" applyNumberFormat="1" applyFont="1" applyFill="1" applyBorder="1" applyAlignment="1">
      <alignment horizontal="left" vertical="center" wrapText="1"/>
    </xf>
    <xf numFmtId="179" fontId="38" fillId="0" borderId="6" xfId="230" applyNumberFormat="1" applyFont="1" applyFill="1" applyBorder="1" applyAlignment="1">
      <alignment horizontal="center" vertical="center" wrapText="1"/>
    </xf>
    <xf numFmtId="179" fontId="38" fillId="0" borderId="7" xfId="230" applyNumberFormat="1" applyFont="1" applyFill="1" applyBorder="1" applyAlignment="1">
      <alignment horizontal="center" vertical="center" wrapText="1"/>
    </xf>
    <xf numFmtId="49" fontId="41" fillId="0" borderId="6" xfId="230" applyNumberFormat="1" applyFont="1" applyFill="1" applyBorder="1" applyAlignment="1">
      <alignment horizontal="left" vertical="center" wrapText="1"/>
    </xf>
    <xf numFmtId="49" fontId="100" fillId="0" borderId="11" xfId="230" applyNumberFormat="1" applyFont="1" applyFill="1" applyBorder="1" applyAlignment="1">
      <alignment horizontal="left" vertical="center" wrapText="1"/>
    </xf>
    <xf numFmtId="49" fontId="100" fillId="0" borderId="7" xfId="230" applyNumberFormat="1" applyFont="1" applyFill="1" applyBorder="1" applyAlignment="1">
      <alignment horizontal="left" vertical="center" wrapText="1"/>
    </xf>
    <xf numFmtId="0" fontId="104" fillId="0" borderId="6" xfId="230" applyFont="1" applyFill="1" applyBorder="1" applyAlignment="1">
      <alignment horizontal="left"/>
    </xf>
    <xf numFmtId="0" fontId="104" fillId="0" borderId="11" xfId="230" applyFont="1" applyFill="1" applyBorder="1" applyAlignment="1">
      <alignment horizontal="left"/>
    </xf>
    <xf numFmtId="0" fontId="104" fillId="0" borderId="7" xfId="230" applyFont="1" applyFill="1" applyBorder="1" applyAlignment="1">
      <alignment horizontal="left"/>
    </xf>
    <xf numFmtId="179" fontId="38" fillId="0" borderId="11" xfId="230" applyNumberFormat="1" applyFont="1" applyFill="1" applyBorder="1" applyAlignment="1">
      <alignment horizontal="center" vertical="center" wrapText="1"/>
    </xf>
    <xf numFmtId="49" fontId="104" fillId="0" borderId="6" xfId="230" applyNumberFormat="1" applyFont="1" applyFill="1" applyBorder="1" applyAlignment="1">
      <alignment vertical="center" wrapText="1"/>
    </xf>
    <xf numFmtId="49" fontId="104" fillId="0" borderId="11" xfId="230" applyNumberFormat="1" applyFont="1" applyFill="1" applyBorder="1" applyAlignment="1">
      <alignment vertical="center" wrapText="1"/>
    </xf>
    <xf numFmtId="49" fontId="104" fillId="0" borderId="7" xfId="230" applyNumberFormat="1" applyFont="1" applyFill="1" applyBorder="1" applyAlignment="1">
      <alignment vertical="center" wrapText="1"/>
    </xf>
    <xf numFmtId="0" fontId="37" fillId="0" borderId="0" xfId="230" applyFill="1" applyAlignment="1">
      <alignment horizontal="left" vertical="center"/>
    </xf>
    <xf numFmtId="0" fontId="38" fillId="0" borderId="0" xfId="230" applyFont="1" applyFill="1" applyBorder="1" applyAlignment="1">
      <alignment horizontal="center"/>
    </xf>
    <xf numFmtId="0" fontId="37" fillId="0" borderId="0" xfId="230" applyFill="1" applyAlignment="1">
      <alignment horizontal="center" vertical="center" wrapText="1"/>
    </xf>
    <xf numFmtId="0" fontId="41" fillId="0" borderId="0" xfId="230" applyFont="1" applyFill="1" applyAlignment="1">
      <alignment horizontal="center" vertical="center"/>
    </xf>
    <xf numFmtId="0" fontId="9" fillId="0" borderId="0" xfId="230" applyFont="1" applyFill="1" applyAlignment="1">
      <alignment horizontal="center" vertical="center"/>
    </xf>
    <xf numFmtId="0" fontId="41" fillId="0" borderId="0" xfId="230" applyFont="1" applyFill="1" applyBorder="1" applyAlignment="1">
      <alignment horizontal="center" vertical="center"/>
    </xf>
    <xf numFmtId="0" fontId="9" fillId="0" borderId="0" xfId="230" applyFont="1" applyFill="1" applyBorder="1" applyAlignment="1">
      <alignment horizontal="center" vertical="center"/>
    </xf>
    <xf numFmtId="0" fontId="13" fillId="0" borderId="0" xfId="230" applyFont="1" applyFill="1" applyAlignment="1">
      <alignment horizontal="center" vertical="center"/>
    </xf>
    <xf numFmtId="0" fontId="13" fillId="0" borderId="0" xfId="230" applyFont="1" applyFill="1" applyBorder="1" applyAlignment="1">
      <alignment horizontal="center" vertical="center"/>
    </xf>
    <xf numFmtId="0" fontId="9" fillId="0" borderId="0" xfId="230" applyFont="1" applyFill="1" applyAlignment="1">
      <alignment horizontal="center" vertical="center"/>
    </xf>
    <xf numFmtId="0" fontId="38" fillId="0" borderId="0" xfId="352" applyFont="1"/>
    <xf numFmtId="0" fontId="40" fillId="0" borderId="0" xfId="352" applyFont="1" applyAlignment="1">
      <alignment horizontal="center" vertical="center" textRotation="180"/>
    </xf>
    <xf numFmtId="0" fontId="105" fillId="0" borderId="0" xfId="352"/>
    <xf numFmtId="0" fontId="38" fillId="0" borderId="0" xfId="352" applyFont="1" applyAlignment="1"/>
    <xf numFmtId="0" fontId="38" fillId="0" borderId="0" xfId="352" applyFont="1" applyAlignment="1">
      <alignment horizontal="center"/>
    </xf>
    <xf numFmtId="0" fontId="42" fillId="0" borderId="3" xfId="352" applyFont="1" applyBorder="1" applyAlignment="1">
      <alignment horizontal="center"/>
    </xf>
    <xf numFmtId="0" fontId="38" fillId="0" borderId="3" xfId="352" applyFont="1" applyBorder="1" applyAlignment="1">
      <alignment horizontal="center" vertical="center"/>
    </xf>
    <xf numFmtId="0" fontId="38" fillId="0" borderId="3" xfId="352" applyFont="1" applyBorder="1" applyAlignment="1">
      <alignment horizontal="center" vertical="center" wrapText="1"/>
    </xf>
    <xf numFmtId="0" fontId="38" fillId="0" borderId="3" xfId="352" applyFont="1" applyBorder="1" applyAlignment="1">
      <alignment horizontal="center" vertical="center"/>
    </xf>
    <xf numFmtId="0" fontId="38" fillId="0" borderId="3" xfId="352" applyFont="1" applyBorder="1" applyAlignment="1">
      <alignment wrapText="1"/>
    </xf>
    <xf numFmtId="0" fontId="38" fillId="0" borderId="3" xfId="352" applyFont="1" applyBorder="1"/>
    <xf numFmtId="0" fontId="41" fillId="0" borderId="3" xfId="352" applyFont="1" applyBorder="1"/>
    <xf numFmtId="164" fontId="38" fillId="0" borderId="3" xfId="352" applyNumberFormat="1" applyFont="1" applyBorder="1" applyAlignment="1">
      <alignment horizontal="center" vertical="center"/>
    </xf>
    <xf numFmtId="0" fontId="105" fillId="0" borderId="0" xfId="352" applyBorder="1"/>
    <xf numFmtId="0" fontId="38" fillId="0" borderId="0" xfId="352" applyFont="1" applyBorder="1"/>
    <xf numFmtId="0" fontId="42" fillId="0" borderId="6" xfId="352" applyFont="1" applyBorder="1" applyAlignment="1">
      <alignment horizontal="center"/>
    </xf>
    <xf numFmtId="0" fontId="42" fillId="0" borderId="11" xfId="352" applyFont="1" applyBorder="1" applyAlignment="1">
      <alignment horizontal="center"/>
    </xf>
    <xf numFmtId="0" fontId="42" fillId="0" borderId="7" xfId="352" applyFont="1" applyBorder="1" applyAlignment="1">
      <alignment horizontal="center"/>
    </xf>
    <xf numFmtId="0" fontId="38" fillId="0" borderId="3" xfId="352" applyFont="1" applyBorder="1" applyAlignment="1">
      <alignment horizontal="center" vertical="center" wrapText="1"/>
    </xf>
    <xf numFmtId="164" fontId="38" fillId="2" borderId="3" xfId="352" applyNumberFormat="1" applyFont="1" applyFill="1" applyBorder="1" applyAlignment="1">
      <alignment horizontal="center" vertical="center"/>
    </xf>
    <xf numFmtId="164" fontId="38" fillId="0" borderId="0" xfId="352" applyNumberFormat="1" applyFont="1" applyBorder="1"/>
    <xf numFmtId="0" fontId="38" fillId="0" borderId="0" xfId="352" applyFont="1" applyAlignment="1">
      <alignment horizontal="left"/>
    </xf>
    <xf numFmtId="0" fontId="42" fillId="0" borderId="6" xfId="352" applyFont="1" applyBorder="1" applyAlignment="1">
      <alignment horizontal="center" vertical="center"/>
    </xf>
    <xf numFmtId="0" fontId="42" fillId="0" borderId="11" xfId="352" applyFont="1" applyBorder="1" applyAlignment="1">
      <alignment horizontal="center" vertical="center"/>
    </xf>
    <xf numFmtId="0" fontId="42" fillId="0" borderId="7" xfId="352" applyFont="1" applyBorder="1" applyAlignment="1">
      <alignment horizontal="center" vertical="center"/>
    </xf>
    <xf numFmtId="0" fontId="76" fillId="0" borderId="0" xfId="352" applyFont="1" applyBorder="1" applyAlignment="1"/>
    <xf numFmtId="0" fontId="38" fillId="0" borderId="8" xfId="352" applyFont="1" applyBorder="1" applyAlignment="1">
      <alignment horizontal="center" vertical="center"/>
    </xf>
    <xf numFmtId="0" fontId="38" fillId="0" borderId="6" xfId="352" applyFont="1" applyBorder="1" applyAlignment="1">
      <alignment horizontal="center" vertical="center" wrapText="1"/>
    </xf>
    <xf numFmtId="0" fontId="38" fillId="0" borderId="7" xfId="352" applyFont="1" applyBorder="1" applyAlignment="1">
      <alignment horizontal="center" vertical="center" wrapText="1"/>
    </xf>
    <xf numFmtId="0" fontId="38" fillId="0" borderId="8" xfId="352" applyFont="1" applyBorder="1" applyAlignment="1">
      <alignment horizontal="center" vertical="center" wrapText="1"/>
    </xf>
    <xf numFmtId="0" fontId="38" fillId="0" borderId="9" xfId="352" applyFont="1" applyBorder="1" applyAlignment="1">
      <alignment horizontal="center" vertical="center"/>
    </xf>
    <xf numFmtId="0" fontId="38" fillId="0" borderId="3" xfId="352" applyFont="1" applyBorder="1" applyAlignment="1">
      <alignment vertical="center"/>
    </xf>
    <xf numFmtId="0" fontId="38" fillId="0" borderId="9" xfId="352" applyFont="1" applyBorder="1" applyAlignment="1">
      <alignment horizontal="center" vertical="center" wrapText="1"/>
    </xf>
    <xf numFmtId="1" fontId="38" fillId="0" borderId="3" xfId="352" applyNumberFormat="1" applyFont="1" applyBorder="1" applyAlignment="1">
      <alignment horizontal="center" vertical="center"/>
    </xf>
    <xf numFmtId="0" fontId="42" fillId="0" borderId="3" xfId="352" applyFont="1" applyBorder="1" applyAlignment="1">
      <alignment wrapText="1"/>
    </xf>
    <xf numFmtId="164" fontId="42" fillId="0" borderId="3" xfId="352" applyNumberFormat="1" applyFont="1" applyBorder="1" applyAlignment="1">
      <alignment horizontal="center" vertical="center"/>
    </xf>
    <xf numFmtId="166" fontId="42" fillId="0" borderId="3" xfId="352" applyNumberFormat="1" applyFont="1" applyBorder="1" applyAlignment="1">
      <alignment horizontal="center" vertical="center"/>
    </xf>
    <xf numFmtId="0" fontId="42" fillId="0" borderId="3" xfId="352" applyFont="1" applyBorder="1"/>
    <xf numFmtId="0" fontId="76" fillId="0" borderId="0" xfId="352" applyFont="1"/>
    <xf numFmtId="166" fontId="38" fillId="0" borderId="3" xfId="352" applyNumberFormat="1" applyFont="1" applyBorder="1" applyAlignment="1">
      <alignment horizontal="center" vertical="center"/>
    </xf>
    <xf numFmtId="181" fontId="38" fillId="0" borderId="3" xfId="352" applyNumberFormat="1" applyFont="1" applyBorder="1" applyAlignment="1">
      <alignment horizontal="center" vertical="center"/>
    </xf>
    <xf numFmtId="0" fontId="42" fillId="0" borderId="8" xfId="352" applyFont="1" applyBorder="1" applyAlignment="1">
      <alignment wrapText="1"/>
    </xf>
    <xf numFmtId="164" fontId="42" fillId="0" borderId="8" xfId="352" applyNumberFormat="1" applyFont="1" applyBorder="1" applyAlignment="1">
      <alignment horizontal="center" vertical="center"/>
    </xf>
    <xf numFmtId="181" fontId="42" fillId="0" borderId="3" xfId="352" applyNumberFormat="1" applyFont="1" applyBorder="1" applyAlignment="1">
      <alignment horizontal="center" vertical="center"/>
    </xf>
    <xf numFmtId="0" fontId="105" fillId="0" borderId="0" xfId="352" applyAlignment="1">
      <alignment horizontal="center"/>
    </xf>
    <xf numFmtId="0" fontId="105" fillId="0" borderId="0" xfId="352" applyAlignment="1"/>
    <xf numFmtId="0" fontId="38" fillId="0" borderId="0" xfId="352" applyFont="1" applyAlignment="1">
      <alignment horizontal="right"/>
    </xf>
    <xf numFmtId="0" fontId="38" fillId="0" borderId="3" xfId="352" applyFont="1" applyBorder="1" applyAlignment="1">
      <alignment horizontal="center"/>
    </xf>
    <xf numFmtId="0" fontId="38" fillId="0" borderId="3" xfId="352" applyFont="1" applyBorder="1" applyAlignment="1">
      <alignment horizontal="center" wrapText="1"/>
    </xf>
    <xf numFmtId="49" fontId="38" fillId="0" borderId="3" xfId="352" applyNumberFormat="1" applyFont="1" applyBorder="1" applyAlignment="1">
      <alignment wrapText="1"/>
    </xf>
    <xf numFmtId="49" fontId="38" fillId="0" borderId="3" xfId="352" applyNumberFormat="1" applyFont="1" applyFill="1" applyBorder="1" applyAlignment="1">
      <alignment wrapText="1"/>
    </xf>
    <xf numFmtId="49" fontId="38" fillId="0" borderId="3" xfId="352" applyNumberFormat="1" applyFont="1" applyBorder="1"/>
    <xf numFmtId="0" fontId="5" fillId="0" borderId="0" xfId="352" applyFont="1" applyAlignment="1">
      <alignment horizontal="left"/>
    </xf>
    <xf numFmtId="0" fontId="5" fillId="0" borderId="0" xfId="352" applyFont="1"/>
    <xf numFmtId="0" fontId="5" fillId="0" borderId="0" xfId="352" applyFont="1" applyAlignment="1"/>
    <xf numFmtId="0" fontId="5" fillId="0" borderId="0" xfId="352" applyFont="1" applyAlignment="1">
      <alignment horizontal="right"/>
    </xf>
    <xf numFmtId="0" fontId="38" fillId="0" borderId="3" xfId="352" applyFont="1" applyBorder="1" applyAlignment="1">
      <alignment horizontal="center" wrapText="1"/>
    </xf>
    <xf numFmtId="0" fontId="38" fillId="0" borderId="13" xfId="352" applyFont="1" applyBorder="1" applyAlignment="1">
      <alignment horizontal="center" vertical="center"/>
    </xf>
    <xf numFmtId="0" fontId="38" fillId="0" borderId="13" xfId="352" applyFont="1" applyBorder="1" applyAlignment="1">
      <alignment horizontal="center" vertical="center" wrapText="1"/>
    </xf>
    <xf numFmtId="0" fontId="38" fillId="0" borderId="6" xfId="352" applyFont="1" applyBorder="1" applyAlignment="1">
      <alignment horizontal="center" wrapText="1"/>
    </xf>
    <xf numFmtId="0" fontId="38" fillId="0" borderId="11" xfId="352" applyFont="1" applyBorder="1" applyAlignment="1">
      <alignment horizontal="center" wrapText="1"/>
    </xf>
    <xf numFmtId="0" fontId="38" fillId="0" borderId="7" xfId="352" applyFont="1" applyBorder="1" applyAlignment="1">
      <alignment horizontal="center" wrapText="1"/>
    </xf>
    <xf numFmtId="0" fontId="38" fillId="0" borderId="8" xfId="352" applyFont="1" applyBorder="1" applyAlignment="1">
      <alignment horizontal="center" vertical="top" wrapText="1"/>
    </xf>
    <xf numFmtId="0" fontId="38" fillId="0" borderId="6" xfId="352" applyFont="1" applyBorder="1" applyAlignment="1">
      <alignment horizontal="center" vertical="top" wrapText="1"/>
    </xf>
    <xf numFmtId="0" fontId="38" fillId="0" borderId="7" xfId="352" applyFont="1" applyBorder="1" applyAlignment="1">
      <alignment horizontal="center" vertical="top" wrapText="1"/>
    </xf>
    <xf numFmtId="0" fontId="38" fillId="0" borderId="13" xfId="352" applyFont="1" applyBorder="1" applyAlignment="1">
      <alignment horizontal="center" vertical="top" wrapText="1"/>
    </xf>
    <xf numFmtId="0" fontId="38" fillId="0" borderId="3" xfId="352" applyFont="1" applyBorder="1" applyAlignment="1">
      <alignment vertical="top" wrapText="1"/>
    </xf>
    <xf numFmtId="0" fontId="38" fillId="0" borderId="9" xfId="352" applyFont="1" applyBorder="1" applyAlignment="1">
      <alignment horizontal="center" vertical="top" wrapText="1"/>
    </xf>
    <xf numFmtId="49" fontId="105" fillId="0" borderId="0" xfId="352" applyNumberFormat="1" applyBorder="1" applyAlignment="1">
      <alignment wrapText="1"/>
    </xf>
    <xf numFmtId="0" fontId="38" fillId="0" borderId="0" xfId="352" applyFont="1" applyFill="1" applyBorder="1"/>
    <xf numFmtId="49" fontId="105" fillId="0" borderId="0" xfId="352" applyNumberFormat="1" applyFill="1" applyBorder="1" applyAlignment="1">
      <alignment wrapText="1"/>
    </xf>
    <xf numFmtId="49" fontId="67" fillId="0" borderId="0" xfId="352" applyNumberFormat="1" applyFont="1" applyBorder="1"/>
    <xf numFmtId="0" fontId="67" fillId="0" borderId="0" xfId="352" applyFont="1" applyBorder="1"/>
    <xf numFmtId="0" fontId="70" fillId="0" borderId="0" xfId="352" applyFont="1" applyBorder="1"/>
    <xf numFmtId="0" fontId="70" fillId="0" borderId="0" xfId="352" applyFont="1"/>
    <xf numFmtId="49" fontId="53" fillId="0" borderId="0" xfId="352" applyNumberFormat="1" applyFont="1" applyBorder="1"/>
    <xf numFmtId="0" fontId="53" fillId="0" borderId="0" xfId="352" applyFont="1" applyBorder="1"/>
    <xf numFmtId="0" fontId="53" fillId="0" borderId="0" xfId="352" applyFont="1"/>
    <xf numFmtId="0" fontId="106" fillId="0" borderId="0" xfId="352" applyFont="1" applyAlignment="1">
      <alignment horizontal="left" vertical="top"/>
    </xf>
    <xf numFmtId="0" fontId="42" fillId="0" borderId="0" xfId="352" applyFont="1" applyAlignment="1">
      <alignment horizontal="right"/>
    </xf>
    <xf numFmtId="0" fontId="42" fillId="0" borderId="6" xfId="352" applyFont="1" applyBorder="1" applyAlignment="1">
      <alignment horizontal="center" vertical="center" wrapText="1"/>
    </xf>
    <xf numFmtId="0" fontId="42" fillId="0" borderId="11" xfId="352" applyFont="1" applyBorder="1" applyAlignment="1">
      <alignment horizontal="center" vertical="center" wrapText="1"/>
    </xf>
    <xf numFmtId="0" fontId="42" fillId="0" borderId="7" xfId="352" applyFont="1" applyBorder="1" applyAlignment="1">
      <alignment horizontal="center" vertical="center" wrapText="1"/>
    </xf>
    <xf numFmtId="0" fontId="38" fillId="0" borderId="3" xfId="352" applyFont="1" applyBorder="1" applyAlignment="1">
      <alignment horizontal="center"/>
    </xf>
    <xf numFmtId="164" fontId="38" fillId="0" borderId="3" xfId="352" applyNumberFormat="1" applyFont="1" applyBorder="1"/>
    <xf numFmtId="49" fontId="38" fillId="0" borderId="0" xfId="352" applyNumberFormat="1" applyFont="1" applyBorder="1" applyAlignment="1">
      <alignment wrapText="1"/>
    </xf>
    <xf numFmtId="49" fontId="38" fillId="0" borderId="0" xfId="352" applyNumberFormat="1" applyFont="1" applyBorder="1" applyAlignment="1">
      <alignment horizontal="center" wrapText="1"/>
    </xf>
    <xf numFmtId="0" fontId="107" fillId="0" borderId="0" xfId="352" applyFont="1" applyBorder="1"/>
    <xf numFmtId="49" fontId="38" fillId="0" borderId="0" xfId="352" applyNumberFormat="1" applyFont="1" applyFill="1" applyBorder="1" applyAlignment="1">
      <alignment wrapText="1"/>
    </xf>
    <xf numFmtId="0" fontId="38" fillId="0" borderId="0" xfId="352" applyFont="1" applyBorder="1" applyAlignment="1">
      <alignment horizontal="center"/>
    </xf>
    <xf numFmtId="49" fontId="105" fillId="0" borderId="0" xfId="352" applyNumberFormat="1" applyBorder="1"/>
    <xf numFmtId="0" fontId="6" fillId="0" borderId="0" xfId="352" applyFont="1" applyBorder="1" applyAlignment="1">
      <alignment horizontal="center"/>
    </xf>
    <xf numFmtId="0" fontId="6" fillId="0" borderId="30" xfId="352" applyFont="1" applyBorder="1" applyAlignment="1">
      <alignment horizontal="center"/>
    </xf>
    <xf numFmtId="0" fontId="52" fillId="0" borderId="0" xfId="352" applyFont="1" applyAlignment="1"/>
    <xf numFmtId="0" fontId="9" fillId="0" borderId="3" xfId="352" applyFont="1" applyBorder="1" applyAlignment="1">
      <alignment horizontal="center" vertical="center"/>
    </xf>
    <xf numFmtId="0" fontId="9" fillId="0" borderId="3" xfId="352" applyFont="1" applyBorder="1" applyAlignment="1">
      <alignment horizontal="center" vertical="center" wrapText="1"/>
    </xf>
    <xf numFmtId="0" fontId="105" fillId="0" borderId="0" xfId="352" applyAlignment="1">
      <alignment wrapText="1"/>
    </xf>
    <xf numFmtId="0" fontId="12" fillId="0" borderId="9" xfId="352" applyFont="1" applyBorder="1"/>
    <xf numFmtId="0" fontId="12" fillId="0" borderId="3" xfId="352" applyFont="1" applyBorder="1"/>
    <xf numFmtId="0" fontId="9" fillId="0" borderId="3" xfId="352" applyFont="1" applyBorder="1"/>
    <xf numFmtId="0" fontId="108" fillId="0" borderId="3" xfId="352" applyFont="1" applyBorder="1"/>
    <xf numFmtId="0" fontId="12" fillId="0" borderId="3" xfId="352" applyFont="1" applyBorder="1" applyAlignment="1">
      <alignment horizontal="center" vertical="center"/>
    </xf>
    <xf numFmtId="164" fontId="12" fillId="0" borderId="3" xfId="352" applyNumberFormat="1" applyFont="1" applyBorder="1" applyAlignment="1">
      <alignment horizontal="center" vertical="center"/>
    </xf>
    <xf numFmtId="164" fontId="9" fillId="0" borderId="3" xfId="352" applyNumberFormat="1" applyFont="1" applyBorder="1" applyAlignment="1">
      <alignment horizontal="center" vertical="center"/>
    </xf>
    <xf numFmtId="164" fontId="9" fillId="0" borderId="3" xfId="352" applyNumberFormat="1" applyFont="1" applyBorder="1"/>
    <xf numFmtId="0" fontId="9" fillId="0" borderId="3" xfId="352" applyFont="1" applyBorder="1" applyAlignment="1">
      <alignment wrapText="1"/>
    </xf>
    <xf numFmtId="0" fontId="105" fillId="0" borderId="0" xfId="352" applyAlignment="1">
      <alignment horizontal="center" vertical="center"/>
    </xf>
    <xf numFmtId="0" fontId="9" fillId="0" borderId="0" xfId="352" applyFont="1"/>
    <xf numFmtId="0" fontId="103" fillId="0" borderId="0" xfId="352" applyFont="1"/>
  </cellXfs>
  <cellStyles count="353">
    <cellStyle name="_Fakt_2" xfId="4"/>
    <cellStyle name="_rozhufrovka 2009" xfId="5"/>
    <cellStyle name="_АТиСТ 5а МТР липень 2008" xfId="6"/>
    <cellStyle name="_ПРГК сводний_" xfId="7"/>
    <cellStyle name="_УТГ" xfId="8"/>
    <cellStyle name="_Феодосия 5а МТР липень 2008" xfId="9"/>
    <cellStyle name="_ХТГ довідка." xfId="10"/>
    <cellStyle name="_Шебелинка 5а МТР липень 2008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Акцент1 2" xfId="18"/>
    <cellStyle name="20% - Акцент1 3" xfId="19"/>
    <cellStyle name="20% - Акцент2 2" xfId="20"/>
    <cellStyle name="20% - Акцент2 3" xfId="21"/>
    <cellStyle name="20% - Акцент3 2" xfId="22"/>
    <cellStyle name="20% - Акцент3 3" xfId="23"/>
    <cellStyle name="20% - Акцент4 2" xfId="24"/>
    <cellStyle name="20% - Акцент4 3" xfId="25"/>
    <cellStyle name="20% - Акцент5 2" xfId="26"/>
    <cellStyle name="20% - Акцент5 3" xfId="27"/>
    <cellStyle name="20% - Акцент6 2" xfId="28"/>
    <cellStyle name="20% - Акцент6 3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Акцент1 2" xfId="36"/>
    <cellStyle name="40% - Акцент1 3" xfId="37"/>
    <cellStyle name="40% - Акцент2 2" xfId="38"/>
    <cellStyle name="40% - Акцент2 3" xfId="39"/>
    <cellStyle name="40% - Акцент3 2" xfId="40"/>
    <cellStyle name="40% - Акцент3 3" xfId="41"/>
    <cellStyle name="40% - Акцент4 2" xfId="42"/>
    <cellStyle name="40% - Акцент4 3" xfId="43"/>
    <cellStyle name="40% - Акцент5 2" xfId="44"/>
    <cellStyle name="40% - Акцент5 3" xfId="45"/>
    <cellStyle name="40% - Акцент6 2" xfId="46"/>
    <cellStyle name="40% - Акцент6 3" xfId="47"/>
    <cellStyle name="60% - Accent1" xfId="48"/>
    <cellStyle name="60% - Accent2" xfId="49"/>
    <cellStyle name="60% - Accent3" xfId="50"/>
    <cellStyle name="60% - Accent4" xfId="51"/>
    <cellStyle name="60% - Accent5" xfId="52"/>
    <cellStyle name="60% - Accent6" xfId="53"/>
    <cellStyle name="60% - Акцент1 2" xfId="54"/>
    <cellStyle name="60% - Акцент1 3" xfId="55"/>
    <cellStyle name="60% - Акцент2 2" xfId="56"/>
    <cellStyle name="60% - Акцент2 3" xfId="57"/>
    <cellStyle name="60% - Акцент3 2" xfId="58"/>
    <cellStyle name="60% - Акцент3 3" xfId="59"/>
    <cellStyle name="60% - Акцент4 2" xfId="60"/>
    <cellStyle name="60% - Акцент4 3" xfId="61"/>
    <cellStyle name="60% - Акцент5 2" xfId="62"/>
    <cellStyle name="60% - Акцент5 3" xfId="63"/>
    <cellStyle name="60% - Акцент6 2" xfId="64"/>
    <cellStyle name="60% - Акцент6 3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lumn-Header" xfId="75"/>
    <cellStyle name="Column-Header 2" xfId="76"/>
    <cellStyle name="Column-Header 3" xfId="77"/>
    <cellStyle name="Column-Header 4" xfId="78"/>
    <cellStyle name="Column-Header 5" xfId="79"/>
    <cellStyle name="Column-Header 6" xfId="80"/>
    <cellStyle name="Column-Header 7" xfId="81"/>
    <cellStyle name="Column-Header 7 2" xfId="82"/>
    <cellStyle name="Column-Header 8" xfId="83"/>
    <cellStyle name="Column-Header 8 2" xfId="84"/>
    <cellStyle name="Column-Header 9" xfId="85"/>
    <cellStyle name="Column-Header 9 2" xfId="86"/>
    <cellStyle name="Column-Header_Zvit rux-koshtiv 2010 Департамент " xfId="87"/>
    <cellStyle name="Comma_2005_03_15-Финансовый_БГ" xfId="88"/>
    <cellStyle name="Define-Column" xfId="89"/>
    <cellStyle name="Define-Column 10" xfId="90"/>
    <cellStyle name="Define-Column 2" xfId="91"/>
    <cellStyle name="Define-Column 3" xfId="92"/>
    <cellStyle name="Define-Column 4" xfId="93"/>
    <cellStyle name="Define-Column 5" xfId="94"/>
    <cellStyle name="Define-Column 6" xfId="95"/>
    <cellStyle name="Define-Column 7" xfId="96"/>
    <cellStyle name="Define-Column 7 2" xfId="97"/>
    <cellStyle name="Define-Column 7 3" xfId="98"/>
    <cellStyle name="Define-Column 8" xfId="99"/>
    <cellStyle name="Define-Column 8 2" xfId="100"/>
    <cellStyle name="Define-Column 8 3" xfId="101"/>
    <cellStyle name="Define-Column 9" xfId="102"/>
    <cellStyle name="Define-Column 9 2" xfId="103"/>
    <cellStyle name="Define-Column 9 3" xfId="104"/>
    <cellStyle name="Define-Column_Zvit rux-koshtiv 2010 Департамент " xfId="105"/>
    <cellStyle name="Explanatory Text" xfId="106"/>
    <cellStyle name="FS10" xfId="107"/>
    <cellStyle name="Good" xfId="108"/>
    <cellStyle name="Heading 1" xfId="109"/>
    <cellStyle name="Heading 2" xfId="110"/>
    <cellStyle name="Heading 3" xfId="111"/>
    <cellStyle name="Heading 4" xfId="112"/>
    <cellStyle name="Hyperlink 2" xfId="113"/>
    <cellStyle name="Input" xfId="114"/>
    <cellStyle name="Level0" xfId="115"/>
    <cellStyle name="Level0 10" xfId="116"/>
    <cellStyle name="Level0 2" xfId="117"/>
    <cellStyle name="Level0 2 2" xfId="118"/>
    <cellStyle name="Level0 3" xfId="119"/>
    <cellStyle name="Level0 3 2" xfId="120"/>
    <cellStyle name="Level0 4" xfId="121"/>
    <cellStyle name="Level0 4 2" xfId="122"/>
    <cellStyle name="Level0 5" xfId="123"/>
    <cellStyle name="Level0 6" xfId="124"/>
    <cellStyle name="Level0 7" xfId="125"/>
    <cellStyle name="Level0 7 2" xfId="126"/>
    <cellStyle name="Level0 7 3" xfId="127"/>
    <cellStyle name="Level0 8" xfId="128"/>
    <cellStyle name="Level0 8 2" xfId="129"/>
    <cellStyle name="Level0 8 3" xfId="130"/>
    <cellStyle name="Level0 9" xfId="131"/>
    <cellStyle name="Level0 9 2" xfId="132"/>
    <cellStyle name="Level0 9 3" xfId="133"/>
    <cellStyle name="Level0_Zvit rux-koshtiv 2010 Департамент " xfId="134"/>
    <cellStyle name="Level1" xfId="135"/>
    <cellStyle name="Level1 2" xfId="136"/>
    <cellStyle name="Level1-Numbers" xfId="137"/>
    <cellStyle name="Level1-Numbers 2" xfId="138"/>
    <cellStyle name="Level1-Numbers-Hide" xfId="139"/>
    <cellStyle name="Level2" xfId="140"/>
    <cellStyle name="Level2 2" xfId="141"/>
    <cellStyle name="Level2-Hide" xfId="142"/>
    <cellStyle name="Level2-Hide 2" xfId="143"/>
    <cellStyle name="Level2-Numbers" xfId="144"/>
    <cellStyle name="Level2-Numbers 2" xfId="145"/>
    <cellStyle name="Level2-Numbers-Hide" xfId="146"/>
    <cellStyle name="Level3" xfId="147"/>
    <cellStyle name="Level3 2" xfId="148"/>
    <cellStyle name="Level3 3" xfId="149"/>
    <cellStyle name="Level3_План департамент_2010_1207" xfId="150"/>
    <cellStyle name="Level3-Hide" xfId="151"/>
    <cellStyle name="Level3-Hide 2" xfId="152"/>
    <cellStyle name="Level3-Numbers" xfId="153"/>
    <cellStyle name="Level3-Numbers 2" xfId="154"/>
    <cellStyle name="Level3-Numbers 3" xfId="155"/>
    <cellStyle name="Level3-Numbers_План департамент_2010_1207" xfId="156"/>
    <cellStyle name="Level3-Numbers-Hide" xfId="157"/>
    <cellStyle name="Level4" xfId="158"/>
    <cellStyle name="Level4 2" xfId="159"/>
    <cellStyle name="Level4-Hide" xfId="160"/>
    <cellStyle name="Level4-Hide 2" xfId="161"/>
    <cellStyle name="Level4-Numbers" xfId="162"/>
    <cellStyle name="Level4-Numbers 2" xfId="163"/>
    <cellStyle name="Level4-Numbers-Hide" xfId="164"/>
    <cellStyle name="Level5" xfId="165"/>
    <cellStyle name="Level5 2" xfId="166"/>
    <cellStyle name="Level5-Hide" xfId="167"/>
    <cellStyle name="Level5-Hide 2" xfId="168"/>
    <cellStyle name="Level5-Numbers" xfId="169"/>
    <cellStyle name="Level5-Numbers 2" xfId="170"/>
    <cellStyle name="Level5-Numbers-Hide" xfId="171"/>
    <cellStyle name="Level6" xfId="172"/>
    <cellStyle name="Level6 2" xfId="173"/>
    <cellStyle name="Level6-Hide" xfId="174"/>
    <cellStyle name="Level6-Hide 2" xfId="175"/>
    <cellStyle name="Level6-Numbers" xfId="176"/>
    <cellStyle name="Level6-Numbers 2" xfId="177"/>
    <cellStyle name="Level7" xfId="178"/>
    <cellStyle name="Level7-Hide" xfId="179"/>
    <cellStyle name="Level7-Numbers" xfId="180"/>
    <cellStyle name="Linked Cell" xfId="181"/>
    <cellStyle name="Neutral" xfId="182"/>
    <cellStyle name="Normal 2" xfId="183"/>
    <cellStyle name="Normal_2005_03_15-Финансовый_БГ" xfId="184"/>
    <cellStyle name="Note" xfId="185"/>
    <cellStyle name="Number-Cells" xfId="186"/>
    <cellStyle name="Number-Cells-Column2" xfId="187"/>
    <cellStyle name="Number-Cells-Column5" xfId="188"/>
    <cellStyle name="Output" xfId="189"/>
    <cellStyle name="Row-Header" xfId="190"/>
    <cellStyle name="Row-Header 2" xfId="191"/>
    <cellStyle name="Title" xfId="192"/>
    <cellStyle name="Total" xfId="193"/>
    <cellStyle name="Warning Text" xfId="194"/>
    <cellStyle name="Акцент1 2" xfId="195"/>
    <cellStyle name="Акцент1 3" xfId="196"/>
    <cellStyle name="Акцент2 2" xfId="197"/>
    <cellStyle name="Акцент2 3" xfId="198"/>
    <cellStyle name="Акцент3 2" xfId="199"/>
    <cellStyle name="Акцент3 3" xfId="200"/>
    <cellStyle name="Акцент4 2" xfId="201"/>
    <cellStyle name="Акцент4 3" xfId="202"/>
    <cellStyle name="Акцент5 2" xfId="203"/>
    <cellStyle name="Акцент5 3" xfId="204"/>
    <cellStyle name="Акцент6 2" xfId="205"/>
    <cellStyle name="Акцент6 3" xfId="206"/>
    <cellStyle name="Ввод  2" xfId="207"/>
    <cellStyle name="Ввод  3" xfId="208"/>
    <cellStyle name="Вывод 2" xfId="209"/>
    <cellStyle name="Вывод 3" xfId="210"/>
    <cellStyle name="Вычисление 2" xfId="211"/>
    <cellStyle name="Вычисление 3" xfId="212"/>
    <cellStyle name="Денежный 2" xfId="213"/>
    <cellStyle name="Заголовок 1 2" xfId="214"/>
    <cellStyle name="Заголовок 1 3" xfId="215"/>
    <cellStyle name="Заголовок 2 2" xfId="216"/>
    <cellStyle name="Заголовок 2 3" xfId="217"/>
    <cellStyle name="Заголовок 3 2" xfId="218"/>
    <cellStyle name="Заголовок 3 3" xfId="219"/>
    <cellStyle name="Заголовок 4 2" xfId="220"/>
    <cellStyle name="Заголовок 4 3" xfId="221"/>
    <cellStyle name="Итог 2" xfId="222"/>
    <cellStyle name="Итог 3" xfId="223"/>
    <cellStyle name="Контрольная ячейка 2" xfId="224"/>
    <cellStyle name="Контрольная ячейка 3" xfId="225"/>
    <cellStyle name="Название 2" xfId="226"/>
    <cellStyle name="Название 3" xfId="227"/>
    <cellStyle name="Нейтральный 2" xfId="228"/>
    <cellStyle name="Нейтральный 3" xfId="229"/>
    <cellStyle name="Обычный" xfId="0" builtinId="0"/>
    <cellStyle name="Обычный 10" xfId="230"/>
    <cellStyle name="Обычный 11" xfId="231"/>
    <cellStyle name="Обычный 12" xfId="232"/>
    <cellStyle name="Обычный 13" xfId="233"/>
    <cellStyle name="Обычный 14" xfId="234"/>
    <cellStyle name="Обычный 15" xfId="235"/>
    <cellStyle name="Обычный 16" xfId="236"/>
    <cellStyle name="Обычный 17" xfId="237"/>
    <cellStyle name="Обычный 18" xfId="238"/>
    <cellStyle name="Обычный 19" xfId="352"/>
    <cellStyle name="Обычный 2" xfId="1"/>
    <cellStyle name="Обычный 2 10" xfId="239"/>
    <cellStyle name="Обычный 2 11" xfId="240"/>
    <cellStyle name="Обычный 2 12" xfId="241"/>
    <cellStyle name="Обычный 2 13" xfId="242"/>
    <cellStyle name="Обычный 2 14" xfId="243"/>
    <cellStyle name="Обычный 2 15" xfId="244"/>
    <cellStyle name="Обычный 2 16" xfId="245"/>
    <cellStyle name="Обычный 2 2" xfId="246"/>
    <cellStyle name="Обычный 2 2 2" xfId="247"/>
    <cellStyle name="Обычный 2 2 3" xfId="248"/>
    <cellStyle name="Обычный 2 2_Расшифровка прочих" xfId="249"/>
    <cellStyle name="Обычный 2 3" xfId="250"/>
    <cellStyle name="Обычный 2 4" xfId="251"/>
    <cellStyle name="Обычный 2 5" xfId="252"/>
    <cellStyle name="Обычный 2 6" xfId="253"/>
    <cellStyle name="Обычный 2 7" xfId="254"/>
    <cellStyle name="Обычный 2 8" xfId="255"/>
    <cellStyle name="Обычный 2 9" xfId="256"/>
    <cellStyle name="Обычный 2_2604-2010" xfId="257"/>
    <cellStyle name="Обычный 3" xfId="3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2"/>
    <cellStyle name="Финансовый 2 10" xfId="323"/>
    <cellStyle name="Финансовый 2 11" xfId="324"/>
    <cellStyle name="Финансовый 2 12" xfId="325"/>
    <cellStyle name="Финансовый 2 13" xfId="326"/>
    <cellStyle name="Финансовый 2 14" xfId="327"/>
    <cellStyle name="Финансовый 2 15" xfId="328"/>
    <cellStyle name="Финансовый 2 16" xfId="329"/>
    <cellStyle name="Финансовый 2 17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2 6" xfId="335"/>
    <cellStyle name="Финансовый 2 7" xfId="336"/>
    <cellStyle name="Финансовый 2 8" xfId="337"/>
    <cellStyle name="Финансовый 2 9" xfId="338"/>
    <cellStyle name="Финансовый 3" xfId="339"/>
    <cellStyle name="Финансовый 3 2" xfId="340"/>
    <cellStyle name="Финансовый 4" xfId="341"/>
    <cellStyle name="Финансовый 4 2" xfId="342"/>
    <cellStyle name="Финансовый 4 3" xfId="343"/>
    <cellStyle name="Финансовый 5" xfId="344"/>
    <cellStyle name="Финансовый 6" xfId="345"/>
    <cellStyle name="Финансовый 7" xfId="346"/>
    <cellStyle name="Хороший 2" xfId="347"/>
    <cellStyle name="Хороший 3" xfId="348"/>
    <cellStyle name="числовой" xfId="349"/>
    <cellStyle name="Ю" xfId="350"/>
    <cellStyle name="Ю-FreeSet_10" xfId="3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9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4.xml"/><Relationship Id="rId34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25.xml"/><Relationship Id="rId47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33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24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23.xml"/><Relationship Id="rId45" Type="http://schemas.openxmlformats.org/officeDocument/2006/relationships/externalLink" Target="externalLinks/externalLink28.xml"/><Relationship Id="rId53" Type="http://schemas.openxmlformats.org/officeDocument/2006/relationships/externalLink" Target="externalLinks/externalLink3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9.xml"/><Relationship Id="rId49" Type="http://schemas.openxmlformats.org/officeDocument/2006/relationships/externalLink" Target="externalLinks/externalLink32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4" Type="http://schemas.openxmlformats.org/officeDocument/2006/relationships/externalLink" Target="externalLinks/externalLink27.xml"/><Relationship Id="rId52" Type="http://schemas.openxmlformats.org/officeDocument/2006/relationships/externalLink" Target="externalLinks/externalLink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Relationship Id="rId43" Type="http://schemas.openxmlformats.org/officeDocument/2006/relationships/externalLink" Target="externalLinks/externalLink26.xml"/><Relationship Id="rId48" Type="http://schemas.openxmlformats.org/officeDocument/2006/relationships/externalLink" Target="externalLinks/externalLink31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opLeftCell="A22" zoomScale="136" zoomScaleNormal="136" workbookViewId="0">
      <selection activeCell="A36" sqref="A36:B39"/>
    </sheetView>
  </sheetViews>
  <sheetFormatPr defaultRowHeight="15.75"/>
  <cols>
    <col min="2" max="2" width="28.25" customWidth="1"/>
    <col min="3" max="3" width="9.625" customWidth="1"/>
    <col min="4" max="4" width="10.75" customWidth="1"/>
    <col min="5" max="5" width="11.375" customWidth="1"/>
    <col min="6" max="6" width="11.25" customWidth="1"/>
    <col min="7" max="7" width="9.625" bestFit="1" customWidth="1"/>
  </cols>
  <sheetData>
    <row r="1" spans="1:7">
      <c r="F1" s="259" t="s">
        <v>401</v>
      </c>
      <c r="G1" s="259"/>
    </row>
    <row r="2" spans="1:7">
      <c r="F2" s="259" t="s">
        <v>402</v>
      </c>
      <c r="G2" s="259"/>
    </row>
    <row r="3" spans="1:7">
      <c r="F3" s="259" t="s">
        <v>403</v>
      </c>
      <c r="G3" s="259"/>
    </row>
    <row r="4" spans="1:7">
      <c r="F4" s="259" t="s">
        <v>454</v>
      </c>
      <c r="G4" s="259"/>
    </row>
    <row r="5" spans="1:7">
      <c r="F5" s="259" t="s">
        <v>404</v>
      </c>
      <c r="G5" s="259"/>
    </row>
    <row r="6" spans="1:7">
      <c r="F6" s="259" t="s">
        <v>405</v>
      </c>
      <c r="G6" s="259"/>
    </row>
    <row r="7" spans="1:7">
      <c r="F7" s="259" t="s">
        <v>406</v>
      </c>
      <c r="G7" s="259"/>
    </row>
    <row r="8" spans="1:7">
      <c r="A8" s="133" t="s">
        <v>407</v>
      </c>
      <c r="D8" s="133" t="s">
        <v>408</v>
      </c>
    </row>
    <row r="9" spans="1:7">
      <c r="A9" t="s">
        <v>290</v>
      </c>
      <c r="D9" t="s">
        <v>409</v>
      </c>
    </row>
    <row r="10" spans="1:7">
      <c r="A10" t="s">
        <v>430</v>
      </c>
      <c r="D10" t="s">
        <v>409</v>
      </c>
    </row>
    <row r="11" spans="1:7">
      <c r="A11" s="10" t="s">
        <v>427</v>
      </c>
      <c r="B11" s="10"/>
      <c r="D11" t="s">
        <v>409</v>
      </c>
    </row>
    <row r="12" spans="1:7">
      <c r="A12" s="10" t="s">
        <v>428</v>
      </c>
      <c r="B12" s="10"/>
      <c r="D12" t="s">
        <v>409</v>
      </c>
    </row>
    <row r="14" spans="1:7">
      <c r="A14" s="133" t="s">
        <v>410</v>
      </c>
    </row>
    <row r="15" spans="1:7">
      <c r="A15" t="s">
        <v>290</v>
      </c>
    </row>
    <row r="16" spans="1:7">
      <c r="A16" t="s">
        <v>429</v>
      </c>
    </row>
    <row r="17" spans="1:7">
      <c r="A17" s="134" t="s">
        <v>411</v>
      </c>
      <c r="B17" s="135"/>
    </row>
    <row r="18" spans="1:7">
      <c r="A18" s="134" t="s">
        <v>412</v>
      </c>
    </row>
    <row r="19" spans="1:7">
      <c r="A19" s="249" t="s">
        <v>413</v>
      </c>
      <c r="B19" s="249"/>
      <c r="C19" s="249"/>
      <c r="D19" s="249"/>
      <c r="E19" s="249"/>
      <c r="F19" s="249"/>
      <c r="G19" s="249"/>
    </row>
    <row r="20" spans="1:7" ht="10.5" customHeight="1">
      <c r="A20" s="136"/>
      <c r="B20" s="136"/>
      <c r="C20" s="136"/>
      <c r="D20" s="136"/>
      <c r="E20" s="136"/>
      <c r="F20" s="136"/>
      <c r="G20" s="136"/>
    </row>
    <row r="21" spans="1:7">
      <c r="A21" s="253" t="s">
        <v>417</v>
      </c>
      <c r="B21" s="253"/>
      <c r="C21" s="253"/>
      <c r="D21" s="253"/>
      <c r="E21" s="253"/>
      <c r="F21" s="253"/>
      <c r="G21" s="253"/>
    </row>
    <row r="22" spans="1:7">
      <c r="A22" s="254" t="s">
        <v>416</v>
      </c>
      <c r="B22" s="254"/>
      <c r="C22" s="254"/>
      <c r="D22" s="254"/>
      <c r="E22" s="254"/>
      <c r="F22" s="254"/>
      <c r="G22" s="254"/>
    </row>
    <row r="23" spans="1:7">
      <c r="A23" s="254" t="s">
        <v>418</v>
      </c>
      <c r="B23" s="254"/>
      <c r="C23" s="254"/>
      <c r="D23" s="254"/>
      <c r="E23" s="254"/>
      <c r="F23" s="254"/>
      <c r="G23" s="254"/>
    </row>
    <row r="24" spans="1:7">
      <c r="A24" s="254" t="s">
        <v>414</v>
      </c>
      <c r="B24" s="254"/>
      <c r="C24" s="254"/>
      <c r="D24" s="254"/>
      <c r="E24" s="254"/>
      <c r="F24" s="254"/>
      <c r="G24" s="254"/>
    </row>
    <row r="25" spans="1:7">
      <c r="A25" s="254" t="s">
        <v>419</v>
      </c>
      <c r="B25" s="254"/>
      <c r="C25" s="254"/>
      <c r="D25" s="254"/>
      <c r="E25" s="254"/>
      <c r="F25" s="254"/>
      <c r="G25" s="254"/>
    </row>
    <row r="26" spans="1:7">
      <c r="A26" s="254" t="s">
        <v>420</v>
      </c>
      <c r="B26" s="254"/>
      <c r="C26" s="254"/>
      <c r="D26" s="254"/>
      <c r="E26" s="254"/>
      <c r="F26" s="254"/>
      <c r="G26" s="254"/>
    </row>
    <row r="27" spans="1:7">
      <c r="A27" s="254" t="s">
        <v>415</v>
      </c>
      <c r="B27" s="254"/>
      <c r="C27" s="254"/>
      <c r="D27" s="254"/>
      <c r="E27" s="254"/>
      <c r="F27" s="254"/>
      <c r="G27" s="254"/>
    </row>
    <row r="28" spans="1:7">
      <c r="A28" s="254" t="s">
        <v>421</v>
      </c>
      <c r="B28" s="254"/>
      <c r="C28" s="254"/>
      <c r="D28" s="254"/>
      <c r="E28" s="254"/>
      <c r="F28" s="254"/>
      <c r="G28" s="254"/>
    </row>
    <row r="29" spans="1:7">
      <c r="A29" s="254" t="s">
        <v>435</v>
      </c>
      <c r="B29" s="254"/>
      <c r="C29" s="254"/>
      <c r="D29" s="254"/>
      <c r="E29" s="254"/>
      <c r="F29" s="254"/>
      <c r="G29" s="254"/>
    </row>
    <row r="30" spans="1:7">
      <c r="A30" s="254" t="s">
        <v>422</v>
      </c>
      <c r="B30" s="254"/>
      <c r="C30" s="254"/>
      <c r="D30" s="254"/>
      <c r="E30" s="254"/>
      <c r="F30" s="254"/>
      <c r="G30" s="254"/>
    </row>
    <row r="31" spans="1:7">
      <c r="A31" s="256" t="s">
        <v>423</v>
      </c>
      <c r="B31" s="256"/>
      <c r="C31" s="256"/>
      <c r="D31" s="256"/>
      <c r="E31" s="256"/>
      <c r="F31" s="256"/>
      <c r="G31" s="256"/>
    </row>
    <row r="32" spans="1:7">
      <c r="A32" s="257" t="s">
        <v>424</v>
      </c>
      <c r="B32" s="257"/>
      <c r="C32" s="257"/>
      <c r="D32" s="257"/>
      <c r="E32" s="257"/>
      <c r="F32" s="257"/>
      <c r="G32" s="257"/>
    </row>
    <row r="33" spans="1:7">
      <c r="A33" s="134"/>
    </row>
    <row r="34" spans="1:7">
      <c r="A34" s="258" t="s">
        <v>452</v>
      </c>
      <c r="B34" s="258"/>
      <c r="C34" s="258"/>
      <c r="D34" s="258"/>
      <c r="E34" s="258"/>
      <c r="F34" s="258"/>
      <c r="G34" s="258"/>
    </row>
    <row r="35" spans="1:7">
      <c r="A35" s="252" t="s">
        <v>240</v>
      </c>
      <c r="B35" s="252"/>
      <c r="C35" s="252"/>
      <c r="D35" s="252"/>
      <c r="E35" s="252"/>
      <c r="F35" s="252"/>
      <c r="G35" s="252"/>
    </row>
    <row r="36" spans="1:7" ht="13.5" customHeight="1">
      <c r="A36" s="247"/>
      <c r="B36" s="247"/>
      <c r="C36" s="247" t="s">
        <v>0</v>
      </c>
      <c r="D36" s="247" t="s">
        <v>453</v>
      </c>
      <c r="E36" s="250" t="s">
        <v>17</v>
      </c>
      <c r="F36" s="251" t="s">
        <v>18</v>
      </c>
      <c r="G36" s="255" t="s">
        <v>19</v>
      </c>
    </row>
    <row r="37" spans="1:7">
      <c r="A37" s="247"/>
      <c r="B37" s="247"/>
      <c r="C37" s="247"/>
      <c r="D37" s="247"/>
      <c r="E37" s="250"/>
      <c r="F37" s="251"/>
      <c r="G37" s="255"/>
    </row>
    <row r="38" spans="1:7" ht="9.75" customHeight="1">
      <c r="A38" s="247"/>
      <c r="B38" s="247"/>
      <c r="C38" s="247"/>
      <c r="D38" s="247"/>
      <c r="E38" s="250"/>
      <c r="F38" s="251"/>
      <c r="G38" s="255"/>
    </row>
    <row r="39" spans="1:7" ht="17.25" customHeight="1">
      <c r="A39" s="247"/>
      <c r="B39" s="247"/>
      <c r="C39" s="247"/>
      <c r="D39" s="247"/>
      <c r="E39" s="250"/>
      <c r="F39" s="251"/>
      <c r="G39" s="255"/>
    </row>
    <row r="40" spans="1:7">
      <c r="A40" s="247">
        <v>1</v>
      </c>
      <c r="B40" s="247"/>
      <c r="C40" s="109">
        <v>2</v>
      </c>
      <c r="D40" s="109">
        <v>3</v>
      </c>
      <c r="E40" s="110">
        <v>4</v>
      </c>
      <c r="F40" s="110">
        <v>5</v>
      </c>
      <c r="G40" s="152">
        <v>6</v>
      </c>
    </row>
    <row r="41" spans="1:7">
      <c r="A41" s="248" t="s">
        <v>241</v>
      </c>
      <c r="B41" s="248"/>
      <c r="C41" s="248"/>
      <c r="D41" s="248"/>
      <c r="E41" s="248"/>
      <c r="F41" s="248"/>
      <c r="G41" s="248"/>
    </row>
    <row r="42" spans="1:7" ht="28.5" customHeight="1">
      <c r="A42" s="233" t="s">
        <v>1</v>
      </c>
      <c r="B42" s="233"/>
      <c r="C42" s="19" t="s">
        <v>20</v>
      </c>
      <c r="D42" s="112">
        <f>таб.1!D10</f>
        <v>112119</v>
      </c>
      <c r="E42" s="151">
        <f>таб.1!E10</f>
        <v>130320</v>
      </c>
      <c r="F42" s="217">
        <f>таб.1!F10</f>
        <v>130900</v>
      </c>
      <c r="G42" s="217">
        <f>таб.1!G10</f>
        <v>160806.39999999999</v>
      </c>
    </row>
    <row r="43" spans="1:7" ht="27.75" customHeight="1">
      <c r="A43" s="233" t="s">
        <v>3</v>
      </c>
      <c r="B43" s="233"/>
      <c r="C43" s="19" t="s">
        <v>21</v>
      </c>
      <c r="D43" s="124">
        <f>таб.1!D11</f>
        <v>114690</v>
      </c>
      <c r="E43" s="124">
        <f>таб.1!E11</f>
        <v>123192</v>
      </c>
      <c r="F43" s="124">
        <f>таб.1!F11</f>
        <v>130340</v>
      </c>
      <c r="G43" s="124">
        <f>таб.1!G11</f>
        <v>157474</v>
      </c>
    </row>
    <row r="44" spans="1:7">
      <c r="A44" s="245" t="s">
        <v>96</v>
      </c>
      <c r="B44" s="246"/>
      <c r="C44" s="129" t="s">
        <v>95</v>
      </c>
      <c r="D44" s="12">
        <f>таб.1!D20</f>
        <v>-2571</v>
      </c>
      <c r="E44" s="12">
        <f>таб.1!E20</f>
        <v>7128</v>
      </c>
      <c r="F44" s="12">
        <f>таб.1!F20</f>
        <v>560</v>
      </c>
      <c r="G44" s="12">
        <f>таб.1!G20</f>
        <v>3332.4</v>
      </c>
    </row>
    <row r="45" spans="1:7">
      <c r="A45" s="233" t="s">
        <v>4</v>
      </c>
      <c r="B45" s="233"/>
      <c r="C45" s="19" t="s">
        <v>94</v>
      </c>
      <c r="D45" s="124">
        <f>таб.1!D23</f>
        <v>3817</v>
      </c>
      <c r="E45" s="124">
        <f>таб.1!E23</f>
        <v>3694.6</v>
      </c>
      <c r="F45" s="124">
        <f>таб.1!F23</f>
        <v>4838</v>
      </c>
      <c r="G45" s="124">
        <f>таб.1!G23</f>
        <v>5418</v>
      </c>
    </row>
    <row r="46" spans="1:7">
      <c r="A46" s="233" t="s">
        <v>9</v>
      </c>
      <c r="B46" s="233"/>
      <c r="C46" s="19" t="s">
        <v>93</v>
      </c>
      <c r="D46" s="112">
        <f>таб.1!D46</f>
        <v>5245</v>
      </c>
      <c r="E46" s="151">
        <f>таб.1!E46</f>
        <v>9192</v>
      </c>
      <c r="F46" s="217">
        <f>таб.1!F46</f>
        <v>6801</v>
      </c>
      <c r="G46" s="217">
        <f>таб.1!G46</f>
        <v>5522</v>
      </c>
    </row>
    <row r="47" spans="1:7">
      <c r="A47" s="233" t="s">
        <v>432</v>
      </c>
      <c r="B47" s="233"/>
      <c r="C47" s="19" t="s">
        <v>92</v>
      </c>
      <c r="D47" s="153">
        <f>таб.1!D76</f>
        <v>5609</v>
      </c>
      <c r="E47" s="153">
        <f>таб.1!E76</f>
        <v>2900</v>
      </c>
      <c r="F47" s="217">
        <f>таб.1!F76</f>
        <v>1800</v>
      </c>
      <c r="G47" s="217">
        <f>таб.1!G76</f>
        <v>1800</v>
      </c>
    </row>
    <row r="48" spans="1:7" ht="24.75" customHeight="1">
      <c r="A48" s="234" t="s">
        <v>11</v>
      </c>
      <c r="B48" s="234"/>
      <c r="C48" s="129" t="s">
        <v>91</v>
      </c>
      <c r="D48" s="111">
        <f>таб.1!D59</f>
        <v>-6024</v>
      </c>
      <c r="E48" s="154">
        <f>таб.1!E59</f>
        <v>-2858.6</v>
      </c>
      <c r="F48" s="154">
        <f>таб.1!F59</f>
        <v>-9279</v>
      </c>
      <c r="G48" s="154">
        <f>таб.1!G59</f>
        <v>-5807.6</v>
      </c>
    </row>
    <row r="49" spans="1:7" ht="15.75" customHeight="1">
      <c r="A49" s="245" t="s">
        <v>22</v>
      </c>
      <c r="B49" s="246"/>
      <c r="C49" s="19" t="s">
        <v>90</v>
      </c>
      <c r="D49" s="112">
        <v>0</v>
      </c>
      <c r="E49" s="149">
        <v>0</v>
      </c>
      <c r="F49" s="149">
        <v>0</v>
      </c>
      <c r="G49" s="149">
        <v>0</v>
      </c>
    </row>
    <row r="50" spans="1:7" ht="15.75" customHeight="1">
      <c r="A50" s="237" t="s">
        <v>23</v>
      </c>
      <c r="B50" s="238"/>
      <c r="C50" s="19" t="s">
        <v>89</v>
      </c>
      <c r="D50" s="112">
        <v>0</v>
      </c>
      <c r="E50" s="149">
        <v>0</v>
      </c>
      <c r="F50" s="149">
        <v>0</v>
      </c>
      <c r="G50" s="149">
        <v>0</v>
      </c>
    </row>
    <row r="51" spans="1:7" ht="27.75" customHeight="1">
      <c r="A51" s="237" t="s">
        <v>24</v>
      </c>
      <c r="B51" s="238"/>
      <c r="C51" s="19" t="s">
        <v>88</v>
      </c>
      <c r="D51" s="112">
        <f>таб.1!D77</f>
        <v>-4</v>
      </c>
      <c r="E51" s="153">
        <f>таб.1!E77</f>
        <v>28</v>
      </c>
      <c r="F51" s="153">
        <f>таб.1!F77</f>
        <v>-23</v>
      </c>
      <c r="G51" s="153">
        <f>таб.1!G77</f>
        <v>28</v>
      </c>
    </row>
    <row r="52" spans="1:7" ht="15.75" customHeight="1">
      <c r="A52" s="237" t="s">
        <v>25</v>
      </c>
      <c r="B52" s="238"/>
      <c r="C52" s="19" t="s">
        <v>87</v>
      </c>
      <c r="D52" s="112">
        <f>таб.1!D78</f>
        <v>4845</v>
      </c>
      <c r="E52" s="153">
        <f>таб.1!E78</f>
        <v>4566</v>
      </c>
      <c r="F52" s="153">
        <f>таб.1!F78</f>
        <v>5390</v>
      </c>
      <c r="G52" s="153">
        <f>таб.1!G78</f>
        <v>5786</v>
      </c>
    </row>
    <row r="53" spans="1:7">
      <c r="A53" s="234" t="s">
        <v>26</v>
      </c>
      <c r="B53" s="234"/>
      <c r="C53" s="129" t="s">
        <v>86</v>
      </c>
      <c r="D53" s="111">
        <f>таб.1!D68</f>
        <v>-1183</v>
      </c>
      <c r="E53" s="154">
        <f>таб.1!E68</f>
        <v>1735.4</v>
      </c>
      <c r="F53" s="154">
        <f>таб.1!F68</f>
        <v>-3912</v>
      </c>
      <c r="G53" s="154">
        <f>таб.1!G68</f>
        <v>6.4</v>
      </c>
    </row>
    <row r="54" spans="1:7" ht="15.75" customHeight="1">
      <c r="A54" s="233" t="s">
        <v>27</v>
      </c>
      <c r="B54" s="233"/>
      <c r="C54" s="19" t="s">
        <v>85</v>
      </c>
      <c r="D54" s="221">
        <f>таб.1!D69</f>
        <v>232</v>
      </c>
      <c r="E54" s="21">
        <f>таб.1!E69</f>
        <v>312.39999999999998</v>
      </c>
      <c r="F54" s="21">
        <f>таб.1!F69</f>
        <v>0</v>
      </c>
      <c r="G54" s="21">
        <f>таб.1!G69</f>
        <v>1.2</v>
      </c>
    </row>
    <row r="55" spans="1:7">
      <c r="A55" s="234" t="s">
        <v>28</v>
      </c>
      <c r="B55" s="234"/>
      <c r="C55" s="129" t="s">
        <v>84</v>
      </c>
      <c r="D55" s="222">
        <f>таб.1!D71</f>
        <v>-1415</v>
      </c>
      <c r="E55" s="222">
        <f>таб.1!E71</f>
        <v>1423</v>
      </c>
      <c r="F55" s="222">
        <f>таб.1!F71</f>
        <v>-3912</v>
      </c>
      <c r="G55" s="216">
        <f>таб.1!G71</f>
        <v>5.2</v>
      </c>
    </row>
    <row r="56" spans="1:7" ht="15.75" customHeight="1">
      <c r="A56" s="233" t="s">
        <v>431</v>
      </c>
      <c r="B56" s="233"/>
      <c r="C56" s="19" t="s">
        <v>83</v>
      </c>
      <c r="D56" s="125">
        <f>'таб. 5'!D10</f>
        <v>0</v>
      </c>
      <c r="E56" s="125">
        <f>'таб. 5'!E10</f>
        <v>0</v>
      </c>
      <c r="F56" s="125">
        <f>'таб. 5'!F10</f>
        <v>0</v>
      </c>
      <c r="G56" s="125">
        <f>'таб. 5'!G10</f>
        <v>0</v>
      </c>
    </row>
    <row r="57" spans="1:7">
      <c r="A57" s="241" t="s">
        <v>29</v>
      </c>
      <c r="B57" s="241"/>
      <c r="C57" s="241"/>
      <c r="D57" s="241"/>
      <c r="E57" s="241"/>
      <c r="F57" s="241"/>
      <c r="G57" s="241"/>
    </row>
    <row r="58" spans="1:7" ht="24.75" customHeight="1">
      <c r="A58" s="233" t="s">
        <v>30</v>
      </c>
      <c r="B58" s="233"/>
      <c r="C58" s="19" t="s">
        <v>82</v>
      </c>
      <c r="D58" s="21">
        <f>таб.2!D23</f>
        <v>44.9</v>
      </c>
      <c r="E58" s="221">
        <f>таб.2!E23</f>
        <v>0</v>
      </c>
      <c r="F58" s="221">
        <f>таб.2!F23</f>
        <v>0</v>
      </c>
      <c r="G58" s="221">
        <f>таб.2!G23</f>
        <v>0</v>
      </c>
    </row>
    <row r="59" spans="1:7" ht="17.25" customHeight="1">
      <c r="A59" s="233" t="s">
        <v>31</v>
      </c>
      <c r="B59" s="233"/>
      <c r="C59" s="19" t="s">
        <v>81</v>
      </c>
      <c r="D59" s="21">
        <f>таб.2!D26</f>
        <v>-223.7</v>
      </c>
      <c r="E59" s="221">
        <f>таб.2!E26</f>
        <v>0</v>
      </c>
      <c r="F59" s="221">
        <f>таб.2!F26</f>
        <v>0</v>
      </c>
      <c r="G59" s="221">
        <f>таб.2!G26</f>
        <v>0</v>
      </c>
    </row>
    <row r="60" spans="1:7" ht="27.75" customHeight="1">
      <c r="A60" s="233" t="s">
        <v>32</v>
      </c>
      <c r="B60" s="233"/>
      <c r="C60" s="19" t="s">
        <v>80</v>
      </c>
      <c r="D60" s="21">
        <f>таб.2!D27</f>
        <v>6819.2</v>
      </c>
      <c r="E60" s="221">
        <f>таб.2!E27</f>
        <v>7500</v>
      </c>
      <c r="F60" s="221">
        <f>таб.2!F27</f>
        <v>5400</v>
      </c>
      <c r="G60" s="221">
        <f>таб.2!G27</f>
        <v>7000</v>
      </c>
    </row>
    <row r="61" spans="1:7" ht="27" customHeight="1">
      <c r="A61" s="233" t="s">
        <v>33</v>
      </c>
      <c r="B61" s="233"/>
      <c r="C61" s="19" t="s">
        <v>79</v>
      </c>
      <c r="D61" s="21">
        <f>таб.2!D29</f>
        <v>14337.3</v>
      </c>
      <c r="E61" s="221">
        <f>таб.2!E29</f>
        <v>14170</v>
      </c>
      <c r="F61" s="221">
        <f>таб.2!F29</f>
        <v>15235</v>
      </c>
      <c r="G61" s="221">
        <f>таб.2!G29</f>
        <v>17236</v>
      </c>
    </row>
    <row r="62" spans="1:7" ht="25.5" customHeight="1">
      <c r="A62" s="233" t="s">
        <v>34</v>
      </c>
      <c r="B62" s="233"/>
      <c r="C62" s="19" t="s">
        <v>78</v>
      </c>
      <c r="D62" s="21">
        <f>таб.2!D39</f>
        <v>7162.6</v>
      </c>
      <c r="E62" s="21">
        <f>таб.2!E39</f>
        <v>7477.8</v>
      </c>
      <c r="F62" s="221">
        <f>таб.2!F39</f>
        <v>8250</v>
      </c>
      <c r="G62" s="221">
        <f>таб.2!G39</f>
        <v>10600</v>
      </c>
    </row>
    <row r="63" spans="1:7" ht="15.75" customHeight="1">
      <c r="A63" s="234" t="s">
        <v>35</v>
      </c>
      <c r="B63" s="234"/>
      <c r="C63" s="129" t="s">
        <v>77</v>
      </c>
      <c r="D63" s="103">
        <f>D58+D59+D60+D61+D62</f>
        <v>28140.3</v>
      </c>
      <c r="E63" s="103">
        <f>E58+E59+E60+E61+E62</f>
        <v>29147.8</v>
      </c>
      <c r="F63" s="223">
        <f t="shared" ref="F63:G63" si="0">F58+F59+F60+F61+F62</f>
        <v>28885</v>
      </c>
      <c r="G63" s="223">
        <f t="shared" si="0"/>
        <v>34836</v>
      </c>
    </row>
    <row r="64" spans="1:7" ht="15.75" customHeight="1">
      <c r="A64" s="241" t="s">
        <v>36</v>
      </c>
      <c r="B64" s="241"/>
      <c r="C64" s="241"/>
      <c r="D64" s="241"/>
      <c r="E64" s="241"/>
      <c r="F64" s="241"/>
      <c r="G64" s="241"/>
    </row>
    <row r="65" spans="1:7" ht="15.75" customHeight="1">
      <c r="A65" s="234" t="s">
        <v>37</v>
      </c>
      <c r="B65" s="234"/>
      <c r="C65" s="129" t="s">
        <v>76</v>
      </c>
      <c r="D65" s="104">
        <f>таб.3!D65</f>
        <v>719.5</v>
      </c>
      <c r="E65" s="220">
        <f>таб.3!E65</f>
        <v>86.4</v>
      </c>
      <c r="F65" s="220">
        <f>таб.3!F65</f>
        <v>934.8</v>
      </c>
      <c r="G65" s="220">
        <f>таб.3!G65</f>
        <v>1491.8</v>
      </c>
    </row>
    <row r="66" spans="1:7" ht="27" customHeight="1">
      <c r="A66" s="233" t="s">
        <v>38</v>
      </c>
      <c r="B66" s="233"/>
      <c r="C66" s="19" t="s">
        <v>75</v>
      </c>
      <c r="D66" s="150">
        <f>таб.3!D20</f>
        <v>-256.7</v>
      </c>
      <c r="E66" s="150">
        <f>таб.3!E20</f>
        <v>2058.1999999999998</v>
      </c>
      <c r="F66" s="150">
        <f>таб.3!F20</f>
        <v>-633.1</v>
      </c>
      <c r="G66" s="150">
        <f>таб.3!G20</f>
        <v>1315.5</v>
      </c>
    </row>
    <row r="67" spans="1:7" ht="26.25" customHeight="1">
      <c r="A67" s="233" t="s">
        <v>39</v>
      </c>
      <c r="B67" s="233"/>
      <c r="C67" s="19" t="s">
        <v>74</v>
      </c>
      <c r="D67" s="112">
        <f>таб.3!D37</f>
        <v>-2164.4</v>
      </c>
      <c r="E67" s="219">
        <f>таб.3!E37</f>
        <v>0</v>
      </c>
      <c r="F67" s="219">
        <f>таб.3!F37</f>
        <v>0</v>
      </c>
      <c r="G67" s="219">
        <f>таб.3!G37</f>
        <v>0</v>
      </c>
    </row>
    <row r="68" spans="1:7" ht="25.5" customHeight="1">
      <c r="A68" s="233" t="s">
        <v>40</v>
      </c>
      <c r="B68" s="233"/>
      <c r="C68" s="19" t="s">
        <v>73</v>
      </c>
      <c r="D68" s="112">
        <v>0</v>
      </c>
      <c r="E68" s="112">
        <v>0</v>
      </c>
      <c r="F68" s="112">
        <v>0</v>
      </c>
      <c r="G68" s="221">
        <v>0</v>
      </c>
    </row>
    <row r="69" spans="1:7">
      <c r="A69" s="233" t="s">
        <v>41</v>
      </c>
      <c r="B69" s="233"/>
      <c r="C69" s="19" t="s">
        <v>72</v>
      </c>
      <c r="D69" s="112">
        <v>0</v>
      </c>
      <c r="E69" s="112">
        <v>0</v>
      </c>
      <c r="F69" s="112">
        <v>0</v>
      </c>
      <c r="G69" s="221">
        <v>0</v>
      </c>
    </row>
    <row r="70" spans="1:7" ht="15.75" customHeight="1">
      <c r="A70" s="234" t="s">
        <v>42</v>
      </c>
      <c r="B70" s="234"/>
      <c r="C70" s="129" t="s">
        <v>71</v>
      </c>
      <c r="D70" s="104">
        <f>таб.3!D67</f>
        <v>934.8</v>
      </c>
      <c r="E70" s="223">
        <f>таб.3!E67</f>
        <v>1402.4</v>
      </c>
      <c r="F70" s="223">
        <f>таб.3!F67</f>
        <v>1491.8</v>
      </c>
      <c r="G70" s="223">
        <f>таб.3!G67</f>
        <v>1596.6</v>
      </c>
    </row>
    <row r="71" spans="1:7" ht="15.75" customHeight="1">
      <c r="A71" s="242" t="s">
        <v>45</v>
      </c>
      <c r="B71" s="243"/>
      <c r="C71" s="243"/>
      <c r="D71" s="243"/>
      <c r="E71" s="243"/>
      <c r="F71" s="243"/>
      <c r="G71" s="244"/>
    </row>
    <row r="72" spans="1:7" ht="15.75" customHeight="1">
      <c r="A72" s="233" t="s">
        <v>43</v>
      </c>
      <c r="B72" s="233"/>
      <c r="C72" s="19" t="s">
        <v>44</v>
      </c>
      <c r="D72" s="112">
        <f>таб.4!D10</f>
        <v>14036</v>
      </c>
      <c r="E72" s="221">
        <f>таб.4!E10</f>
        <v>26220</v>
      </c>
      <c r="F72" s="221">
        <f>таб.4!F10</f>
        <v>23600</v>
      </c>
      <c r="G72" s="221">
        <f>таб.4!G10</f>
        <v>12000</v>
      </c>
    </row>
    <row r="73" spans="1:7" ht="15.75" customHeight="1">
      <c r="A73" s="242" t="s">
        <v>46</v>
      </c>
      <c r="B73" s="243"/>
      <c r="C73" s="243"/>
      <c r="D73" s="243"/>
      <c r="E73" s="243"/>
      <c r="F73" s="243"/>
      <c r="G73" s="244"/>
    </row>
    <row r="74" spans="1:7" ht="15.75" customHeight="1">
      <c r="A74" s="233" t="s">
        <v>47</v>
      </c>
      <c r="B74" s="233"/>
      <c r="C74" s="19" t="s">
        <v>70</v>
      </c>
      <c r="D74" s="221">
        <v>0</v>
      </c>
      <c r="E74" s="112">
        <v>0</v>
      </c>
      <c r="F74" s="112">
        <v>0</v>
      </c>
      <c r="G74" s="221">
        <v>1.3</v>
      </c>
    </row>
    <row r="75" spans="1:7">
      <c r="A75" s="233" t="s">
        <v>48</v>
      </c>
      <c r="B75" s="233"/>
      <c r="C75" s="19" t="s">
        <v>69</v>
      </c>
      <c r="D75" s="221">
        <v>0</v>
      </c>
      <c r="E75" s="112">
        <v>0</v>
      </c>
      <c r="F75" s="112">
        <v>0</v>
      </c>
      <c r="G75" s="221">
        <v>0</v>
      </c>
    </row>
    <row r="76" spans="1:7" ht="15.75" customHeight="1">
      <c r="A76" s="233" t="s">
        <v>49</v>
      </c>
      <c r="B76" s="233"/>
      <c r="C76" s="19" t="s">
        <v>68</v>
      </c>
      <c r="D76" s="125">
        <f>'таб. 5'!D13</f>
        <v>1.76</v>
      </c>
      <c r="E76" s="221">
        <f>'таб. 5'!E13</f>
        <v>1.5</v>
      </c>
      <c r="F76" s="221">
        <f>'таб. 5'!F13</f>
        <v>1.5</v>
      </c>
      <c r="G76" s="221">
        <f>'таб. 5'!G13</f>
        <v>1.5</v>
      </c>
    </row>
    <row r="77" spans="1:7" ht="15.75" customHeight="1">
      <c r="A77" s="242" t="s">
        <v>50</v>
      </c>
      <c r="B77" s="243"/>
      <c r="C77" s="243"/>
      <c r="D77" s="243"/>
      <c r="E77" s="243"/>
      <c r="F77" s="243"/>
      <c r="G77" s="244"/>
    </row>
    <row r="78" spans="1:7">
      <c r="A78" s="233" t="s">
        <v>51</v>
      </c>
      <c r="B78" s="233"/>
      <c r="C78" s="19" t="s">
        <v>67</v>
      </c>
      <c r="D78" s="221">
        <v>91255</v>
      </c>
      <c r="E78" s="221">
        <v>75200</v>
      </c>
      <c r="F78" s="221">
        <v>97000</v>
      </c>
      <c r="G78" s="221">
        <v>97000</v>
      </c>
    </row>
    <row r="79" spans="1:7" ht="15.75" customHeight="1">
      <c r="A79" s="233" t="s">
        <v>52</v>
      </c>
      <c r="B79" s="233"/>
      <c r="C79" s="19" t="s">
        <v>66</v>
      </c>
      <c r="D79" s="221">
        <v>34103</v>
      </c>
      <c r="E79" s="221">
        <v>42000</v>
      </c>
      <c r="F79" s="221">
        <v>47000</v>
      </c>
      <c r="G79" s="221">
        <v>47000</v>
      </c>
    </row>
    <row r="80" spans="1:7">
      <c r="A80" s="233" t="s">
        <v>53</v>
      </c>
      <c r="B80" s="233"/>
      <c r="C80" s="19" t="s">
        <v>65</v>
      </c>
      <c r="D80" s="221">
        <v>935</v>
      </c>
      <c r="E80" s="221">
        <v>1402.4</v>
      </c>
      <c r="F80" s="221">
        <v>959.4</v>
      </c>
      <c r="G80" s="221">
        <v>1064.2</v>
      </c>
    </row>
    <row r="81" spans="1:7" ht="15.75" customHeight="1">
      <c r="A81" s="234" t="s">
        <v>54</v>
      </c>
      <c r="B81" s="234"/>
      <c r="C81" s="129" t="s">
        <v>64</v>
      </c>
      <c r="D81" s="223">
        <v>125358</v>
      </c>
      <c r="E81" s="223">
        <v>123800</v>
      </c>
      <c r="F81" s="223">
        <v>143600</v>
      </c>
      <c r="G81" s="223">
        <v>143600</v>
      </c>
    </row>
    <row r="82" spans="1:7" ht="15.75" customHeight="1">
      <c r="A82" s="233" t="s">
        <v>55</v>
      </c>
      <c r="B82" s="233"/>
      <c r="C82" s="19" t="s">
        <v>63</v>
      </c>
      <c r="D82" s="221">
        <v>0</v>
      </c>
      <c r="E82" s="221">
        <v>0</v>
      </c>
      <c r="F82" s="221">
        <v>1258</v>
      </c>
      <c r="G82" s="221">
        <v>0</v>
      </c>
    </row>
    <row r="83" spans="1:7" ht="15.75" customHeight="1">
      <c r="A83" s="233" t="s">
        <v>56</v>
      </c>
      <c r="B83" s="233"/>
      <c r="C83" s="19" t="s">
        <v>62</v>
      </c>
      <c r="D83" s="221">
        <v>45371</v>
      </c>
      <c r="E83" s="221">
        <v>51700</v>
      </c>
      <c r="F83" s="221">
        <v>56200</v>
      </c>
      <c r="G83" s="221">
        <v>60000</v>
      </c>
    </row>
    <row r="84" spans="1:7" ht="15.75" customHeight="1">
      <c r="A84" s="234" t="s">
        <v>57</v>
      </c>
      <c r="B84" s="234"/>
      <c r="C84" s="129" t="s">
        <v>61</v>
      </c>
      <c r="D84" s="223">
        <v>45371</v>
      </c>
      <c r="E84" s="223">
        <v>51700</v>
      </c>
      <c r="F84" s="223">
        <v>57458</v>
      </c>
      <c r="G84" s="223">
        <v>60000</v>
      </c>
    </row>
    <row r="85" spans="1:7" ht="15.75" customHeight="1">
      <c r="A85" s="237" t="s">
        <v>58</v>
      </c>
      <c r="B85" s="238"/>
      <c r="C85" s="21">
        <v>6070</v>
      </c>
      <c r="D85" s="221">
        <v>0</v>
      </c>
      <c r="E85" s="221">
        <v>0</v>
      </c>
      <c r="F85" s="221">
        <v>0</v>
      </c>
      <c r="G85" s="221">
        <v>0</v>
      </c>
    </row>
    <row r="86" spans="1:7" ht="15.75" customHeight="1">
      <c r="A86" s="237" t="s">
        <v>59</v>
      </c>
      <c r="B86" s="238"/>
      <c r="C86" s="21">
        <v>6080</v>
      </c>
      <c r="D86" s="221">
        <v>0</v>
      </c>
      <c r="E86" s="221">
        <v>0</v>
      </c>
      <c r="F86" s="221">
        <v>0</v>
      </c>
      <c r="G86" s="221">
        <v>0</v>
      </c>
    </row>
    <row r="87" spans="1:7" ht="15.75" customHeight="1">
      <c r="A87" s="239" t="s">
        <v>60</v>
      </c>
      <c r="B87" s="240"/>
      <c r="C87" s="227">
        <v>6090</v>
      </c>
      <c r="D87" s="105">
        <v>79987</v>
      </c>
      <c r="E87" s="105">
        <v>72400</v>
      </c>
      <c r="F87" s="105">
        <v>85500</v>
      </c>
      <c r="G87" s="105">
        <v>80000</v>
      </c>
    </row>
    <row r="88" spans="1:7" ht="15.75" customHeight="1">
      <c r="A88" s="126"/>
      <c r="B88" s="126"/>
      <c r="C88" s="127"/>
      <c r="D88" s="128"/>
      <c r="E88" s="128"/>
      <c r="F88" s="128"/>
      <c r="G88" s="128"/>
    </row>
    <row r="89" spans="1:7" ht="15.75" customHeight="1">
      <c r="A89" s="3"/>
      <c r="B89" s="3"/>
      <c r="C89" s="1"/>
      <c r="D89" s="2"/>
      <c r="E89" s="2"/>
      <c r="F89" s="2"/>
      <c r="G89" s="2"/>
    </row>
    <row r="90" spans="1:7" s="230" customFormat="1" ht="15.75" customHeight="1">
      <c r="A90" s="228"/>
      <c r="B90" s="235" t="s">
        <v>15</v>
      </c>
      <c r="C90" s="235"/>
      <c r="D90" s="229"/>
      <c r="E90" s="229"/>
      <c r="F90" s="236" t="s">
        <v>16</v>
      </c>
      <c r="G90" s="236"/>
    </row>
    <row r="93" spans="1:7" ht="15.75" customHeight="1">
      <c r="C93" s="4"/>
    </row>
  </sheetData>
  <mergeCells count="78">
    <mergeCell ref="F6:G6"/>
    <mergeCell ref="F7:G7"/>
    <mergeCell ref="F1:G1"/>
    <mergeCell ref="F2:G2"/>
    <mergeCell ref="F3:G3"/>
    <mergeCell ref="F4:G4"/>
    <mergeCell ref="F5:G5"/>
    <mergeCell ref="G36:G39"/>
    <mergeCell ref="A28:G28"/>
    <mergeCell ref="A29:G29"/>
    <mergeCell ref="A30:G30"/>
    <mergeCell ref="A31:G31"/>
    <mergeCell ref="A32:G32"/>
    <mergeCell ref="A34:G34"/>
    <mergeCell ref="A48:B48"/>
    <mergeCell ref="A53:B53"/>
    <mergeCell ref="A19:G19"/>
    <mergeCell ref="A36:B39"/>
    <mergeCell ref="C36:C39"/>
    <mergeCell ref="D36:D39"/>
    <mergeCell ref="E36:E39"/>
    <mergeCell ref="F36:F39"/>
    <mergeCell ref="A35:G35"/>
    <mergeCell ref="A21:G21"/>
    <mergeCell ref="A22:G22"/>
    <mergeCell ref="A23:G23"/>
    <mergeCell ref="A24:G24"/>
    <mergeCell ref="A25:G25"/>
    <mergeCell ref="A26:G26"/>
    <mergeCell ref="A27:G27"/>
    <mergeCell ref="A62:B62"/>
    <mergeCell ref="A68:B68"/>
    <mergeCell ref="A44:B44"/>
    <mergeCell ref="A40:B40"/>
    <mergeCell ref="A41:G41"/>
    <mergeCell ref="A54:B54"/>
    <mergeCell ref="A55:B55"/>
    <mergeCell ref="A50:B50"/>
    <mergeCell ref="A51:B51"/>
    <mergeCell ref="A42:B42"/>
    <mergeCell ref="A49:B49"/>
    <mergeCell ref="A43:B43"/>
    <mergeCell ref="A45:B45"/>
    <mergeCell ref="A52:B52"/>
    <mergeCell ref="A46:B46"/>
    <mergeCell ref="A47:B47"/>
    <mergeCell ref="A84:B84"/>
    <mergeCell ref="A80:B80"/>
    <mergeCell ref="A56:B56"/>
    <mergeCell ref="A57:G57"/>
    <mergeCell ref="A71:G71"/>
    <mergeCell ref="A73:G73"/>
    <mergeCell ref="A77:G77"/>
    <mergeCell ref="A60:B60"/>
    <mergeCell ref="A58:B58"/>
    <mergeCell ref="A59:B59"/>
    <mergeCell ref="A67:B67"/>
    <mergeCell ref="A63:B63"/>
    <mergeCell ref="A61:B61"/>
    <mergeCell ref="A64:G64"/>
    <mergeCell ref="A65:B65"/>
    <mergeCell ref="A66:B66"/>
    <mergeCell ref="A69:B69"/>
    <mergeCell ref="A70:B70"/>
    <mergeCell ref="B90:C90"/>
    <mergeCell ref="F90:G90"/>
    <mergeCell ref="A72:B72"/>
    <mergeCell ref="A78:B78"/>
    <mergeCell ref="A79:B79"/>
    <mergeCell ref="A74:B74"/>
    <mergeCell ref="A75:B75"/>
    <mergeCell ref="A85:B85"/>
    <mergeCell ref="A87:B87"/>
    <mergeCell ref="A86:B86"/>
    <mergeCell ref="A76:B76"/>
    <mergeCell ref="A81:B81"/>
    <mergeCell ref="A82:B82"/>
    <mergeCell ref="A83:B83"/>
  </mergeCells>
  <pageMargins left="0.51181102362204722" right="0" top="0.74803149606299213" bottom="0.59055118110236227" header="0.11811023622047245" footer="0.11811023622047245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view="pageBreakPreview" zoomScale="98" zoomScaleNormal="100" zoomScaleSheetLayoutView="98" workbookViewId="0">
      <selection activeCell="F19" sqref="F19"/>
    </sheetView>
  </sheetViews>
  <sheetFormatPr defaultRowHeight="12.75"/>
  <cols>
    <col min="1" max="1" width="24.125" style="712" customWidth="1"/>
    <col min="2" max="3" width="12.75" style="712" customWidth="1"/>
    <col min="4" max="4" width="15.375" style="712" customWidth="1"/>
    <col min="5" max="5" width="12.875" style="712" customWidth="1"/>
    <col min="6" max="6" width="16.375" style="712" customWidth="1"/>
    <col min="7" max="7" width="17.375" style="712" customWidth="1"/>
    <col min="8" max="8" width="15.375" style="712" customWidth="1"/>
    <col min="9" max="9" width="15.875" style="712" customWidth="1"/>
    <col min="10" max="256" width="9" style="712"/>
    <col min="257" max="257" width="24.125" style="712" customWidth="1"/>
    <col min="258" max="259" width="12.75" style="712" customWidth="1"/>
    <col min="260" max="260" width="15.375" style="712" customWidth="1"/>
    <col min="261" max="261" width="12.875" style="712" customWidth="1"/>
    <col min="262" max="262" width="16.375" style="712" customWidth="1"/>
    <col min="263" max="263" width="17.375" style="712" customWidth="1"/>
    <col min="264" max="264" width="15.375" style="712" customWidth="1"/>
    <col min="265" max="265" width="15.875" style="712" customWidth="1"/>
    <col min="266" max="512" width="9" style="712"/>
    <col min="513" max="513" width="24.125" style="712" customWidth="1"/>
    <col min="514" max="515" width="12.75" style="712" customWidth="1"/>
    <col min="516" max="516" width="15.375" style="712" customWidth="1"/>
    <col min="517" max="517" width="12.875" style="712" customWidth="1"/>
    <col min="518" max="518" width="16.375" style="712" customWidth="1"/>
    <col min="519" max="519" width="17.375" style="712" customWidth="1"/>
    <col min="520" max="520" width="15.375" style="712" customWidth="1"/>
    <col min="521" max="521" width="15.875" style="712" customWidth="1"/>
    <col min="522" max="768" width="9" style="712"/>
    <col min="769" max="769" width="24.125" style="712" customWidth="1"/>
    <col min="770" max="771" width="12.75" style="712" customWidth="1"/>
    <col min="772" max="772" width="15.375" style="712" customWidth="1"/>
    <col min="773" max="773" width="12.875" style="712" customWidth="1"/>
    <col min="774" max="774" width="16.375" style="712" customWidth="1"/>
    <col min="775" max="775" width="17.375" style="712" customWidth="1"/>
    <col min="776" max="776" width="15.375" style="712" customWidth="1"/>
    <col min="777" max="777" width="15.875" style="712" customWidth="1"/>
    <col min="778" max="1024" width="9" style="712"/>
    <col min="1025" max="1025" width="24.125" style="712" customWidth="1"/>
    <col min="1026" max="1027" width="12.75" style="712" customWidth="1"/>
    <col min="1028" max="1028" width="15.375" style="712" customWidth="1"/>
    <col min="1029" max="1029" width="12.875" style="712" customWidth="1"/>
    <col min="1030" max="1030" width="16.375" style="712" customWidth="1"/>
    <col min="1031" max="1031" width="17.375" style="712" customWidth="1"/>
    <col min="1032" max="1032" width="15.375" style="712" customWidth="1"/>
    <col min="1033" max="1033" width="15.875" style="712" customWidth="1"/>
    <col min="1034" max="1280" width="9" style="712"/>
    <col min="1281" max="1281" width="24.125" style="712" customWidth="1"/>
    <col min="1282" max="1283" width="12.75" style="712" customWidth="1"/>
    <col min="1284" max="1284" width="15.375" style="712" customWidth="1"/>
    <col min="1285" max="1285" width="12.875" style="712" customWidth="1"/>
    <col min="1286" max="1286" width="16.375" style="712" customWidth="1"/>
    <col min="1287" max="1287" width="17.375" style="712" customWidth="1"/>
    <col min="1288" max="1288" width="15.375" style="712" customWidth="1"/>
    <col min="1289" max="1289" width="15.875" style="712" customWidth="1"/>
    <col min="1290" max="1536" width="9" style="712"/>
    <col min="1537" max="1537" width="24.125" style="712" customWidth="1"/>
    <col min="1538" max="1539" width="12.75" style="712" customWidth="1"/>
    <col min="1540" max="1540" width="15.375" style="712" customWidth="1"/>
    <col min="1541" max="1541" width="12.875" style="712" customWidth="1"/>
    <col min="1542" max="1542" width="16.375" style="712" customWidth="1"/>
    <col min="1543" max="1543" width="17.375" style="712" customWidth="1"/>
    <col min="1544" max="1544" width="15.375" style="712" customWidth="1"/>
    <col min="1545" max="1545" width="15.875" style="712" customWidth="1"/>
    <col min="1546" max="1792" width="9" style="712"/>
    <col min="1793" max="1793" width="24.125" style="712" customWidth="1"/>
    <col min="1794" max="1795" width="12.75" style="712" customWidth="1"/>
    <col min="1796" max="1796" width="15.375" style="712" customWidth="1"/>
    <col min="1797" max="1797" width="12.875" style="712" customWidth="1"/>
    <col min="1798" max="1798" width="16.375" style="712" customWidth="1"/>
    <col min="1799" max="1799" width="17.375" style="712" customWidth="1"/>
    <col min="1800" max="1800" width="15.375" style="712" customWidth="1"/>
    <col min="1801" max="1801" width="15.875" style="712" customWidth="1"/>
    <col min="1802" max="2048" width="9" style="712"/>
    <col min="2049" max="2049" width="24.125" style="712" customWidth="1"/>
    <col min="2050" max="2051" width="12.75" style="712" customWidth="1"/>
    <col min="2052" max="2052" width="15.375" style="712" customWidth="1"/>
    <col min="2053" max="2053" width="12.875" style="712" customWidth="1"/>
    <col min="2054" max="2054" width="16.375" style="712" customWidth="1"/>
    <col min="2055" max="2055" width="17.375" style="712" customWidth="1"/>
    <col min="2056" max="2056" width="15.375" style="712" customWidth="1"/>
    <col min="2057" max="2057" width="15.875" style="712" customWidth="1"/>
    <col min="2058" max="2304" width="9" style="712"/>
    <col min="2305" max="2305" width="24.125" style="712" customWidth="1"/>
    <col min="2306" max="2307" width="12.75" style="712" customWidth="1"/>
    <col min="2308" max="2308" width="15.375" style="712" customWidth="1"/>
    <col min="2309" max="2309" width="12.875" style="712" customWidth="1"/>
    <col min="2310" max="2310" width="16.375" style="712" customWidth="1"/>
    <col min="2311" max="2311" width="17.375" style="712" customWidth="1"/>
    <col min="2312" max="2312" width="15.375" style="712" customWidth="1"/>
    <col min="2313" max="2313" width="15.875" style="712" customWidth="1"/>
    <col min="2314" max="2560" width="9" style="712"/>
    <col min="2561" max="2561" width="24.125" style="712" customWidth="1"/>
    <col min="2562" max="2563" width="12.75" style="712" customWidth="1"/>
    <col min="2564" max="2564" width="15.375" style="712" customWidth="1"/>
    <col min="2565" max="2565" width="12.875" style="712" customWidth="1"/>
    <col min="2566" max="2566" width="16.375" style="712" customWidth="1"/>
    <col min="2567" max="2567" width="17.375" style="712" customWidth="1"/>
    <col min="2568" max="2568" width="15.375" style="712" customWidth="1"/>
    <col min="2569" max="2569" width="15.875" style="712" customWidth="1"/>
    <col min="2570" max="2816" width="9" style="712"/>
    <col min="2817" max="2817" width="24.125" style="712" customWidth="1"/>
    <col min="2818" max="2819" width="12.75" style="712" customWidth="1"/>
    <col min="2820" max="2820" width="15.375" style="712" customWidth="1"/>
    <col min="2821" max="2821" width="12.875" style="712" customWidth="1"/>
    <col min="2822" max="2822" width="16.375" style="712" customWidth="1"/>
    <col min="2823" max="2823" width="17.375" style="712" customWidth="1"/>
    <col min="2824" max="2824" width="15.375" style="712" customWidth="1"/>
    <col min="2825" max="2825" width="15.875" style="712" customWidth="1"/>
    <col min="2826" max="3072" width="9" style="712"/>
    <col min="3073" max="3073" width="24.125" style="712" customWidth="1"/>
    <col min="3074" max="3075" width="12.75" style="712" customWidth="1"/>
    <col min="3076" max="3076" width="15.375" style="712" customWidth="1"/>
    <col min="3077" max="3077" width="12.875" style="712" customWidth="1"/>
    <col min="3078" max="3078" width="16.375" style="712" customWidth="1"/>
    <col min="3079" max="3079" width="17.375" style="712" customWidth="1"/>
    <col min="3080" max="3080" width="15.375" style="712" customWidth="1"/>
    <col min="3081" max="3081" width="15.875" style="712" customWidth="1"/>
    <col min="3082" max="3328" width="9" style="712"/>
    <col min="3329" max="3329" width="24.125" style="712" customWidth="1"/>
    <col min="3330" max="3331" width="12.75" style="712" customWidth="1"/>
    <col min="3332" max="3332" width="15.375" style="712" customWidth="1"/>
    <col min="3333" max="3333" width="12.875" style="712" customWidth="1"/>
    <col min="3334" max="3334" width="16.375" style="712" customWidth="1"/>
    <col min="3335" max="3335" width="17.375" style="712" customWidth="1"/>
    <col min="3336" max="3336" width="15.375" style="712" customWidth="1"/>
    <col min="3337" max="3337" width="15.875" style="712" customWidth="1"/>
    <col min="3338" max="3584" width="9" style="712"/>
    <col min="3585" max="3585" width="24.125" style="712" customWidth="1"/>
    <col min="3586" max="3587" width="12.75" style="712" customWidth="1"/>
    <col min="3588" max="3588" width="15.375" style="712" customWidth="1"/>
    <col min="3589" max="3589" width="12.875" style="712" customWidth="1"/>
    <col min="3590" max="3590" width="16.375" style="712" customWidth="1"/>
    <col min="3591" max="3591" width="17.375" style="712" customWidth="1"/>
    <col min="3592" max="3592" width="15.375" style="712" customWidth="1"/>
    <col min="3593" max="3593" width="15.875" style="712" customWidth="1"/>
    <col min="3594" max="3840" width="9" style="712"/>
    <col min="3841" max="3841" width="24.125" style="712" customWidth="1"/>
    <col min="3842" max="3843" width="12.75" style="712" customWidth="1"/>
    <col min="3844" max="3844" width="15.375" style="712" customWidth="1"/>
    <col min="3845" max="3845" width="12.875" style="712" customWidth="1"/>
    <col min="3846" max="3846" width="16.375" style="712" customWidth="1"/>
    <col min="3847" max="3847" width="17.375" style="712" customWidth="1"/>
    <col min="3848" max="3848" width="15.375" style="712" customWidth="1"/>
    <col min="3849" max="3849" width="15.875" style="712" customWidth="1"/>
    <col min="3850" max="4096" width="9" style="712"/>
    <col min="4097" max="4097" width="24.125" style="712" customWidth="1"/>
    <col min="4098" max="4099" width="12.75" style="712" customWidth="1"/>
    <col min="4100" max="4100" width="15.375" style="712" customWidth="1"/>
    <col min="4101" max="4101" width="12.875" style="712" customWidth="1"/>
    <col min="4102" max="4102" width="16.375" style="712" customWidth="1"/>
    <col min="4103" max="4103" width="17.375" style="712" customWidth="1"/>
    <col min="4104" max="4104" width="15.375" style="712" customWidth="1"/>
    <col min="4105" max="4105" width="15.875" style="712" customWidth="1"/>
    <col min="4106" max="4352" width="9" style="712"/>
    <col min="4353" max="4353" width="24.125" style="712" customWidth="1"/>
    <col min="4354" max="4355" width="12.75" style="712" customWidth="1"/>
    <col min="4356" max="4356" width="15.375" style="712" customWidth="1"/>
    <col min="4357" max="4357" width="12.875" style="712" customWidth="1"/>
    <col min="4358" max="4358" width="16.375" style="712" customWidth="1"/>
    <col min="4359" max="4359" width="17.375" style="712" customWidth="1"/>
    <col min="4360" max="4360" width="15.375" style="712" customWidth="1"/>
    <col min="4361" max="4361" width="15.875" style="712" customWidth="1"/>
    <col min="4362" max="4608" width="9" style="712"/>
    <col min="4609" max="4609" width="24.125" style="712" customWidth="1"/>
    <col min="4610" max="4611" width="12.75" style="712" customWidth="1"/>
    <col min="4612" max="4612" width="15.375" style="712" customWidth="1"/>
    <col min="4613" max="4613" width="12.875" style="712" customWidth="1"/>
    <col min="4614" max="4614" width="16.375" style="712" customWidth="1"/>
    <col min="4615" max="4615" width="17.375" style="712" customWidth="1"/>
    <col min="4616" max="4616" width="15.375" style="712" customWidth="1"/>
    <col min="4617" max="4617" width="15.875" style="712" customWidth="1"/>
    <col min="4618" max="4864" width="9" style="712"/>
    <col min="4865" max="4865" width="24.125" style="712" customWidth="1"/>
    <col min="4866" max="4867" width="12.75" style="712" customWidth="1"/>
    <col min="4868" max="4868" width="15.375" style="712" customWidth="1"/>
    <col min="4869" max="4869" width="12.875" style="712" customWidth="1"/>
    <col min="4870" max="4870" width="16.375" style="712" customWidth="1"/>
    <col min="4871" max="4871" width="17.375" style="712" customWidth="1"/>
    <col min="4872" max="4872" width="15.375" style="712" customWidth="1"/>
    <col min="4873" max="4873" width="15.875" style="712" customWidth="1"/>
    <col min="4874" max="5120" width="9" style="712"/>
    <col min="5121" max="5121" width="24.125" style="712" customWidth="1"/>
    <col min="5122" max="5123" width="12.75" style="712" customWidth="1"/>
    <col min="5124" max="5124" width="15.375" style="712" customWidth="1"/>
    <col min="5125" max="5125" width="12.875" style="712" customWidth="1"/>
    <col min="5126" max="5126" width="16.375" style="712" customWidth="1"/>
    <col min="5127" max="5127" width="17.375" style="712" customWidth="1"/>
    <col min="5128" max="5128" width="15.375" style="712" customWidth="1"/>
    <col min="5129" max="5129" width="15.875" style="712" customWidth="1"/>
    <col min="5130" max="5376" width="9" style="712"/>
    <col min="5377" max="5377" width="24.125" style="712" customWidth="1"/>
    <col min="5378" max="5379" width="12.75" style="712" customWidth="1"/>
    <col min="5380" max="5380" width="15.375" style="712" customWidth="1"/>
    <col min="5381" max="5381" width="12.875" style="712" customWidth="1"/>
    <col min="5382" max="5382" width="16.375" style="712" customWidth="1"/>
    <col min="5383" max="5383" width="17.375" style="712" customWidth="1"/>
    <col min="5384" max="5384" width="15.375" style="712" customWidth="1"/>
    <col min="5385" max="5385" width="15.875" style="712" customWidth="1"/>
    <col min="5386" max="5632" width="9" style="712"/>
    <col min="5633" max="5633" width="24.125" style="712" customWidth="1"/>
    <col min="5634" max="5635" width="12.75" style="712" customWidth="1"/>
    <col min="5636" max="5636" width="15.375" style="712" customWidth="1"/>
    <col min="5637" max="5637" width="12.875" style="712" customWidth="1"/>
    <col min="5638" max="5638" width="16.375" style="712" customWidth="1"/>
    <col min="5639" max="5639" width="17.375" style="712" customWidth="1"/>
    <col min="5640" max="5640" width="15.375" style="712" customWidth="1"/>
    <col min="5641" max="5641" width="15.875" style="712" customWidth="1"/>
    <col min="5642" max="5888" width="9" style="712"/>
    <col min="5889" max="5889" width="24.125" style="712" customWidth="1"/>
    <col min="5890" max="5891" width="12.75" style="712" customWidth="1"/>
    <col min="5892" max="5892" width="15.375" style="712" customWidth="1"/>
    <col min="5893" max="5893" width="12.875" style="712" customWidth="1"/>
    <col min="5894" max="5894" width="16.375" style="712" customWidth="1"/>
    <col min="5895" max="5895" width="17.375" style="712" customWidth="1"/>
    <col min="5896" max="5896" width="15.375" style="712" customWidth="1"/>
    <col min="5897" max="5897" width="15.875" style="712" customWidth="1"/>
    <col min="5898" max="6144" width="9" style="712"/>
    <col min="6145" max="6145" width="24.125" style="712" customWidth="1"/>
    <col min="6146" max="6147" width="12.75" style="712" customWidth="1"/>
    <col min="6148" max="6148" width="15.375" style="712" customWidth="1"/>
    <col min="6149" max="6149" width="12.875" style="712" customWidth="1"/>
    <col min="6150" max="6150" width="16.375" style="712" customWidth="1"/>
    <col min="6151" max="6151" width="17.375" style="712" customWidth="1"/>
    <col min="6152" max="6152" width="15.375" style="712" customWidth="1"/>
    <col min="6153" max="6153" width="15.875" style="712" customWidth="1"/>
    <col min="6154" max="6400" width="9" style="712"/>
    <col min="6401" max="6401" width="24.125" style="712" customWidth="1"/>
    <col min="6402" max="6403" width="12.75" style="712" customWidth="1"/>
    <col min="6404" max="6404" width="15.375" style="712" customWidth="1"/>
    <col min="6405" max="6405" width="12.875" style="712" customWidth="1"/>
    <col min="6406" max="6406" width="16.375" style="712" customWidth="1"/>
    <col min="6407" max="6407" width="17.375" style="712" customWidth="1"/>
    <col min="6408" max="6408" width="15.375" style="712" customWidth="1"/>
    <col min="6409" max="6409" width="15.875" style="712" customWidth="1"/>
    <col min="6410" max="6656" width="9" style="712"/>
    <col min="6657" max="6657" width="24.125" style="712" customWidth="1"/>
    <col min="6658" max="6659" width="12.75" style="712" customWidth="1"/>
    <col min="6660" max="6660" width="15.375" style="712" customWidth="1"/>
    <col min="6661" max="6661" width="12.875" style="712" customWidth="1"/>
    <col min="6662" max="6662" width="16.375" style="712" customWidth="1"/>
    <col min="6663" max="6663" width="17.375" style="712" customWidth="1"/>
    <col min="6664" max="6664" width="15.375" style="712" customWidth="1"/>
    <col min="6665" max="6665" width="15.875" style="712" customWidth="1"/>
    <col min="6666" max="6912" width="9" style="712"/>
    <col min="6913" max="6913" width="24.125" style="712" customWidth="1"/>
    <col min="6914" max="6915" width="12.75" style="712" customWidth="1"/>
    <col min="6916" max="6916" width="15.375" style="712" customWidth="1"/>
    <col min="6917" max="6917" width="12.875" style="712" customWidth="1"/>
    <col min="6918" max="6918" width="16.375" style="712" customWidth="1"/>
    <col min="6919" max="6919" width="17.375" style="712" customWidth="1"/>
    <col min="6920" max="6920" width="15.375" style="712" customWidth="1"/>
    <col min="6921" max="6921" width="15.875" style="712" customWidth="1"/>
    <col min="6922" max="7168" width="9" style="712"/>
    <col min="7169" max="7169" width="24.125" style="712" customWidth="1"/>
    <col min="7170" max="7171" width="12.75" style="712" customWidth="1"/>
    <col min="7172" max="7172" width="15.375" style="712" customWidth="1"/>
    <col min="7173" max="7173" width="12.875" style="712" customWidth="1"/>
    <col min="7174" max="7174" width="16.375" style="712" customWidth="1"/>
    <col min="7175" max="7175" width="17.375" style="712" customWidth="1"/>
    <col min="7176" max="7176" width="15.375" style="712" customWidth="1"/>
    <col min="7177" max="7177" width="15.875" style="712" customWidth="1"/>
    <col min="7178" max="7424" width="9" style="712"/>
    <col min="7425" max="7425" width="24.125" style="712" customWidth="1"/>
    <col min="7426" max="7427" width="12.75" style="712" customWidth="1"/>
    <col min="7428" max="7428" width="15.375" style="712" customWidth="1"/>
    <col min="7429" max="7429" width="12.875" style="712" customWidth="1"/>
    <col min="7430" max="7430" width="16.375" style="712" customWidth="1"/>
    <col min="7431" max="7431" width="17.375" style="712" customWidth="1"/>
    <col min="7432" max="7432" width="15.375" style="712" customWidth="1"/>
    <col min="7433" max="7433" width="15.875" style="712" customWidth="1"/>
    <col min="7434" max="7680" width="9" style="712"/>
    <col min="7681" max="7681" width="24.125" style="712" customWidth="1"/>
    <col min="7682" max="7683" width="12.75" style="712" customWidth="1"/>
    <col min="7684" max="7684" width="15.375" style="712" customWidth="1"/>
    <col min="7685" max="7685" width="12.875" style="712" customWidth="1"/>
    <col min="7686" max="7686" width="16.375" style="712" customWidth="1"/>
    <col min="7687" max="7687" width="17.375" style="712" customWidth="1"/>
    <col min="7688" max="7688" width="15.375" style="712" customWidth="1"/>
    <col min="7689" max="7689" width="15.875" style="712" customWidth="1"/>
    <col min="7690" max="7936" width="9" style="712"/>
    <col min="7937" max="7937" width="24.125" style="712" customWidth="1"/>
    <col min="7938" max="7939" width="12.75" style="712" customWidth="1"/>
    <col min="7940" max="7940" width="15.375" style="712" customWidth="1"/>
    <col min="7941" max="7941" width="12.875" style="712" customWidth="1"/>
    <col min="7942" max="7942" width="16.375" style="712" customWidth="1"/>
    <col min="7943" max="7943" width="17.375" style="712" customWidth="1"/>
    <col min="7944" max="7944" width="15.375" style="712" customWidth="1"/>
    <col min="7945" max="7945" width="15.875" style="712" customWidth="1"/>
    <col min="7946" max="8192" width="9" style="712"/>
    <col min="8193" max="8193" width="24.125" style="712" customWidth="1"/>
    <col min="8194" max="8195" width="12.75" style="712" customWidth="1"/>
    <col min="8196" max="8196" width="15.375" style="712" customWidth="1"/>
    <col min="8197" max="8197" width="12.875" style="712" customWidth="1"/>
    <col min="8198" max="8198" width="16.375" style="712" customWidth="1"/>
    <col min="8199" max="8199" width="17.375" style="712" customWidth="1"/>
    <col min="8200" max="8200" width="15.375" style="712" customWidth="1"/>
    <col min="8201" max="8201" width="15.875" style="712" customWidth="1"/>
    <col min="8202" max="8448" width="9" style="712"/>
    <col min="8449" max="8449" width="24.125" style="712" customWidth="1"/>
    <col min="8450" max="8451" width="12.75" style="712" customWidth="1"/>
    <col min="8452" max="8452" width="15.375" style="712" customWidth="1"/>
    <col min="8453" max="8453" width="12.875" style="712" customWidth="1"/>
    <col min="8454" max="8454" width="16.375" style="712" customWidth="1"/>
    <col min="8455" max="8455" width="17.375" style="712" customWidth="1"/>
    <col min="8456" max="8456" width="15.375" style="712" customWidth="1"/>
    <col min="8457" max="8457" width="15.875" style="712" customWidth="1"/>
    <col min="8458" max="8704" width="9" style="712"/>
    <col min="8705" max="8705" width="24.125" style="712" customWidth="1"/>
    <col min="8706" max="8707" width="12.75" style="712" customWidth="1"/>
    <col min="8708" max="8708" width="15.375" style="712" customWidth="1"/>
    <col min="8709" max="8709" width="12.875" style="712" customWidth="1"/>
    <col min="8710" max="8710" width="16.375" style="712" customWidth="1"/>
    <col min="8711" max="8711" width="17.375" style="712" customWidth="1"/>
    <col min="8712" max="8712" width="15.375" style="712" customWidth="1"/>
    <col min="8713" max="8713" width="15.875" style="712" customWidth="1"/>
    <col min="8714" max="8960" width="9" style="712"/>
    <col min="8961" max="8961" width="24.125" style="712" customWidth="1"/>
    <col min="8962" max="8963" width="12.75" style="712" customWidth="1"/>
    <col min="8964" max="8964" width="15.375" style="712" customWidth="1"/>
    <col min="8965" max="8965" width="12.875" style="712" customWidth="1"/>
    <col min="8966" max="8966" width="16.375" style="712" customWidth="1"/>
    <col min="8967" max="8967" width="17.375" style="712" customWidth="1"/>
    <col min="8968" max="8968" width="15.375" style="712" customWidth="1"/>
    <col min="8969" max="8969" width="15.875" style="712" customWidth="1"/>
    <col min="8970" max="9216" width="9" style="712"/>
    <col min="9217" max="9217" width="24.125" style="712" customWidth="1"/>
    <col min="9218" max="9219" width="12.75" style="712" customWidth="1"/>
    <col min="9220" max="9220" width="15.375" style="712" customWidth="1"/>
    <col min="9221" max="9221" width="12.875" style="712" customWidth="1"/>
    <col min="9222" max="9222" width="16.375" style="712" customWidth="1"/>
    <col min="9223" max="9223" width="17.375" style="712" customWidth="1"/>
    <col min="9224" max="9224" width="15.375" style="712" customWidth="1"/>
    <col min="9225" max="9225" width="15.875" style="712" customWidth="1"/>
    <col min="9226" max="9472" width="9" style="712"/>
    <col min="9473" max="9473" width="24.125" style="712" customWidth="1"/>
    <col min="9474" max="9475" width="12.75" style="712" customWidth="1"/>
    <col min="9476" max="9476" width="15.375" style="712" customWidth="1"/>
    <col min="9477" max="9477" width="12.875" style="712" customWidth="1"/>
    <col min="9478" max="9478" width="16.375" style="712" customWidth="1"/>
    <col min="9479" max="9479" width="17.375" style="712" customWidth="1"/>
    <col min="9480" max="9480" width="15.375" style="712" customWidth="1"/>
    <col min="9481" max="9481" width="15.875" style="712" customWidth="1"/>
    <col min="9482" max="9728" width="9" style="712"/>
    <col min="9729" max="9729" width="24.125" style="712" customWidth="1"/>
    <col min="9730" max="9731" width="12.75" style="712" customWidth="1"/>
    <col min="9732" max="9732" width="15.375" style="712" customWidth="1"/>
    <col min="9733" max="9733" width="12.875" style="712" customWidth="1"/>
    <col min="9734" max="9734" width="16.375" style="712" customWidth="1"/>
    <col min="9735" max="9735" width="17.375" style="712" customWidth="1"/>
    <col min="9736" max="9736" width="15.375" style="712" customWidth="1"/>
    <col min="9737" max="9737" width="15.875" style="712" customWidth="1"/>
    <col min="9738" max="9984" width="9" style="712"/>
    <col min="9985" max="9985" width="24.125" style="712" customWidth="1"/>
    <col min="9986" max="9987" width="12.75" style="712" customWidth="1"/>
    <col min="9988" max="9988" width="15.375" style="712" customWidth="1"/>
    <col min="9989" max="9989" width="12.875" style="712" customWidth="1"/>
    <col min="9990" max="9990" width="16.375" style="712" customWidth="1"/>
    <col min="9991" max="9991" width="17.375" style="712" customWidth="1"/>
    <col min="9992" max="9992" width="15.375" style="712" customWidth="1"/>
    <col min="9993" max="9993" width="15.875" style="712" customWidth="1"/>
    <col min="9994" max="10240" width="9" style="712"/>
    <col min="10241" max="10241" width="24.125" style="712" customWidth="1"/>
    <col min="10242" max="10243" width="12.75" style="712" customWidth="1"/>
    <col min="10244" max="10244" width="15.375" style="712" customWidth="1"/>
    <col min="10245" max="10245" width="12.875" style="712" customWidth="1"/>
    <col min="10246" max="10246" width="16.375" style="712" customWidth="1"/>
    <col min="10247" max="10247" width="17.375" style="712" customWidth="1"/>
    <col min="10248" max="10248" width="15.375" style="712" customWidth="1"/>
    <col min="10249" max="10249" width="15.875" style="712" customWidth="1"/>
    <col min="10250" max="10496" width="9" style="712"/>
    <col min="10497" max="10497" width="24.125" style="712" customWidth="1"/>
    <col min="10498" max="10499" width="12.75" style="712" customWidth="1"/>
    <col min="10500" max="10500" width="15.375" style="712" customWidth="1"/>
    <col min="10501" max="10501" width="12.875" style="712" customWidth="1"/>
    <col min="10502" max="10502" width="16.375" style="712" customWidth="1"/>
    <col min="10503" max="10503" width="17.375" style="712" customWidth="1"/>
    <col min="10504" max="10504" width="15.375" style="712" customWidth="1"/>
    <col min="10505" max="10505" width="15.875" style="712" customWidth="1"/>
    <col min="10506" max="10752" width="9" style="712"/>
    <col min="10753" max="10753" width="24.125" style="712" customWidth="1"/>
    <col min="10754" max="10755" width="12.75" style="712" customWidth="1"/>
    <col min="10756" max="10756" width="15.375" style="712" customWidth="1"/>
    <col min="10757" max="10757" width="12.875" style="712" customWidth="1"/>
    <col min="10758" max="10758" width="16.375" style="712" customWidth="1"/>
    <col min="10759" max="10759" width="17.375" style="712" customWidth="1"/>
    <col min="10760" max="10760" width="15.375" style="712" customWidth="1"/>
    <col min="10761" max="10761" width="15.875" style="712" customWidth="1"/>
    <col min="10762" max="11008" width="9" style="712"/>
    <col min="11009" max="11009" width="24.125" style="712" customWidth="1"/>
    <col min="11010" max="11011" width="12.75" style="712" customWidth="1"/>
    <col min="11012" max="11012" width="15.375" style="712" customWidth="1"/>
    <col min="11013" max="11013" width="12.875" style="712" customWidth="1"/>
    <col min="11014" max="11014" width="16.375" style="712" customWidth="1"/>
    <col min="11015" max="11015" width="17.375" style="712" customWidth="1"/>
    <col min="11016" max="11016" width="15.375" style="712" customWidth="1"/>
    <col min="11017" max="11017" width="15.875" style="712" customWidth="1"/>
    <col min="11018" max="11264" width="9" style="712"/>
    <col min="11265" max="11265" width="24.125" style="712" customWidth="1"/>
    <col min="11266" max="11267" width="12.75" style="712" customWidth="1"/>
    <col min="11268" max="11268" width="15.375" style="712" customWidth="1"/>
    <col min="11269" max="11269" width="12.875" style="712" customWidth="1"/>
    <col min="11270" max="11270" width="16.375" style="712" customWidth="1"/>
    <col min="11271" max="11271" width="17.375" style="712" customWidth="1"/>
    <col min="11272" max="11272" width="15.375" style="712" customWidth="1"/>
    <col min="11273" max="11273" width="15.875" style="712" customWidth="1"/>
    <col min="11274" max="11520" width="9" style="712"/>
    <col min="11521" max="11521" width="24.125" style="712" customWidth="1"/>
    <col min="11522" max="11523" width="12.75" style="712" customWidth="1"/>
    <col min="11524" max="11524" width="15.375" style="712" customWidth="1"/>
    <col min="11525" max="11525" width="12.875" style="712" customWidth="1"/>
    <col min="11526" max="11526" width="16.375" style="712" customWidth="1"/>
    <col min="11527" max="11527" width="17.375" style="712" customWidth="1"/>
    <col min="11528" max="11528" width="15.375" style="712" customWidth="1"/>
    <col min="11529" max="11529" width="15.875" style="712" customWidth="1"/>
    <col min="11530" max="11776" width="9" style="712"/>
    <col min="11777" max="11777" width="24.125" style="712" customWidth="1"/>
    <col min="11778" max="11779" width="12.75" style="712" customWidth="1"/>
    <col min="11780" max="11780" width="15.375" style="712" customWidth="1"/>
    <col min="11781" max="11781" width="12.875" style="712" customWidth="1"/>
    <col min="11782" max="11782" width="16.375" style="712" customWidth="1"/>
    <col min="11783" max="11783" width="17.375" style="712" customWidth="1"/>
    <col min="11784" max="11784" width="15.375" style="712" customWidth="1"/>
    <col min="11785" max="11785" width="15.875" style="712" customWidth="1"/>
    <col min="11786" max="12032" width="9" style="712"/>
    <col min="12033" max="12033" width="24.125" style="712" customWidth="1"/>
    <col min="12034" max="12035" width="12.75" style="712" customWidth="1"/>
    <col min="12036" max="12036" width="15.375" style="712" customWidth="1"/>
    <col min="12037" max="12037" width="12.875" style="712" customWidth="1"/>
    <col min="12038" max="12038" width="16.375" style="712" customWidth="1"/>
    <col min="12039" max="12039" width="17.375" style="712" customWidth="1"/>
    <col min="12040" max="12040" width="15.375" style="712" customWidth="1"/>
    <col min="12041" max="12041" width="15.875" style="712" customWidth="1"/>
    <col min="12042" max="12288" width="9" style="712"/>
    <col min="12289" max="12289" width="24.125" style="712" customWidth="1"/>
    <col min="12290" max="12291" width="12.75" style="712" customWidth="1"/>
    <col min="12292" max="12292" width="15.375" style="712" customWidth="1"/>
    <col min="12293" max="12293" width="12.875" style="712" customWidth="1"/>
    <col min="12294" max="12294" width="16.375" style="712" customWidth="1"/>
    <col min="12295" max="12295" width="17.375" style="712" customWidth="1"/>
    <col min="12296" max="12296" width="15.375" style="712" customWidth="1"/>
    <col min="12297" max="12297" width="15.875" style="712" customWidth="1"/>
    <col min="12298" max="12544" width="9" style="712"/>
    <col min="12545" max="12545" width="24.125" style="712" customWidth="1"/>
    <col min="12546" max="12547" width="12.75" style="712" customWidth="1"/>
    <col min="12548" max="12548" width="15.375" style="712" customWidth="1"/>
    <col min="12549" max="12549" width="12.875" style="712" customWidth="1"/>
    <col min="12550" max="12550" width="16.375" style="712" customWidth="1"/>
    <col min="12551" max="12551" width="17.375" style="712" customWidth="1"/>
    <col min="12552" max="12552" width="15.375" style="712" customWidth="1"/>
    <col min="12553" max="12553" width="15.875" style="712" customWidth="1"/>
    <col min="12554" max="12800" width="9" style="712"/>
    <col min="12801" max="12801" width="24.125" style="712" customWidth="1"/>
    <col min="12802" max="12803" width="12.75" style="712" customWidth="1"/>
    <col min="12804" max="12804" width="15.375" style="712" customWidth="1"/>
    <col min="12805" max="12805" width="12.875" style="712" customWidth="1"/>
    <col min="12806" max="12806" width="16.375" style="712" customWidth="1"/>
    <col min="12807" max="12807" width="17.375" style="712" customWidth="1"/>
    <col min="12808" max="12808" width="15.375" style="712" customWidth="1"/>
    <col min="12809" max="12809" width="15.875" style="712" customWidth="1"/>
    <col min="12810" max="13056" width="9" style="712"/>
    <col min="13057" max="13057" width="24.125" style="712" customWidth="1"/>
    <col min="13058" max="13059" width="12.75" style="712" customWidth="1"/>
    <col min="13060" max="13060" width="15.375" style="712" customWidth="1"/>
    <col min="13061" max="13061" width="12.875" style="712" customWidth="1"/>
    <col min="13062" max="13062" width="16.375" style="712" customWidth="1"/>
    <col min="13063" max="13063" width="17.375" style="712" customWidth="1"/>
    <col min="13064" max="13064" width="15.375" style="712" customWidth="1"/>
    <col min="13065" max="13065" width="15.875" style="712" customWidth="1"/>
    <col min="13066" max="13312" width="9" style="712"/>
    <col min="13313" max="13313" width="24.125" style="712" customWidth="1"/>
    <col min="13314" max="13315" width="12.75" style="712" customWidth="1"/>
    <col min="13316" max="13316" width="15.375" style="712" customWidth="1"/>
    <col min="13317" max="13317" width="12.875" style="712" customWidth="1"/>
    <col min="13318" max="13318" width="16.375" style="712" customWidth="1"/>
    <col min="13319" max="13319" width="17.375" style="712" customWidth="1"/>
    <col min="13320" max="13320" width="15.375" style="712" customWidth="1"/>
    <col min="13321" max="13321" width="15.875" style="712" customWidth="1"/>
    <col min="13322" max="13568" width="9" style="712"/>
    <col min="13569" max="13569" width="24.125" style="712" customWidth="1"/>
    <col min="13570" max="13571" width="12.75" style="712" customWidth="1"/>
    <col min="13572" max="13572" width="15.375" style="712" customWidth="1"/>
    <col min="13573" max="13573" width="12.875" style="712" customWidth="1"/>
    <col min="13574" max="13574" width="16.375" style="712" customWidth="1"/>
    <col min="13575" max="13575" width="17.375" style="712" customWidth="1"/>
    <col min="13576" max="13576" width="15.375" style="712" customWidth="1"/>
    <col min="13577" max="13577" width="15.875" style="712" customWidth="1"/>
    <col min="13578" max="13824" width="9" style="712"/>
    <col min="13825" max="13825" width="24.125" style="712" customWidth="1"/>
    <col min="13826" max="13827" width="12.75" style="712" customWidth="1"/>
    <col min="13828" max="13828" width="15.375" style="712" customWidth="1"/>
    <col min="13829" max="13829" width="12.875" style="712" customWidth="1"/>
    <col min="13830" max="13830" width="16.375" style="712" customWidth="1"/>
    <col min="13831" max="13831" width="17.375" style="712" customWidth="1"/>
    <col min="13832" max="13832" width="15.375" style="712" customWidth="1"/>
    <col min="13833" max="13833" width="15.875" style="712" customWidth="1"/>
    <col min="13834" max="14080" width="9" style="712"/>
    <col min="14081" max="14081" width="24.125" style="712" customWidth="1"/>
    <col min="14082" max="14083" width="12.75" style="712" customWidth="1"/>
    <col min="14084" max="14084" width="15.375" style="712" customWidth="1"/>
    <col min="14085" max="14085" width="12.875" style="712" customWidth="1"/>
    <col min="14086" max="14086" width="16.375" style="712" customWidth="1"/>
    <col min="14087" max="14087" width="17.375" style="712" customWidth="1"/>
    <col min="14088" max="14088" width="15.375" style="712" customWidth="1"/>
    <col min="14089" max="14089" width="15.875" style="712" customWidth="1"/>
    <col min="14090" max="14336" width="9" style="712"/>
    <col min="14337" max="14337" width="24.125" style="712" customWidth="1"/>
    <col min="14338" max="14339" width="12.75" style="712" customWidth="1"/>
    <col min="14340" max="14340" width="15.375" style="712" customWidth="1"/>
    <col min="14341" max="14341" width="12.875" style="712" customWidth="1"/>
    <col min="14342" max="14342" width="16.375" style="712" customWidth="1"/>
    <col min="14343" max="14343" width="17.375" style="712" customWidth="1"/>
    <col min="14344" max="14344" width="15.375" style="712" customWidth="1"/>
    <col min="14345" max="14345" width="15.875" style="712" customWidth="1"/>
    <col min="14346" max="14592" width="9" style="712"/>
    <col min="14593" max="14593" width="24.125" style="712" customWidth="1"/>
    <col min="14594" max="14595" width="12.75" style="712" customWidth="1"/>
    <col min="14596" max="14596" width="15.375" style="712" customWidth="1"/>
    <col min="14597" max="14597" width="12.875" style="712" customWidth="1"/>
    <col min="14598" max="14598" width="16.375" style="712" customWidth="1"/>
    <col min="14599" max="14599" width="17.375" style="712" customWidth="1"/>
    <col min="14600" max="14600" width="15.375" style="712" customWidth="1"/>
    <col min="14601" max="14601" width="15.875" style="712" customWidth="1"/>
    <col min="14602" max="14848" width="9" style="712"/>
    <col min="14849" max="14849" width="24.125" style="712" customWidth="1"/>
    <col min="14850" max="14851" width="12.75" style="712" customWidth="1"/>
    <col min="14852" max="14852" width="15.375" style="712" customWidth="1"/>
    <col min="14853" max="14853" width="12.875" style="712" customWidth="1"/>
    <col min="14854" max="14854" width="16.375" style="712" customWidth="1"/>
    <col min="14855" max="14855" width="17.375" style="712" customWidth="1"/>
    <col min="14856" max="14856" width="15.375" style="712" customWidth="1"/>
    <col min="14857" max="14857" width="15.875" style="712" customWidth="1"/>
    <col min="14858" max="15104" width="9" style="712"/>
    <col min="15105" max="15105" width="24.125" style="712" customWidth="1"/>
    <col min="15106" max="15107" width="12.75" style="712" customWidth="1"/>
    <col min="15108" max="15108" width="15.375" style="712" customWidth="1"/>
    <col min="15109" max="15109" width="12.875" style="712" customWidth="1"/>
    <col min="15110" max="15110" width="16.375" style="712" customWidth="1"/>
    <col min="15111" max="15111" width="17.375" style="712" customWidth="1"/>
    <col min="15112" max="15112" width="15.375" style="712" customWidth="1"/>
    <col min="15113" max="15113" width="15.875" style="712" customWidth="1"/>
    <col min="15114" max="15360" width="9" style="712"/>
    <col min="15361" max="15361" width="24.125" style="712" customWidth="1"/>
    <col min="15362" max="15363" width="12.75" style="712" customWidth="1"/>
    <col min="15364" max="15364" width="15.375" style="712" customWidth="1"/>
    <col min="15365" max="15365" width="12.875" style="712" customWidth="1"/>
    <col min="15366" max="15366" width="16.375" style="712" customWidth="1"/>
    <col min="15367" max="15367" width="17.375" style="712" customWidth="1"/>
    <col min="15368" max="15368" width="15.375" style="712" customWidth="1"/>
    <col min="15369" max="15369" width="15.875" style="712" customWidth="1"/>
    <col min="15370" max="15616" width="9" style="712"/>
    <col min="15617" max="15617" width="24.125" style="712" customWidth="1"/>
    <col min="15618" max="15619" width="12.75" style="712" customWidth="1"/>
    <col min="15620" max="15620" width="15.375" style="712" customWidth="1"/>
    <col min="15621" max="15621" width="12.875" style="712" customWidth="1"/>
    <col min="15622" max="15622" width="16.375" style="712" customWidth="1"/>
    <col min="15623" max="15623" width="17.375" style="712" customWidth="1"/>
    <col min="15624" max="15624" width="15.375" style="712" customWidth="1"/>
    <col min="15625" max="15625" width="15.875" style="712" customWidth="1"/>
    <col min="15626" max="15872" width="9" style="712"/>
    <col min="15873" max="15873" width="24.125" style="712" customWidth="1"/>
    <col min="15874" max="15875" width="12.75" style="712" customWidth="1"/>
    <col min="15876" max="15876" width="15.375" style="712" customWidth="1"/>
    <col min="15877" max="15877" width="12.875" style="712" customWidth="1"/>
    <col min="15878" max="15878" width="16.375" style="712" customWidth="1"/>
    <col min="15879" max="15879" width="17.375" style="712" customWidth="1"/>
    <col min="15880" max="15880" width="15.375" style="712" customWidth="1"/>
    <col min="15881" max="15881" width="15.875" style="712" customWidth="1"/>
    <col min="15882" max="16128" width="9" style="712"/>
    <col min="16129" max="16129" width="24.125" style="712" customWidth="1"/>
    <col min="16130" max="16131" width="12.75" style="712" customWidth="1"/>
    <col min="16132" max="16132" width="15.375" style="712" customWidth="1"/>
    <col min="16133" max="16133" width="12.875" style="712" customWidth="1"/>
    <col min="16134" max="16134" width="16.375" style="712" customWidth="1"/>
    <col min="16135" max="16135" width="17.375" style="712" customWidth="1"/>
    <col min="16136" max="16136" width="15.375" style="712" customWidth="1"/>
    <col min="16137" max="16137" width="15.875" style="712" customWidth="1"/>
    <col min="16138" max="16384" width="9" style="712"/>
  </cols>
  <sheetData>
    <row r="1" spans="1:10" ht="18.75">
      <c r="A1" s="710"/>
      <c r="B1" s="710"/>
      <c r="C1" s="710"/>
      <c r="D1" s="710"/>
      <c r="E1" s="710"/>
      <c r="F1" s="710"/>
      <c r="G1" s="710"/>
      <c r="H1" s="710" t="s">
        <v>237</v>
      </c>
      <c r="I1" s="710"/>
      <c r="J1" s="711">
        <v>21</v>
      </c>
    </row>
    <row r="2" spans="1:10" ht="18.75">
      <c r="A2" s="710"/>
      <c r="B2" s="710"/>
      <c r="C2" s="710"/>
      <c r="D2" s="710"/>
      <c r="E2" s="710"/>
      <c r="F2" s="713"/>
      <c r="H2" s="713" t="s">
        <v>635</v>
      </c>
      <c r="I2" s="714"/>
      <c r="J2" s="711"/>
    </row>
    <row r="3" spans="1:10" ht="39" customHeight="1">
      <c r="A3" s="710"/>
      <c r="B3" s="710"/>
      <c r="C3" s="710"/>
      <c r="D3" s="710"/>
      <c r="E3" s="710"/>
      <c r="F3" s="713"/>
      <c r="G3" s="713"/>
      <c r="H3" s="713"/>
      <c r="I3" s="714"/>
      <c r="J3" s="711"/>
    </row>
    <row r="4" spans="1:10" ht="18.75">
      <c r="A4" s="715" t="s">
        <v>636</v>
      </c>
      <c r="B4" s="715"/>
      <c r="C4" s="715"/>
      <c r="D4" s="715"/>
      <c r="E4" s="715"/>
      <c r="F4" s="715"/>
      <c r="G4" s="715"/>
      <c r="H4" s="715"/>
      <c r="I4" s="715"/>
      <c r="J4" s="711"/>
    </row>
    <row r="5" spans="1:10" ht="63.75" customHeight="1">
      <c r="A5" s="716" t="s">
        <v>637</v>
      </c>
      <c r="B5" s="717" t="s">
        <v>638</v>
      </c>
      <c r="C5" s="717" t="s">
        <v>639</v>
      </c>
      <c r="D5" s="717" t="s">
        <v>640</v>
      </c>
      <c r="E5" s="717" t="s">
        <v>641</v>
      </c>
      <c r="F5" s="717" t="s">
        <v>642</v>
      </c>
      <c r="G5" s="717"/>
      <c r="H5" s="717" t="s">
        <v>643</v>
      </c>
      <c r="I5" s="717"/>
      <c r="J5" s="711"/>
    </row>
    <row r="6" spans="1:10" ht="70.5" customHeight="1">
      <c r="A6" s="716"/>
      <c r="B6" s="717"/>
      <c r="C6" s="717"/>
      <c r="D6" s="717"/>
      <c r="E6" s="717"/>
      <c r="F6" s="717"/>
      <c r="G6" s="717"/>
      <c r="H6" s="717"/>
      <c r="I6" s="717"/>
      <c r="J6" s="711"/>
    </row>
    <row r="7" spans="1:10" ht="66.75" customHeight="1">
      <c r="A7" s="716"/>
      <c r="B7" s="717"/>
      <c r="C7" s="717"/>
      <c r="D7" s="717"/>
      <c r="E7" s="717"/>
      <c r="F7" s="718" t="s">
        <v>644</v>
      </c>
      <c r="G7" s="718" t="s">
        <v>645</v>
      </c>
      <c r="H7" s="718" t="s">
        <v>644</v>
      </c>
      <c r="I7" s="718" t="s">
        <v>645</v>
      </c>
      <c r="J7" s="711"/>
    </row>
    <row r="8" spans="1:10" ht="93.75">
      <c r="A8" s="719" t="s">
        <v>646</v>
      </c>
      <c r="B8" s="720"/>
      <c r="C8" s="720"/>
      <c r="D8" s="720"/>
      <c r="E8" s="720"/>
      <c r="F8" s="720"/>
      <c r="G8" s="720"/>
      <c r="H8" s="720"/>
      <c r="I8" s="720"/>
      <c r="J8" s="711"/>
    </row>
    <row r="9" spans="1:10" ht="18.75">
      <c r="A9" s="721" t="s">
        <v>647</v>
      </c>
      <c r="B9" s="720"/>
      <c r="C9" s="720"/>
      <c r="D9" s="720"/>
      <c r="E9" s="720"/>
      <c r="F9" s="720"/>
      <c r="G9" s="720"/>
      <c r="H9" s="720"/>
      <c r="I9" s="720"/>
      <c r="J9" s="711"/>
    </row>
    <row r="10" spans="1:10" ht="18.75">
      <c r="A10" s="720" t="s">
        <v>648</v>
      </c>
      <c r="B10" s="722">
        <v>55144.2</v>
      </c>
      <c r="C10" s="722">
        <v>69014</v>
      </c>
      <c r="D10" s="722">
        <v>32026</v>
      </c>
      <c r="E10" s="722">
        <v>84095</v>
      </c>
      <c r="F10" s="722">
        <f>E10-B10</f>
        <v>28950.799999999999</v>
      </c>
      <c r="G10" s="722">
        <f>E10/B10*100</f>
        <v>152.5</v>
      </c>
      <c r="H10" s="722">
        <f>E10-C10</f>
        <v>15081</v>
      </c>
      <c r="I10" s="722">
        <f>E10/C10*100</f>
        <v>121.9</v>
      </c>
      <c r="J10" s="711"/>
    </row>
    <row r="11" spans="1:10" ht="18.75">
      <c r="A11" s="720" t="s">
        <v>649</v>
      </c>
      <c r="B11" s="722">
        <v>50553.4</v>
      </c>
      <c r="C11" s="722">
        <v>54345</v>
      </c>
      <c r="D11" s="722">
        <v>27453</v>
      </c>
      <c r="E11" s="722">
        <v>67818</v>
      </c>
      <c r="F11" s="722">
        <f>E11-B11</f>
        <v>17264.599999999999</v>
      </c>
      <c r="G11" s="722">
        <f>E11/B11*100</f>
        <v>134.19999999999999</v>
      </c>
      <c r="H11" s="722">
        <f>E11-C11</f>
        <v>13473</v>
      </c>
      <c r="I11" s="722">
        <f>E11/C11*100</f>
        <v>124.8</v>
      </c>
      <c r="J11" s="711"/>
    </row>
    <row r="12" spans="1:10" ht="18.75">
      <c r="A12" s="720" t="s">
        <v>650</v>
      </c>
      <c r="B12" s="722">
        <v>6421.4</v>
      </c>
      <c r="C12" s="722">
        <v>6961</v>
      </c>
      <c r="D12" s="722">
        <v>3073</v>
      </c>
      <c r="E12" s="722">
        <v>8893.4</v>
      </c>
      <c r="F12" s="722">
        <f>E12-B12</f>
        <v>2472</v>
      </c>
      <c r="G12" s="722">
        <f>E12/B12*100</f>
        <v>138.5</v>
      </c>
      <c r="H12" s="722">
        <f>E12-C12</f>
        <v>1932.4</v>
      </c>
      <c r="I12" s="722">
        <f>E12/C12*100</f>
        <v>127.8</v>
      </c>
      <c r="J12" s="711"/>
    </row>
    <row r="13" spans="1:10" ht="18.75">
      <c r="A13" s="720" t="s">
        <v>480</v>
      </c>
      <c r="B13" s="722">
        <f>B10+B11+B12</f>
        <v>112119</v>
      </c>
      <c r="C13" s="722">
        <f>C10+C11+C12</f>
        <v>130320</v>
      </c>
      <c r="D13" s="722">
        <f>D10+D11+D12</f>
        <v>62552</v>
      </c>
      <c r="E13" s="722">
        <f>E10+E11+E12</f>
        <v>160806.39999999999</v>
      </c>
      <c r="F13" s="722">
        <f>F10+F11+F12</f>
        <v>48687.4</v>
      </c>
      <c r="G13" s="722">
        <f>E13/B13*100</f>
        <v>143.4</v>
      </c>
      <c r="H13" s="722">
        <f>E13-C13</f>
        <v>30486.400000000001</v>
      </c>
      <c r="I13" s="722">
        <f>E13/C13*100</f>
        <v>123.4</v>
      </c>
      <c r="J13" s="711"/>
    </row>
    <row r="14" spans="1:10">
      <c r="A14" s="723"/>
      <c r="B14" s="723"/>
      <c r="C14" s="723"/>
      <c r="D14" s="723"/>
      <c r="E14" s="723"/>
      <c r="F14" s="723"/>
      <c r="G14" s="723"/>
      <c r="H14" s="723"/>
      <c r="I14" s="723"/>
      <c r="J14" s="711"/>
    </row>
    <row r="15" spans="1:10">
      <c r="A15" s="723"/>
      <c r="B15" s="723"/>
      <c r="C15" s="723"/>
      <c r="D15" s="723"/>
      <c r="E15" s="723"/>
      <c r="F15" s="723"/>
      <c r="G15" s="723"/>
      <c r="H15" s="723"/>
      <c r="J15" s="711"/>
    </row>
    <row r="16" spans="1:10">
      <c r="A16" s="723"/>
      <c r="B16" s="723"/>
      <c r="C16" s="723"/>
      <c r="D16" s="723"/>
      <c r="E16" s="723"/>
      <c r="F16" s="723"/>
      <c r="G16" s="723"/>
      <c r="H16" s="723"/>
      <c r="J16" s="711"/>
    </row>
    <row r="17" spans="1:10">
      <c r="A17" s="723"/>
      <c r="B17" s="723"/>
      <c r="C17" s="723"/>
      <c r="D17" s="723"/>
      <c r="E17" s="723"/>
      <c r="F17" s="723"/>
      <c r="G17" s="723"/>
      <c r="H17" s="723"/>
      <c r="J17" s="711"/>
    </row>
    <row r="18" spans="1:10">
      <c r="A18" s="723"/>
      <c r="B18" s="723"/>
      <c r="C18" s="723"/>
      <c r="D18" s="723"/>
      <c r="E18" s="723"/>
      <c r="F18" s="723"/>
      <c r="G18" s="723"/>
      <c r="H18" s="723"/>
      <c r="J18" s="711"/>
    </row>
    <row r="19" spans="1:10">
      <c r="A19" s="723"/>
      <c r="B19" s="723"/>
      <c r="C19" s="723"/>
      <c r="D19" s="723"/>
      <c r="E19" s="723"/>
      <c r="F19" s="723"/>
      <c r="G19" s="723"/>
      <c r="H19" s="723"/>
      <c r="J19" s="711"/>
    </row>
    <row r="20" spans="1:10">
      <c r="A20" s="723"/>
      <c r="B20" s="723"/>
      <c r="C20" s="723"/>
      <c r="D20" s="723"/>
      <c r="E20" s="723"/>
      <c r="F20" s="723"/>
      <c r="G20" s="723"/>
      <c r="H20" s="723"/>
      <c r="J20" s="711"/>
    </row>
    <row r="21" spans="1:10">
      <c r="A21" s="723"/>
      <c r="B21" s="723"/>
      <c r="C21" s="723"/>
      <c r="D21" s="723"/>
      <c r="E21" s="723"/>
      <c r="F21" s="723"/>
      <c r="G21" s="723"/>
      <c r="H21" s="723"/>
      <c r="J21" s="711"/>
    </row>
    <row r="22" spans="1:10">
      <c r="A22" s="723"/>
      <c r="B22" s="723"/>
      <c r="C22" s="723"/>
      <c r="D22" s="723"/>
      <c r="E22" s="723"/>
      <c r="F22" s="723"/>
      <c r="G22" s="723"/>
      <c r="H22" s="723"/>
      <c r="J22" s="711"/>
    </row>
    <row r="23" spans="1:10">
      <c r="A23" s="723"/>
      <c r="B23" s="723"/>
      <c r="C23" s="723"/>
      <c r="D23" s="723"/>
      <c r="E23" s="723"/>
      <c r="F23" s="723"/>
      <c r="G23" s="723"/>
      <c r="H23" s="723"/>
      <c r="J23" s="711"/>
    </row>
    <row r="24" spans="1:10">
      <c r="A24" s="723"/>
      <c r="B24" s="723"/>
      <c r="C24" s="723"/>
      <c r="D24" s="723"/>
      <c r="E24" s="723"/>
      <c r="F24" s="723"/>
      <c r="G24" s="723"/>
      <c r="H24" s="723"/>
    </row>
    <row r="25" spans="1:10">
      <c r="A25" s="723"/>
      <c r="B25" s="723"/>
      <c r="C25" s="723"/>
      <c r="D25" s="723"/>
      <c r="E25" s="723"/>
      <c r="F25" s="723"/>
      <c r="G25" s="723"/>
      <c r="H25" s="723"/>
    </row>
    <row r="26" spans="1:10">
      <c r="A26" s="723"/>
      <c r="B26" s="723"/>
      <c r="C26" s="723"/>
      <c r="D26" s="723"/>
      <c r="E26" s="723"/>
      <c r="F26" s="723"/>
      <c r="G26" s="723"/>
      <c r="H26" s="723"/>
    </row>
  </sheetData>
  <mergeCells count="9">
    <mergeCell ref="J1:J23"/>
    <mergeCell ref="A4:I4"/>
    <mergeCell ref="A5:A7"/>
    <mergeCell ref="B5:B7"/>
    <mergeCell ref="C5:C7"/>
    <mergeCell ref="D5:D7"/>
    <mergeCell ref="E5:E7"/>
    <mergeCell ref="F5:G6"/>
    <mergeCell ref="H5:I6"/>
  </mergeCells>
  <pageMargins left="0.75" right="0.75" top="1" bottom="1" header="0.5" footer="0.5"/>
  <pageSetup paperSize="9" scale="7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topLeftCell="A4" zoomScale="89" zoomScaleNormal="100" zoomScaleSheetLayoutView="89" workbookViewId="0">
      <selection activeCell="F19" sqref="F19"/>
    </sheetView>
  </sheetViews>
  <sheetFormatPr defaultRowHeight="18.75"/>
  <cols>
    <col min="1" max="1" width="42.375" style="710" customWidth="1"/>
    <col min="2" max="2" width="12.125" style="710" customWidth="1"/>
    <col min="3" max="3" width="13.125" style="710" customWidth="1"/>
    <col min="4" max="4" width="14.375" style="710" customWidth="1"/>
    <col min="5" max="5" width="12.875" style="710" customWidth="1"/>
    <col min="6" max="6" width="15.375" style="710" customWidth="1"/>
    <col min="7" max="7" width="14" style="710" customWidth="1"/>
    <col min="8" max="8" width="16.375" style="710" customWidth="1"/>
    <col min="9" max="9" width="13" style="710" customWidth="1"/>
    <col min="10" max="10" width="16.25" style="710" customWidth="1"/>
    <col min="11" max="256" width="9" style="712"/>
    <col min="257" max="257" width="42.375" style="712" customWidth="1"/>
    <col min="258" max="258" width="12.125" style="712" customWidth="1"/>
    <col min="259" max="259" width="13.125" style="712" customWidth="1"/>
    <col min="260" max="260" width="14.375" style="712" customWidth="1"/>
    <col min="261" max="261" width="12.875" style="712" customWidth="1"/>
    <col min="262" max="262" width="15.375" style="712" customWidth="1"/>
    <col min="263" max="263" width="14" style="712" customWidth="1"/>
    <col min="264" max="264" width="16.375" style="712" customWidth="1"/>
    <col min="265" max="265" width="13" style="712" customWidth="1"/>
    <col min="266" max="266" width="16.25" style="712" customWidth="1"/>
    <col min="267" max="512" width="9" style="712"/>
    <col min="513" max="513" width="42.375" style="712" customWidth="1"/>
    <col min="514" max="514" width="12.125" style="712" customWidth="1"/>
    <col min="515" max="515" width="13.125" style="712" customWidth="1"/>
    <col min="516" max="516" width="14.375" style="712" customWidth="1"/>
    <col min="517" max="517" width="12.875" style="712" customWidth="1"/>
    <col min="518" max="518" width="15.375" style="712" customWidth="1"/>
    <col min="519" max="519" width="14" style="712" customWidth="1"/>
    <col min="520" max="520" width="16.375" style="712" customWidth="1"/>
    <col min="521" max="521" width="13" style="712" customWidth="1"/>
    <col min="522" max="522" width="16.25" style="712" customWidth="1"/>
    <col min="523" max="768" width="9" style="712"/>
    <col min="769" max="769" width="42.375" style="712" customWidth="1"/>
    <col min="770" max="770" width="12.125" style="712" customWidth="1"/>
    <col min="771" max="771" width="13.125" style="712" customWidth="1"/>
    <col min="772" max="772" width="14.375" style="712" customWidth="1"/>
    <col min="773" max="773" width="12.875" style="712" customWidth="1"/>
    <col min="774" max="774" width="15.375" style="712" customWidth="1"/>
    <col min="775" max="775" width="14" style="712" customWidth="1"/>
    <col min="776" max="776" width="16.375" style="712" customWidth="1"/>
    <col min="777" max="777" width="13" style="712" customWidth="1"/>
    <col min="778" max="778" width="16.25" style="712" customWidth="1"/>
    <col min="779" max="1024" width="9" style="712"/>
    <col min="1025" max="1025" width="42.375" style="712" customWidth="1"/>
    <col min="1026" max="1026" width="12.125" style="712" customWidth="1"/>
    <col min="1027" max="1027" width="13.125" style="712" customWidth="1"/>
    <col min="1028" max="1028" width="14.375" style="712" customWidth="1"/>
    <col min="1029" max="1029" width="12.875" style="712" customWidth="1"/>
    <col min="1030" max="1030" width="15.375" style="712" customWidth="1"/>
    <col min="1031" max="1031" width="14" style="712" customWidth="1"/>
    <col min="1032" max="1032" width="16.375" style="712" customWidth="1"/>
    <col min="1033" max="1033" width="13" style="712" customWidth="1"/>
    <col min="1034" max="1034" width="16.25" style="712" customWidth="1"/>
    <col min="1035" max="1280" width="9" style="712"/>
    <col min="1281" max="1281" width="42.375" style="712" customWidth="1"/>
    <col min="1282" max="1282" width="12.125" style="712" customWidth="1"/>
    <col min="1283" max="1283" width="13.125" style="712" customWidth="1"/>
    <col min="1284" max="1284" width="14.375" style="712" customWidth="1"/>
    <col min="1285" max="1285" width="12.875" style="712" customWidth="1"/>
    <col min="1286" max="1286" width="15.375" style="712" customWidth="1"/>
    <col min="1287" max="1287" width="14" style="712" customWidth="1"/>
    <col min="1288" max="1288" width="16.375" style="712" customWidth="1"/>
    <col min="1289" max="1289" width="13" style="712" customWidth="1"/>
    <col min="1290" max="1290" width="16.25" style="712" customWidth="1"/>
    <col min="1291" max="1536" width="9" style="712"/>
    <col min="1537" max="1537" width="42.375" style="712" customWidth="1"/>
    <col min="1538" max="1538" width="12.125" style="712" customWidth="1"/>
    <col min="1539" max="1539" width="13.125" style="712" customWidth="1"/>
    <col min="1540" max="1540" width="14.375" style="712" customWidth="1"/>
    <col min="1541" max="1541" width="12.875" style="712" customWidth="1"/>
    <col min="1542" max="1542" width="15.375" style="712" customWidth="1"/>
    <col min="1543" max="1543" width="14" style="712" customWidth="1"/>
    <col min="1544" max="1544" width="16.375" style="712" customWidth="1"/>
    <col min="1545" max="1545" width="13" style="712" customWidth="1"/>
    <col min="1546" max="1546" width="16.25" style="712" customWidth="1"/>
    <col min="1547" max="1792" width="9" style="712"/>
    <col min="1793" max="1793" width="42.375" style="712" customWidth="1"/>
    <col min="1794" max="1794" width="12.125" style="712" customWidth="1"/>
    <col min="1795" max="1795" width="13.125" style="712" customWidth="1"/>
    <col min="1796" max="1796" width="14.375" style="712" customWidth="1"/>
    <col min="1797" max="1797" width="12.875" style="712" customWidth="1"/>
    <col min="1798" max="1798" width="15.375" style="712" customWidth="1"/>
    <col min="1799" max="1799" width="14" style="712" customWidth="1"/>
    <col min="1800" max="1800" width="16.375" style="712" customWidth="1"/>
    <col min="1801" max="1801" width="13" style="712" customWidth="1"/>
    <col min="1802" max="1802" width="16.25" style="712" customWidth="1"/>
    <col min="1803" max="2048" width="9" style="712"/>
    <col min="2049" max="2049" width="42.375" style="712" customWidth="1"/>
    <col min="2050" max="2050" width="12.125" style="712" customWidth="1"/>
    <col min="2051" max="2051" width="13.125" style="712" customWidth="1"/>
    <col min="2052" max="2052" width="14.375" style="712" customWidth="1"/>
    <col min="2053" max="2053" width="12.875" style="712" customWidth="1"/>
    <col min="2054" max="2054" width="15.375" style="712" customWidth="1"/>
    <col min="2055" max="2055" width="14" style="712" customWidth="1"/>
    <col min="2056" max="2056" width="16.375" style="712" customWidth="1"/>
    <col min="2057" max="2057" width="13" style="712" customWidth="1"/>
    <col min="2058" max="2058" width="16.25" style="712" customWidth="1"/>
    <col min="2059" max="2304" width="9" style="712"/>
    <col min="2305" max="2305" width="42.375" style="712" customWidth="1"/>
    <col min="2306" max="2306" width="12.125" style="712" customWidth="1"/>
    <col min="2307" max="2307" width="13.125" style="712" customWidth="1"/>
    <col min="2308" max="2308" width="14.375" style="712" customWidth="1"/>
    <col min="2309" max="2309" width="12.875" style="712" customWidth="1"/>
    <col min="2310" max="2310" width="15.375" style="712" customWidth="1"/>
    <col min="2311" max="2311" width="14" style="712" customWidth="1"/>
    <col min="2312" max="2312" width="16.375" style="712" customWidth="1"/>
    <col min="2313" max="2313" width="13" style="712" customWidth="1"/>
    <col min="2314" max="2314" width="16.25" style="712" customWidth="1"/>
    <col min="2315" max="2560" width="9" style="712"/>
    <col min="2561" max="2561" width="42.375" style="712" customWidth="1"/>
    <col min="2562" max="2562" width="12.125" style="712" customWidth="1"/>
    <col min="2563" max="2563" width="13.125" style="712" customWidth="1"/>
    <col min="2564" max="2564" width="14.375" style="712" customWidth="1"/>
    <col min="2565" max="2565" width="12.875" style="712" customWidth="1"/>
    <col min="2566" max="2566" width="15.375" style="712" customWidth="1"/>
    <col min="2567" max="2567" width="14" style="712" customWidth="1"/>
    <col min="2568" max="2568" width="16.375" style="712" customWidth="1"/>
    <col min="2569" max="2569" width="13" style="712" customWidth="1"/>
    <col min="2570" max="2570" width="16.25" style="712" customWidth="1"/>
    <col min="2571" max="2816" width="9" style="712"/>
    <col min="2817" max="2817" width="42.375" style="712" customWidth="1"/>
    <col min="2818" max="2818" width="12.125" style="712" customWidth="1"/>
    <col min="2819" max="2819" width="13.125" style="712" customWidth="1"/>
    <col min="2820" max="2820" width="14.375" style="712" customWidth="1"/>
    <col min="2821" max="2821" width="12.875" style="712" customWidth="1"/>
    <col min="2822" max="2822" width="15.375" style="712" customWidth="1"/>
    <col min="2823" max="2823" width="14" style="712" customWidth="1"/>
    <col min="2824" max="2824" width="16.375" style="712" customWidth="1"/>
    <col min="2825" max="2825" width="13" style="712" customWidth="1"/>
    <col min="2826" max="2826" width="16.25" style="712" customWidth="1"/>
    <col min="2827" max="3072" width="9" style="712"/>
    <col min="3073" max="3073" width="42.375" style="712" customWidth="1"/>
    <col min="3074" max="3074" width="12.125" style="712" customWidth="1"/>
    <col min="3075" max="3075" width="13.125" style="712" customWidth="1"/>
    <col min="3076" max="3076" width="14.375" style="712" customWidth="1"/>
    <col min="3077" max="3077" width="12.875" style="712" customWidth="1"/>
    <col min="3078" max="3078" width="15.375" style="712" customWidth="1"/>
    <col min="3079" max="3079" width="14" style="712" customWidth="1"/>
    <col min="3080" max="3080" width="16.375" style="712" customWidth="1"/>
    <col min="3081" max="3081" width="13" style="712" customWidth="1"/>
    <col min="3082" max="3082" width="16.25" style="712" customWidth="1"/>
    <col min="3083" max="3328" width="9" style="712"/>
    <col min="3329" max="3329" width="42.375" style="712" customWidth="1"/>
    <col min="3330" max="3330" width="12.125" style="712" customWidth="1"/>
    <col min="3331" max="3331" width="13.125" style="712" customWidth="1"/>
    <col min="3332" max="3332" width="14.375" style="712" customWidth="1"/>
    <col min="3333" max="3333" width="12.875" style="712" customWidth="1"/>
    <col min="3334" max="3334" width="15.375" style="712" customWidth="1"/>
    <col min="3335" max="3335" width="14" style="712" customWidth="1"/>
    <col min="3336" max="3336" width="16.375" style="712" customWidth="1"/>
    <col min="3337" max="3337" width="13" style="712" customWidth="1"/>
    <col min="3338" max="3338" width="16.25" style="712" customWidth="1"/>
    <col min="3339" max="3584" width="9" style="712"/>
    <col min="3585" max="3585" width="42.375" style="712" customWidth="1"/>
    <col min="3586" max="3586" width="12.125" style="712" customWidth="1"/>
    <col min="3587" max="3587" width="13.125" style="712" customWidth="1"/>
    <col min="3588" max="3588" width="14.375" style="712" customWidth="1"/>
    <col min="3589" max="3589" width="12.875" style="712" customWidth="1"/>
    <col min="3590" max="3590" width="15.375" style="712" customWidth="1"/>
    <col min="3591" max="3591" width="14" style="712" customWidth="1"/>
    <col min="3592" max="3592" width="16.375" style="712" customWidth="1"/>
    <col min="3593" max="3593" width="13" style="712" customWidth="1"/>
    <col min="3594" max="3594" width="16.25" style="712" customWidth="1"/>
    <col min="3595" max="3840" width="9" style="712"/>
    <col min="3841" max="3841" width="42.375" style="712" customWidth="1"/>
    <col min="3842" max="3842" width="12.125" style="712" customWidth="1"/>
    <col min="3843" max="3843" width="13.125" style="712" customWidth="1"/>
    <col min="3844" max="3844" width="14.375" style="712" customWidth="1"/>
    <col min="3845" max="3845" width="12.875" style="712" customWidth="1"/>
    <col min="3846" max="3846" width="15.375" style="712" customWidth="1"/>
    <col min="3847" max="3847" width="14" style="712" customWidth="1"/>
    <col min="3848" max="3848" width="16.375" style="712" customWidth="1"/>
    <col min="3849" max="3849" width="13" style="712" customWidth="1"/>
    <col min="3850" max="3850" width="16.25" style="712" customWidth="1"/>
    <col min="3851" max="4096" width="9" style="712"/>
    <col min="4097" max="4097" width="42.375" style="712" customWidth="1"/>
    <col min="4098" max="4098" width="12.125" style="712" customWidth="1"/>
    <col min="4099" max="4099" width="13.125" style="712" customWidth="1"/>
    <col min="4100" max="4100" width="14.375" style="712" customWidth="1"/>
    <col min="4101" max="4101" width="12.875" style="712" customWidth="1"/>
    <col min="4102" max="4102" width="15.375" style="712" customWidth="1"/>
    <col min="4103" max="4103" width="14" style="712" customWidth="1"/>
    <col min="4104" max="4104" width="16.375" style="712" customWidth="1"/>
    <col min="4105" max="4105" width="13" style="712" customWidth="1"/>
    <col min="4106" max="4106" width="16.25" style="712" customWidth="1"/>
    <col min="4107" max="4352" width="9" style="712"/>
    <col min="4353" max="4353" width="42.375" style="712" customWidth="1"/>
    <col min="4354" max="4354" width="12.125" style="712" customWidth="1"/>
    <col min="4355" max="4355" width="13.125" style="712" customWidth="1"/>
    <col min="4356" max="4356" width="14.375" style="712" customWidth="1"/>
    <col min="4357" max="4357" width="12.875" style="712" customWidth="1"/>
    <col min="4358" max="4358" width="15.375" style="712" customWidth="1"/>
    <col min="4359" max="4359" width="14" style="712" customWidth="1"/>
    <col min="4360" max="4360" width="16.375" style="712" customWidth="1"/>
    <col min="4361" max="4361" width="13" style="712" customWidth="1"/>
    <col min="4362" max="4362" width="16.25" style="712" customWidth="1"/>
    <col min="4363" max="4608" width="9" style="712"/>
    <col min="4609" max="4609" width="42.375" style="712" customWidth="1"/>
    <col min="4610" max="4610" width="12.125" style="712" customWidth="1"/>
    <col min="4611" max="4611" width="13.125" style="712" customWidth="1"/>
    <col min="4612" max="4612" width="14.375" style="712" customWidth="1"/>
    <col min="4613" max="4613" width="12.875" style="712" customWidth="1"/>
    <col min="4614" max="4614" width="15.375" style="712" customWidth="1"/>
    <col min="4615" max="4615" width="14" style="712" customWidth="1"/>
    <col min="4616" max="4616" width="16.375" style="712" customWidth="1"/>
    <col min="4617" max="4617" width="13" style="712" customWidth="1"/>
    <col min="4618" max="4618" width="16.25" style="712" customWidth="1"/>
    <col min="4619" max="4864" width="9" style="712"/>
    <col min="4865" max="4865" width="42.375" style="712" customWidth="1"/>
    <col min="4866" max="4866" width="12.125" style="712" customWidth="1"/>
    <col min="4867" max="4867" width="13.125" style="712" customWidth="1"/>
    <col min="4868" max="4868" width="14.375" style="712" customWidth="1"/>
    <col min="4869" max="4869" width="12.875" style="712" customWidth="1"/>
    <col min="4870" max="4870" width="15.375" style="712" customWidth="1"/>
    <col min="4871" max="4871" width="14" style="712" customWidth="1"/>
    <col min="4872" max="4872" width="16.375" style="712" customWidth="1"/>
    <col min="4873" max="4873" width="13" style="712" customWidth="1"/>
    <col min="4874" max="4874" width="16.25" style="712" customWidth="1"/>
    <col min="4875" max="5120" width="9" style="712"/>
    <col min="5121" max="5121" width="42.375" style="712" customWidth="1"/>
    <col min="5122" max="5122" width="12.125" style="712" customWidth="1"/>
    <col min="5123" max="5123" width="13.125" style="712" customWidth="1"/>
    <col min="5124" max="5124" width="14.375" style="712" customWidth="1"/>
    <col min="5125" max="5125" width="12.875" style="712" customWidth="1"/>
    <col min="5126" max="5126" width="15.375" style="712" customWidth="1"/>
    <col min="5127" max="5127" width="14" style="712" customWidth="1"/>
    <col min="5128" max="5128" width="16.375" style="712" customWidth="1"/>
    <col min="5129" max="5129" width="13" style="712" customWidth="1"/>
    <col min="5130" max="5130" width="16.25" style="712" customWidth="1"/>
    <col min="5131" max="5376" width="9" style="712"/>
    <col min="5377" max="5377" width="42.375" style="712" customWidth="1"/>
    <col min="5378" max="5378" width="12.125" style="712" customWidth="1"/>
    <col min="5379" max="5379" width="13.125" style="712" customWidth="1"/>
    <col min="5380" max="5380" width="14.375" style="712" customWidth="1"/>
    <col min="5381" max="5381" width="12.875" style="712" customWidth="1"/>
    <col min="5382" max="5382" width="15.375" style="712" customWidth="1"/>
    <col min="5383" max="5383" width="14" style="712" customWidth="1"/>
    <col min="5384" max="5384" width="16.375" style="712" customWidth="1"/>
    <col min="5385" max="5385" width="13" style="712" customWidth="1"/>
    <col min="5386" max="5386" width="16.25" style="712" customWidth="1"/>
    <col min="5387" max="5632" width="9" style="712"/>
    <col min="5633" max="5633" width="42.375" style="712" customWidth="1"/>
    <col min="5634" max="5634" width="12.125" style="712" customWidth="1"/>
    <col min="5635" max="5635" width="13.125" style="712" customWidth="1"/>
    <col min="5636" max="5636" width="14.375" style="712" customWidth="1"/>
    <col min="5637" max="5637" width="12.875" style="712" customWidth="1"/>
    <col min="5638" max="5638" width="15.375" style="712" customWidth="1"/>
    <col min="5639" max="5639" width="14" style="712" customWidth="1"/>
    <col min="5640" max="5640" width="16.375" style="712" customWidth="1"/>
    <col min="5641" max="5641" width="13" style="712" customWidth="1"/>
    <col min="5642" max="5642" width="16.25" style="712" customWidth="1"/>
    <col min="5643" max="5888" width="9" style="712"/>
    <col min="5889" max="5889" width="42.375" style="712" customWidth="1"/>
    <col min="5890" max="5890" width="12.125" style="712" customWidth="1"/>
    <col min="5891" max="5891" width="13.125" style="712" customWidth="1"/>
    <col min="5892" max="5892" width="14.375" style="712" customWidth="1"/>
    <col min="5893" max="5893" width="12.875" style="712" customWidth="1"/>
    <col min="5894" max="5894" width="15.375" style="712" customWidth="1"/>
    <col min="5895" max="5895" width="14" style="712" customWidth="1"/>
    <col min="5896" max="5896" width="16.375" style="712" customWidth="1"/>
    <col min="5897" max="5897" width="13" style="712" customWidth="1"/>
    <col min="5898" max="5898" width="16.25" style="712" customWidth="1"/>
    <col min="5899" max="6144" width="9" style="712"/>
    <col min="6145" max="6145" width="42.375" style="712" customWidth="1"/>
    <col min="6146" max="6146" width="12.125" style="712" customWidth="1"/>
    <col min="6147" max="6147" width="13.125" style="712" customWidth="1"/>
    <col min="6148" max="6148" width="14.375" style="712" customWidth="1"/>
    <col min="6149" max="6149" width="12.875" style="712" customWidth="1"/>
    <col min="6150" max="6150" width="15.375" style="712" customWidth="1"/>
    <col min="6151" max="6151" width="14" style="712" customWidth="1"/>
    <col min="6152" max="6152" width="16.375" style="712" customWidth="1"/>
    <col min="6153" max="6153" width="13" style="712" customWidth="1"/>
    <col min="6154" max="6154" width="16.25" style="712" customWidth="1"/>
    <col min="6155" max="6400" width="9" style="712"/>
    <col min="6401" max="6401" width="42.375" style="712" customWidth="1"/>
    <col min="6402" max="6402" width="12.125" style="712" customWidth="1"/>
    <col min="6403" max="6403" width="13.125" style="712" customWidth="1"/>
    <col min="6404" max="6404" width="14.375" style="712" customWidth="1"/>
    <col min="6405" max="6405" width="12.875" style="712" customWidth="1"/>
    <col min="6406" max="6406" width="15.375" style="712" customWidth="1"/>
    <col min="6407" max="6407" width="14" style="712" customWidth="1"/>
    <col min="6408" max="6408" width="16.375" style="712" customWidth="1"/>
    <col min="6409" max="6409" width="13" style="712" customWidth="1"/>
    <col min="6410" max="6410" width="16.25" style="712" customWidth="1"/>
    <col min="6411" max="6656" width="9" style="712"/>
    <col min="6657" max="6657" width="42.375" style="712" customWidth="1"/>
    <col min="6658" max="6658" width="12.125" style="712" customWidth="1"/>
    <col min="6659" max="6659" width="13.125" style="712" customWidth="1"/>
    <col min="6660" max="6660" width="14.375" style="712" customWidth="1"/>
    <col min="6661" max="6661" width="12.875" style="712" customWidth="1"/>
    <col min="6662" max="6662" width="15.375" style="712" customWidth="1"/>
    <col min="6663" max="6663" width="14" style="712" customWidth="1"/>
    <col min="6664" max="6664" width="16.375" style="712" customWidth="1"/>
    <col min="6665" max="6665" width="13" style="712" customWidth="1"/>
    <col min="6666" max="6666" width="16.25" style="712" customWidth="1"/>
    <col min="6667" max="6912" width="9" style="712"/>
    <col min="6913" max="6913" width="42.375" style="712" customWidth="1"/>
    <col min="6914" max="6914" width="12.125" style="712" customWidth="1"/>
    <col min="6915" max="6915" width="13.125" style="712" customWidth="1"/>
    <col min="6916" max="6916" width="14.375" style="712" customWidth="1"/>
    <col min="6917" max="6917" width="12.875" style="712" customWidth="1"/>
    <col min="6918" max="6918" width="15.375" style="712" customWidth="1"/>
    <col min="6919" max="6919" width="14" style="712" customWidth="1"/>
    <col min="6920" max="6920" width="16.375" style="712" customWidth="1"/>
    <col min="6921" max="6921" width="13" style="712" customWidth="1"/>
    <col min="6922" max="6922" width="16.25" style="712" customWidth="1"/>
    <col min="6923" max="7168" width="9" style="712"/>
    <col min="7169" max="7169" width="42.375" style="712" customWidth="1"/>
    <col min="7170" max="7170" width="12.125" style="712" customWidth="1"/>
    <col min="7171" max="7171" width="13.125" style="712" customWidth="1"/>
    <col min="7172" max="7172" width="14.375" style="712" customWidth="1"/>
    <col min="7173" max="7173" width="12.875" style="712" customWidth="1"/>
    <col min="7174" max="7174" width="15.375" style="712" customWidth="1"/>
    <col min="7175" max="7175" width="14" style="712" customWidth="1"/>
    <col min="7176" max="7176" width="16.375" style="712" customWidth="1"/>
    <col min="7177" max="7177" width="13" style="712" customWidth="1"/>
    <col min="7178" max="7178" width="16.25" style="712" customWidth="1"/>
    <col min="7179" max="7424" width="9" style="712"/>
    <col min="7425" max="7425" width="42.375" style="712" customWidth="1"/>
    <col min="7426" max="7426" width="12.125" style="712" customWidth="1"/>
    <col min="7427" max="7427" width="13.125" style="712" customWidth="1"/>
    <col min="7428" max="7428" width="14.375" style="712" customWidth="1"/>
    <col min="7429" max="7429" width="12.875" style="712" customWidth="1"/>
    <col min="7430" max="7430" width="15.375" style="712" customWidth="1"/>
    <col min="7431" max="7431" width="14" style="712" customWidth="1"/>
    <col min="7432" max="7432" width="16.375" style="712" customWidth="1"/>
    <col min="7433" max="7433" width="13" style="712" customWidth="1"/>
    <col min="7434" max="7434" width="16.25" style="712" customWidth="1"/>
    <col min="7435" max="7680" width="9" style="712"/>
    <col min="7681" max="7681" width="42.375" style="712" customWidth="1"/>
    <col min="7682" max="7682" width="12.125" style="712" customWidth="1"/>
    <col min="7683" max="7683" width="13.125" style="712" customWidth="1"/>
    <col min="7684" max="7684" width="14.375" style="712" customWidth="1"/>
    <col min="7685" max="7685" width="12.875" style="712" customWidth="1"/>
    <col min="7686" max="7686" width="15.375" style="712" customWidth="1"/>
    <col min="7687" max="7687" width="14" style="712" customWidth="1"/>
    <col min="7688" max="7688" width="16.375" style="712" customWidth="1"/>
    <col min="7689" max="7689" width="13" style="712" customWidth="1"/>
    <col min="7690" max="7690" width="16.25" style="712" customWidth="1"/>
    <col min="7691" max="7936" width="9" style="712"/>
    <col min="7937" max="7937" width="42.375" style="712" customWidth="1"/>
    <col min="7938" max="7938" width="12.125" style="712" customWidth="1"/>
    <col min="7939" max="7939" width="13.125" style="712" customWidth="1"/>
    <col min="7940" max="7940" width="14.375" style="712" customWidth="1"/>
    <col min="7941" max="7941" width="12.875" style="712" customWidth="1"/>
    <col min="7942" max="7942" width="15.375" style="712" customWidth="1"/>
    <col min="7943" max="7943" width="14" style="712" customWidth="1"/>
    <col min="7944" max="7944" width="16.375" style="712" customWidth="1"/>
    <col min="7945" max="7945" width="13" style="712" customWidth="1"/>
    <col min="7946" max="7946" width="16.25" style="712" customWidth="1"/>
    <col min="7947" max="8192" width="9" style="712"/>
    <col min="8193" max="8193" width="42.375" style="712" customWidth="1"/>
    <col min="8194" max="8194" width="12.125" style="712" customWidth="1"/>
    <col min="8195" max="8195" width="13.125" style="712" customWidth="1"/>
    <col min="8196" max="8196" width="14.375" style="712" customWidth="1"/>
    <col min="8197" max="8197" width="12.875" style="712" customWidth="1"/>
    <col min="8198" max="8198" width="15.375" style="712" customWidth="1"/>
    <col min="8199" max="8199" width="14" style="712" customWidth="1"/>
    <col min="8200" max="8200" width="16.375" style="712" customWidth="1"/>
    <col min="8201" max="8201" width="13" style="712" customWidth="1"/>
    <col min="8202" max="8202" width="16.25" style="712" customWidth="1"/>
    <col min="8203" max="8448" width="9" style="712"/>
    <col min="8449" max="8449" width="42.375" style="712" customWidth="1"/>
    <col min="8450" max="8450" width="12.125" style="712" customWidth="1"/>
    <col min="8451" max="8451" width="13.125" style="712" customWidth="1"/>
    <col min="8452" max="8452" width="14.375" style="712" customWidth="1"/>
    <col min="8453" max="8453" width="12.875" style="712" customWidth="1"/>
    <col min="8454" max="8454" width="15.375" style="712" customWidth="1"/>
    <col min="8455" max="8455" width="14" style="712" customWidth="1"/>
    <col min="8456" max="8456" width="16.375" style="712" customWidth="1"/>
    <col min="8457" max="8457" width="13" style="712" customWidth="1"/>
    <col min="8458" max="8458" width="16.25" style="712" customWidth="1"/>
    <col min="8459" max="8704" width="9" style="712"/>
    <col min="8705" max="8705" width="42.375" style="712" customWidth="1"/>
    <col min="8706" max="8706" width="12.125" style="712" customWidth="1"/>
    <col min="8707" max="8707" width="13.125" style="712" customWidth="1"/>
    <col min="8708" max="8708" width="14.375" style="712" customWidth="1"/>
    <col min="8709" max="8709" width="12.875" style="712" customWidth="1"/>
    <col min="8710" max="8710" width="15.375" style="712" customWidth="1"/>
    <col min="8711" max="8711" width="14" style="712" customWidth="1"/>
    <col min="8712" max="8712" width="16.375" style="712" customWidth="1"/>
    <col min="8713" max="8713" width="13" style="712" customWidth="1"/>
    <col min="8714" max="8714" width="16.25" style="712" customWidth="1"/>
    <col min="8715" max="8960" width="9" style="712"/>
    <col min="8961" max="8961" width="42.375" style="712" customWidth="1"/>
    <col min="8962" max="8962" width="12.125" style="712" customWidth="1"/>
    <col min="8963" max="8963" width="13.125" style="712" customWidth="1"/>
    <col min="8964" max="8964" width="14.375" style="712" customWidth="1"/>
    <col min="8965" max="8965" width="12.875" style="712" customWidth="1"/>
    <col min="8966" max="8966" width="15.375" style="712" customWidth="1"/>
    <col min="8967" max="8967" width="14" style="712" customWidth="1"/>
    <col min="8968" max="8968" width="16.375" style="712" customWidth="1"/>
    <col min="8969" max="8969" width="13" style="712" customWidth="1"/>
    <col min="8970" max="8970" width="16.25" style="712" customWidth="1"/>
    <col min="8971" max="9216" width="9" style="712"/>
    <col min="9217" max="9217" width="42.375" style="712" customWidth="1"/>
    <col min="9218" max="9218" width="12.125" style="712" customWidth="1"/>
    <col min="9219" max="9219" width="13.125" style="712" customWidth="1"/>
    <col min="9220" max="9220" width="14.375" style="712" customWidth="1"/>
    <col min="9221" max="9221" width="12.875" style="712" customWidth="1"/>
    <col min="9222" max="9222" width="15.375" style="712" customWidth="1"/>
    <col min="9223" max="9223" width="14" style="712" customWidth="1"/>
    <col min="9224" max="9224" width="16.375" style="712" customWidth="1"/>
    <col min="9225" max="9225" width="13" style="712" customWidth="1"/>
    <col min="9226" max="9226" width="16.25" style="712" customWidth="1"/>
    <col min="9227" max="9472" width="9" style="712"/>
    <col min="9473" max="9473" width="42.375" style="712" customWidth="1"/>
    <col min="9474" max="9474" width="12.125" style="712" customWidth="1"/>
    <col min="9475" max="9475" width="13.125" style="712" customWidth="1"/>
    <col min="9476" max="9476" width="14.375" style="712" customWidth="1"/>
    <col min="9477" max="9477" width="12.875" style="712" customWidth="1"/>
    <col min="9478" max="9478" width="15.375" style="712" customWidth="1"/>
    <col min="9479" max="9479" width="14" style="712" customWidth="1"/>
    <col min="9480" max="9480" width="16.375" style="712" customWidth="1"/>
    <col min="9481" max="9481" width="13" style="712" customWidth="1"/>
    <col min="9482" max="9482" width="16.25" style="712" customWidth="1"/>
    <col min="9483" max="9728" width="9" style="712"/>
    <col min="9729" max="9729" width="42.375" style="712" customWidth="1"/>
    <col min="9730" max="9730" width="12.125" style="712" customWidth="1"/>
    <col min="9731" max="9731" width="13.125" style="712" customWidth="1"/>
    <col min="9732" max="9732" width="14.375" style="712" customWidth="1"/>
    <col min="9733" max="9733" width="12.875" style="712" customWidth="1"/>
    <col min="9734" max="9734" width="15.375" style="712" customWidth="1"/>
    <col min="9735" max="9735" width="14" style="712" customWidth="1"/>
    <col min="9736" max="9736" width="16.375" style="712" customWidth="1"/>
    <col min="9737" max="9737" width="13" style="712" customWidth="1"/>
    <col min="9738" max="9738" width="16.25" style="712" customWidth="1"/>
    <col min="9739" max="9984" width="9" style="712"/>
    <col min="9985" max="9985" width="42.375" style="712" customWidth="1"/>
    <col min="9986" max="9986" width="12.125" style="712" customWidth="1"/>
    <col min="9987" max="9987" width="13.125" style="712" customWidth="1"/>
    <col min="9988" max="9988" width="14.375" style="712" customWidth="1"/>
    <col min="9989" max="9989" width="12.875" style="712" customWidth="1"/>
    <col min="9990" max="9990" width="15.375" style="712" customWidth="1"/>
    <col min="9991" max="9991" width="14" style="712" customWidth="1"/>
    <col min="9992" max="9992" width="16.375" style="712" customWidth="1"/>
    <col min="9993" max="9993" width="13" style="712" customWidth="1"/>
    <col min="9994" max="9994" width="16.25" style="712" customWidth="1"/>
    <col min="9995" max="10240" width="9" style="712"/>
    <col min="10241" max="10241" width="42.375" style="712" customWidth="1"/>
    <col min="10242" max="10242" width="12.125" style="712" customWidth="1"/>
    <col min="10243" max="10243" width="13.125" style="712" customWidth="1"/>
    <col min="10244" max="10244" width="14.375" style="712" customWidth="1"/>
    <col min="10245" max="10245" width="12.875" style="712" customWidth="1"/>
    <col min="10246" max="10246" width="15.375" style="712" customWidth="1"/>
    <col min="10247" max="10247" width="14" style="712" customWidth="1"/>
    <col min="10248" max="10248" width="16.375" style="712" customWidth="1"/>
    <col min="10249" max="10249" width="13" style="712" customWidth="1"/>
    <col min="10250" max="10250" width="16.25" style="712" customWidth="1"/>
    <col min="10251" max="10496" width="9" style="712"/>
    <col min="10497" max="10497" width="42.375" style="712" customWidth="1"/>
    <col min="10498" max="10498" width="12.125" style="712" customWidth="1"/>
    <col min="10499" max="10499" width="13.125" style="712" customWidth="1"/>
    <col min="10500" max="10500" width="14.375" style="712" customWidth="1"/>
    <col min="10501" max="10501" width="12.875" style="712" customWidth="1"/>
    <col min="10502" max="10502" width="15.375" style="712" customWidth="1"/>
    <col min="10503" max="10503" width="14" style="712" customWidth="1"/>
    <col min="10504" max="10504" width="16.375" style="712" customWidth="1"/>
    <col min="10505" max="10505" width="13" style="712" customWidth="1"/>
    <col min="10506" max="10506" width="16.25" style="712" customWidth="1"/>
    <col min="10507" max="10752" width="9" style="712"/>
    <col min="10753" max="10753" width="42.375" style="712" customWidth="1"/>
    <col min="10754" max="10754" width="12.125" style="712" customWidth="1"/>
    <col min="10755" max="10755" width="13.125" style="712" customWidth="1"/>
    <col min="10756" max="10756" width="14.375" style="712" customWidth="1"/>
    <col min="10757" max="10757" width="12.875" style="712" customWidth="1"/>
    <col min="10758" max="10758" width="15.375" style="712" customWidth="1"/>
    <col min="10759" max="10759" width="14" style="712" customWidth="1"/>
    <col min="10760" max="10760" width="16.375" style="712" customWidth="1"/>
    <col min="10761" max="10761" width="13" style="712" customWidth="1"/>
    <col min="10762" max="10762" width="16.25" style="712" customWidth="1"/>
    <col min="10763" max="11008" width="9" style="712"/>
    <col min="11009" max="11009" width="42.375" style="712" customWidth="1"/>
    <col min="11010" max="11010" width="12.125" style="712" customWidth="1"/>
    <col min="11011" max="11011" width="13.125" style="712" customWidth="1"/>
    <col min="11012" max="11012" width="14.375" style="712" customWidth="1"/>
    <col min="11013" max="11013" width="12.875" style="712" customWidth="1"/>
    <col min="11014" max="11014" width="15.375" style="712" customWidth="1"/>
    <col min="11015" max="11015" width="14" style="712" customWidth="1"/>
    <col min="11016" max="11016" width="16.375" style="712" customWidth="1"/>
    <col min="11017" max="11017" width="13" style="712" customWidth="1"/>
    <col min="11018" max="11018" width="16.25" style="712" customWidth="1"/>
    <col min="11019" max="11264" width="9" style="712"/>
    <col min="11265" max="11265" width="42.375" style="712" customWidth="1"/>
    <col min="11266" max="11266" width="12.125" style="712" customWidth="1"/>
    <col min="11267" max="11267" width="13.125" style="712" customWidth="1"/>
    <col min="11268" max="11268" width="14.375" style="712" customWidth="1"/>
    <col min="11269" max="11269" width="12.875" style="712" customWidth="1"/>
    <col min="11270" max="11270" width="15.375" style="712" customWidth="1"/>
    <col min="11271" max="11271" width="14" style="712" customWidth="1"/>
    <col min="11272" max="11272" width="16.375" style="712" customWidth="1"/>
    <col min="11273" max="11273" width="13" style="712" customWidth="1"/>
    <col min="11274" max="11274" width="16.25" style="712" customWidth="1"/>
    <col min="11275" max="11520" width="9" style="712"/>
    <col min="11521" max="11521" width="42.375" style="712" customWidth="1"/>
    <col min="11522" max="11522" width="12.125" style="712" customWidth="1"/>
    <col min="11523" max="11523" width="13.125" style="712" customWidth="1"/>
    <col min="11524" max="11524" width="14.375" style="712" customWidth="1"/>
    <col min="11525" max="11525" width="12.875" style="712" customWidth="1"/>
    <col min="11526" max="11526" width="15.375" style="712" customWidth="1"/>
    <col min="11527" max="11527" width="14" style="712" customWidth="1"/>
    <col min="11528" max="11528" width="16.375" style="712" customWidth="1"/>
    <col min="11529" max="11529" width="13" style="712" customWidth="1"/>
    <col min="11530" max="11530" width="16.25" style="712" customWidth="1"/>
    <col min="11531" max="11776" width="9" style="712"/>
    <col min="11777" max="11777" width="42.375" style="712" customWidth="1"/>
    <col min="11778" max="11778" width="12.125" style="712" customWidth="1"/>
    <col min="11779" max="11779" width="13.125" style="712" customWidth="1"/>
    <col min="11780" max="11780" width="14.375" style="712" customWidth="1"/>
    <col min="11781" max="11781" width="12.875" style="712" customWidth="1"/>
    <col min="11782" max="11782" width="15.375" style="712" customWidth="1"/>
    <col min="11783" max="11783" width="14" style="712" customWidth="1"/>
    <col min="11784" max="11784" width="16.375" style="712" customWidth="1"/>
    <col min="11785" max="11785" width="13" style="712" customWidth="1"/>
    <col min="11786" max="11786" width="16.25" style="712" customWidth="1"/>
    <col min="11787" max="12032" width="9" style="712"/>
    <col min="12033" max="12033" width="42.375" style="712" customWidth="1"/>
    <col min="12034" max="12034" width="12.125" style="712" customWidth="1"/>
    <col min="12035" max="12035" width="13.125" style="712" customWidth="1"/>
    <col min="12036" max="12036" width="14.375" style="712" customWidth="1"/>
    <col min="12037" max="12037" width="12.875" style="712" customWidth="1"/>
    <col min="12038" max="12038" width="15.375" style="712" customWidth="1"/>
    <col min="12039" max="12039" width="14" style="712" customWidth="1"/>
    <col min="12040" max="12040" width="16.375" style="712" customWidth="1"/>
    <col min="12041" max="12041" width="13" style="712" customWidth="1"/>
    <col min="12042" max="12042" width="16.25" style="712" customWidth="1"/>
    <col min="12043" max="12288" width="9" style="712"/>
    <col min="12289" max="12289" width="42.375" style="712" customWidth="1"/>
    <col min="12290" max="12290" width="12.125" style="712" customWidth="1"/>
    <col min="12291" max="12291" width="13.125" style="712" customWidth="1"/>
    <col min="12292" max="12292" width="14.375" style="712" customWidth="1"/>
    <col min="12293" max="12293" width="12.875" style="712" customWidth="1"/>
    <col min="12294" max="12294" width="15.375" style="712" customWidth="1"/>
    <col min="12295" max="12295" width="14" style="712" customWidth="1"/>
    <col min="12296" max="12296" width="16.375" style="712" customWidth="1"/>
    <col min="12297" max="12297" width="13" style="712" customWidth="1"/>
    <col min="12298" max="12298" width="16.25" style="712" customWidth="1"/>
    <col min="12299" max="12544" width="9" style="712"/>
    <col min="12545" max="12545" width="42.375" style="712" customWidth="1"/>
    <col min="12546" max="12546" width="12.125" style="712" customWidth="1"/>
    <col min="12547" max="12547" width="13.125" style="712" customWidth="1"/>
    <col min="12548" max="12548" width="14.375" style="712" customWidth="1"/>
    <col min="12549" max="12549" width="12.875" style="712" customWidth="1"/>
    <col min="12550" max="12550" width="15.375" style="712" customWidth="1"/>
    <col min="12551" max="12551" width="14" style="712" customWidth="1"/>
    <col min="12552" max="12552" width="16.375" style="712" customWidth="1"/>
    <col min="12553" max="12553" width="13" style="712" customWidth="1"/>
    <col min="12554" max="12554" width="16.25" style="712" customWidth="1"/>
    <col min="12555" max="12800" width="9" style="712"/>
    <col min="12801" max="12801" width="42.375" style="712" customWidth="1"/>
    <col min="12802" max="12802" width="12.125" style="712" customWidth="1"/>
    <col min="12803" max="12803" width="13.125" style="712" customWidth="1"/>
    <col min="12804" max="12804" width="14.375" style="712" customWidth="1"/>
    <col min="12805" max="12805" width="12.875" style="712" customWidth="1"/>
    <col min="12806" max="12806" width="15.375" style="712" customWidth="1"/>
    <col min="12807" max="12807" width="14" style="712" customWidth="1"/>
    <col min="12808" max="12808" width="16.375" style="712" customWidth="1"/>
    <col min="12809" max="12809" width="13" style="712" customWidth="1"/>
    <col min="12810" max="12810" width="16.25" style="712" customWidth="1"/>
    <col min="12811" max="13056" width="9" style="712"/>
    <col min="13057" max="13057" width="42.375" style="712" customWidth="1"/>
    <col min="13058" max="13058" width="12.125" style="712" customWidth="1"/>
    <col min="13059" max="13059" width="13.125" style="712" customWidth="1"/>
    <col min="13060" max="13060" width="14.375" style="712" customWidth="1"/>
    <col min="13061" max="13061" width="12.875" style="712" customWidth="1"/>
    <col min="13062" max="13062" width="15.375" style="712" customWidth="1"/>
    <col min="13063" max="13063" width="14" style="712" customWidth="1"/>
    <col min="13064" max="13064" width="16.375" style="712" customWidth="1"/>
    <col min="13065" max="13065" width="13" style="712" customWidth="1"/>
    <col min="13066" max="13066" width="16.25" style="712" customWidth="1"/>
    <col min="13067" max="13312" width="9" style="712"/>
    <col min="13313" max="13313" width="42.375" style="712" customWidth="1"/>
    <col min="13314" max="13314" width="12.125" style="712" customWidth="1"/>
    <col min="13315" max="13315" width="13.125" style="712" customWidth="1"/>
    <col min="13316" max="13316" width="14.375" style="712" customWidth="1"/>
    <col min="13317" max="13317" width="12.875" style="712" customWidth="1"/>
    <col min="13318" max="13318" width="15.375" style="712" customWidth="1"/>
    <col min="13319" max="13319" width="14" style="712" customWidth="1"/>
    <col min="13320" max="13320" width="16.375" style="712" customWidth="1"/>
    <col min="13321" max="13321" width="13" style="712" customWidth="1"/>
    <col min="13322" max="13322" width="16.25" style="712" customWidth="1"/>
    <col min="13323" max="13568" width="9" style="712"/>
    <col min="13569" max="13569" width="42.375" style="712" customWidth="1"/>
    <col min="13570" max="13570" width="12.125" style="712" customWidth="1"/>
    <col min="13571" max="13571" width="13.125" style="712" customWidth="1"/>
    <col min="13572" max="13572" width="14.375" style="712" customWidth="1"/>
    <col min="13573" max="13573" width="12.875" style="712" customWidth="1"/>
    <col min="13574" max="13574" width="15.375" style="712" customWidth="1"/>
    <col min="13575" max="13575" width="14" style="712" customWidth="1"/>
    <col min="13576" max="13576" width="16.375" style="712" customWidth="1"/>
    <col min="13577" max="13577" width="13" style="712" customWidth="1"/>
    <col min="13578" max="13578" width="16.25" style="712" customWidth="1"/>
    <col min="13579" max="13824" width="9" style="712"/>
    <col min="13825" max="13825" width="42.375" style="712" customWidth="1"/>
    <col min="13826" max="13826" width="12.125" style="712" customWidth="1"/>
    <col min="13827" max="13827" width="13.125" style="712" customWidth="1"/>
    <col min="13828" max="13828" width="14.375" style="712" customWidth="1"/>
    <col min="13829" max="13829" width="12.875" style="712" customWidth="1"/>
    <col min="13830" max="13830" width="15.375" style="712" customWidth="1"/>
    <col min="13831" max="13831" width="14" style="712" customWidth="1"/>
    <col min="13832" max="13832" width="16.375" style="712" customWidth="1"/>
    <col min="13833" max="13833" width="13" style="712" customWidth="1"/>
    <col min="13834" max="13834" width="16.25" style="712" customWidth="1"/>
    <col min="13835" max="14080" width="9" style="712"/>
    <col min="14081" max="14081" width="42.375" style="712" customWidth="1"/>
    <col min="14082" max="14082" width="12.125" style="712" customWidth="1"/>
    <col min="14083" max="14083" width="13.125" style="712" customWidth="1"/>
    <col min="14084" max="14084" width="14.375" style="712" customWidth="1"/>
    <col min="14085" max="14085" width="12.875" style="712" customWidth="1"/>
    <col min="14086" max="14086" width="15.375" style="712" customWidth="1"/>
    <col min="14087" max="14087" width="14" style="712" customWidth="1"/>
    <col min="14088" max="14088" width="16.375" style="712" customWidth="1"/>
    <col min="14089" max="14089" width="13" style="712" customWidth="1"/>
    <col min="14090" max="14090" width="16.25" style="712" customWidth="1"/>
    <col min="14091" max="14336" width="9" style="712"/>
    <col min="14337" max="14337" width="42.375" style="712" customWidth="1"/>
    <col min="14338" max="14338" width="12.125" style="712" customWidth="1"/>
    <col min="14339" max="14339" width="13.125" style="712" customWidth="1"/>
    <col min="14340" max="14340" width="14.375" style="712" customWidth="1"/>
    <col min="14341" max="14341" width="12.875" style="712" customWidth="1"/>
    <col min="14342" max="14342" width="15.375" style="712" customWidth="1"/>
    <col min="14343" max="14343" width="14" style="712" customWidth="1"/>
    <col min="14344" max="14344" width="16.375" style="712" customWidth="1"/>
    <col min="14345" max="14345" width="13" style="712" customWidth="1"/>
    <col min="14346" max="14346" width="16.25" style="712" customWidth="1"/>
    <col min="14347" max="14592" width="9" style="712"/>
    <col min="14593" max="14593" width="42.375" style="712" customWidth="1"/>
    <col min="14594" max="14594" width="12.125" style="712" customWidth="1"/>
    <col min="14595" max="14595" width="13.125" style="712" customWidth="1"/>
    <col min="14596" max="14596" width="14.375" style="712" customWidth="1"/>
    <col min="14597" max="14597" width="12.875" style="712" customWidth="1"/>
    <col min="14598" max="14598" width="15.375" style="712" customWidth="1"/>
    <col min="14599" max="14599" width="14" style="712" customWidth="1"/>
    <col min="14600" max="14600" width="16.375" style="712" customWidth="1"/>
    <col min="14601" max="14601" width="13" style="712" customWidth="1"/>
    <col min="14602" max="14602" width="16.25" style="712" customWidth="1"/>
    <col min="14603" max="14848" width="9" style="712"/>
    <col min="14849" max="14849" width="42.375" style="712" customWidth="1"/>
    <col min="14850" max="14850" width="12.125" style="712" customWidth="1"/>
    <col min="14851" max="14851" width="13.125" style="712" customWidth="1"/>
    <col min="14852" max="14852" width="14.375" style="712" customWidth="1"/>
    <col min="14853" max="14853" width="12.875" style="712" customWidth="1"/>
    <col min="14854" max="14854" width="15.375" style="712" customWidth="1"/>
    <col min="14855" max="14855" width="14" style="712" customWidth="1"/>
    <col min="14856" max="14856" width="16.375" style="712" customWidth="1"/>
    <col min="14857" max="14857" width="13" style="712" customWidth="1"/>
    <col min="14858" max="14858" width="16.25" style="712" customWidth="1"/>
    <col min="14859" max="15104" width="9" style="712"/>
    <col min="15105" max="15105" width="42.375" style="712" customWidth="1"/>
    <col min="15106" max="15106" width="12.125" style="712" customWidth="1"/>
    <col min="15107" max="15107" width="13.125" style="712" customWidth="1"/>
    <col min="15108" max="15108" width="14.375" style="712" customWidth="1"/>
    <col min="15109" max="15109" width="12.875" style="712" customWidth="1"/>
    <col min="15110" max="15110" width="15.375" style="712" customWidth="1"/>
    <col min="15111" max="15111" width="14" style="712" customWidth="1"/>
    <col min="15112" max="15112" width="16.375" style="712" customWidth="1"/>
    <col min="15113" max="15113" width="13" style="712" customWidth="1"/>
    <col min="15114" max="15114" width="16.25" style="712" customWidth="1"/>
    <col min="15115" max="15360" width="9" style="712"/>
    <col min="15361" max="15361" width="42.375" style="712" customWidth="1"/>
    <col min="15362" max="15362" width="12.125" style="712" customWidth="1"/>
    <col min="15363" max="15363" width="13.125" style="712" customWidth="1"/>
    <col min="15364" max="15364" width="14.375" style="712" customWidth="1"/>
    <col min="15365" max="15365" width="12.875" style="712" customWidth="1"/>
    <col min="15366" max="15366" width="15.375" style="712" customWidth="1"/>
    <col min="15367" max="15367" width="14" style="712" customWidth="1"/>
    <col min="15368" max="15368" width="16.375" style="712" customWidth="1"/>
    <col min="15369" max="15369" width="13" style="712" customWidth="1"/>
    <col min="15370" max="15370" width="16.25" style="712" customWidth="1"/>
    <col min="15371" max="15616" width="9" style="712"/>
    <col min="15617" max="15617" width="42.375" style="712" customWidth="1"/>
    <col min="15618" max="15618" width="12.125" style="712" customWidth="1"/>
    <col min="15619" max="15619" width="13.125" style="712" customWidth="1"/>
    <col min="15620" max="15620" width="14.375" style="712" customWidth="1"/>
    <col min="15621" max="15621" width="12.875" style="712" customWidth="1"/>
    <col min="15622" max="15622" width="15.375" style="712" customWidth="1"/>
    <col min="15623" max="15623" width="14" style="712" customWidth="1"/>
    <col min="15624" max="15624" width="16.375" style="712" customWidth="1"/>
    <col min="15625" max="15625" width="13" style="712" customWidth="1"/>
    <col min="15626" max="15626" width="16.25" style="712" customWidth="1"/>
    <col min="15627" max="15872" width="9" style="712"/>
    <col min="15873" max="15873" width="42.375" style="712" customWidth="1"/>
    <col min="15874" max="15874" width="12.125" style="712" customWidth="1"/>
    <col min="15875" max="15875" width="13.125" style="712" customWidth="1"/>
    <col min="15876" max="15876" width="14.375" style="712" customWidth="1"/>
    <col min="15877" max="15877" width="12.875" style="712" customWidth="1"/>
    <col min="15878" max="15878" width="15.375" style="712" customWidth="1"/>
    <col min="15879" max="15879" width="14" style="712" customWidth="1"/>
    <col min="15880" max="15880" width="16.375" style="712" customWidth="1"/>
    <col min="15881" max="15881" width="13" style="712" customWidth="1"/>
    <col min="15882" max="15882" width="16.25" style="712" customWidth="1"/>
    <col min="15883" max="16128" width="9" style="712"/>
    <col min="16129" max="16129" width="42.375" style="712" customWidth="1"/>
    <col min="16130" max="16130" width="12.125" style="712" customWidth="1"/>
    <col min="16131" max="16131" width="13.125" style="712" customWidth="1"/>
    <col min="16132" max="16132" width="14.375" style="712" customWidth="1"/>
    <col min="16133" max="16133" width="12.875" style="712" customWidth="1"/>
    <col min="16134" max="16134" width="15.375" style="712" customWidth="1"/>
    <col min="16135" max="16135" width="14" style="712" customWidth="1"/>
    <col min="16136" max="16136" width="16.375" style="712" customWidth="1"/>
    <col min="16137" max="16137" width="13" style="712" customWidth="1"/>
    <col min="16138" max="16138" width="16.25" style="712" customWidth="1"/>
    <col min="16139" max="16384" width="9" style="712"/>
  </cols>
  <sheetData>
    <row r="1" spans="1:11">
      <c r="A1" s="724"/>
      <c r="B1" s="724"/>
      <c r="C1" s="724"/>
      <c r="D1" s="724"/>
      <c r="E1" s="724"/>
      <c r="F1" s="724"/>
      <c r="G1" s="724"/>
      <c r="H1" s="724"/>
      <c r="I1" s="710" t="s">
        <v>243</v>
      </c>
      <c r="J1" s="724"/>
      <c r="K1" s="711">
        <v>22</v>
      </c>
    </row>
    <row r="2" spans="1:11">
      <c r="A2" s="724"/>
      <c r="B2" s="724"/>
      <c r="C2" s="724"/>
      <c r="D2" s="724"/>
      <c r="E2" s="724"/>
      <c r="F2" s="724"/>
      <c r="G2" s="724"/>
      <c r="H2" s="724"/>
      <c r="I2" s="713" t="s">
        <v>635</v>
      </c>
      <c r="J2" s="724"/>
      <c r="K2" s="711"/>
    </row>
    <row r="3" spans="1:11">
      <c r="A3" s="724"/>
      <c r="B3" s="724"/>
      <c r="C3" s="724"/>
      <c r="D3" s="724"/>
      <c r="E3" s="724"/>
      <c r="F3" s="724"/>
      <c r="J3" s="724"/>
      <c r="K3" s="711"/>
    </row>
    <row r="4" spans="1:11">
      <c r="A4" s="724"/>
      <c r="B4" s="724"/>
      <c r="C4" s="724"/>
      <c r="D4" s="724"/>
      <c r="E4" s="724"/>
      <c r="F4" s="724"/>
      <c r="H4" s="713"/>
      <c r="I4" s="714"/>
      <c r="J4" s="724"/>
      <c r="K4" s="711"/>
    </row>
    <row r="5" spans="1:11">
      <c r="A5" s="724"/>
      <c r="B5" s="724"/>
      <c r="C5" s="724"/>
      <c r="D5" s="724"/>
      <c r="E5" s="724"/>
      <c r="F5" s="724"/>
      <c r="G5" s="724"/>
      <c r="H5" s="724"/>
      <c r="I5" s="724"/>
      <c r="J5" s="724"/>
      <c r="K5" s="711"/>
    </row>
    <row r="6" spans="1:11" ht="33.75" customHeight="1">
      <c r="A6" s="725" t="s">
        <v>651</v>
      </c>
      <c r="B6" s="726"/>
      <c r="C6" s="726"/>
      <c r="D6" s="726"/>
      <c r="E6" s="726"/>
      <c r="F6" s="726"/>
      <c r="G6" s="726"/>
      <c r="H6" s="726"/>
      <c r="I6" s="726"/>
      <c r="J6" s="727"/>
      <c r="K6" s="711"/>
    </row>
    <row r="7" spans="1:11" ht="43.5" customHeight="1">
      <c r="A7" s="716" t="s">
        <v>652</v>
      </c>
      <c r="B7" s="717" t="s">
        <v>653</v>
      </c>
      <c r="C7" s="717"/>
      <c r="D7" s="717" t="s">
        <v>654</v>
      </c>
      <c r="E7" s="717"/>
      <c r="F7" s="717" t="s">
        <v>655</v>
      </c>
      <c r="G7" s="717" t="s">
        <v>656</v>
      </c>
      <c r="H7" s="717"/>
      <c r="I7" s="717" t="s">
        <v>657</v>
      </c>
      <c r="J7" s="717"/>
      <c r="K7" s="711"/>
    </row>
    <row r="8" spans="1:11" ht="122.25" customHeight="1">
      <c r="A8" s="716"/>
      <c r="B8" s="718" t="s">
        <v>644</v>
      </c>
      <c r="C8" s="728" t="s">
        <v>658</v>
      </c>
      <c r="D8" s="718" t="s">
        <v>644</v>
      </c>
      <c r="E8" s="728" t="s">
        <v>658</v>
      </c>
      <c r="F8" s="717"/>
      <c r="G8" s="718" t="s">
        <v>644</v>
      </c>
      <c r="H8" s="728" t="s">
        <v>658</v>
      </c>
      <c r="I8" s="728" t="s">
        <v>659</v>
      </c>
      <c r="J8" s="728" t="s">
        <v>660</v>
      </c>
      <c r="K8" s="711"/>
    </row>
    <row r="9" spans="1:11">
      <c r="A9" s="720" t="s">
        <v>661</v>
      </c>
      <c r="B9" s="722">
        <v>64584</v>
      </c>
      <c r="C9" s="722">
        <f>B9/B14*100</f>
        <v>50.4</v>
      </c>
      <c r="D9" s="722">
        <v>63026</v>
      </c>
      <c r="E9" s="722">
        <f>D9/D14*100</f>
        <v>45</v>
      </c>
      <c r="F9" s="722">
        <v>35808</v>
      </c>
      <c r="G9" s="722">
        <v>75450</v>
      </c>
      <c r="H9" s="722">
        <f>G9/G14*100</f>
        <v>43.7</v>
      </c>
      <c r="I9" s="722">
        <f t="shared" ref="I9:I14" si="0">G9/B9*100</f>
        <v>116.8</v>
      </c>
      <c r="J9" s="722">
        <f t="shared" ref="J9:J14" si="1">G9/D9*100</f>
        <v>119.7</v>
      </c>
      <c r="K9" s="711"/>
    </row>
    <row r="10" spans="1:11">
      <c r="A10" s="720" t="s">
        <v>225</v>
      </c>
      <c r="B10" s="722">
        <v>30700</v>
      </c>
      <c r="C10" s="722">
        <f>B10/B14*100</f>
        <v>24</v>
      </c>
      <c r="D10" s="722">
        <v>33990</v>
      </c>
      <c r="E10" s="722">
        <f>D10/D14*100</f>
        <v>24.2</v>
      </c>
      <c r="F10" s="722">
        <v>19099</v>
      </c>
      <c r="G10" s="722">
        <v>48200</v>
      </c>
      <c r="H10" s="722">
        <f>G10/G14*100</f>
        <v>27.9</v>
      </c>
      <c r="I10" s="722">
        <f t="shared" si="0"/>
        <v>157</v>
      </c>
      <c r="J10" s="722">
        <f t="shared" si="1"/>
        <v>141.80000000000001</v>
      </c>
      <c r="K10" s="711"/>
    </row>
    <row r="11" spans="1:11">
      <c r="A11" s="719" t="s">
        <v>226</v>
      </c>
      <c r="B11" s="722">
        <v>6784</v>
      </c>
      <c r="C11" s="722">
        <f>B11/B14*100</f>
        <v>5.3</v>
      </c>
      <c r="D11" s="722">
        <v>7477.8</v>
      </c>
      <c r="E11" s="722">
        <f>D11/D14*100</f>
        <v>5.3</v>
      </c>
      <c r="F11" s="722">
        <v>4158</v>
      </c>
      <c r="G11" s="722">
        <v>10600</v>
      </c>
      <c r="H11" s="722">
        <f>G11/G14*100</f>
        <v>6.1</v>
      </c>
      <c r="I11" s="722">
        <f t="shared" si="0"/>
        <v>156.30000000000001</v>
      </c>
      <c r="J11" s="722">
        <f t="shared" si="1"/>
        <v>141.80000000000001</v>
      </c>
      <c r="K11" s="711"/>
    </row>
    <row r="12" spans="1:11">
      <c r="A12" s="720" t="s">
        <v>227</v>
      </c>
      <c r="B12" s="722">
        <v>9350</v>
      </c>
      <c r="C12" s="722">
        <f>B12/B14*100</f>
        <v>7.3</v>
      </c>
      <c r="D12" s="722">
        <v>9720</v>
      </c>
      <c r="E12" s="722">
        <f>D12/D14*100</f>
        <v>6.9</v>
      </c>
      <c r="F12" s="722">
        <v>5598</v>
      </c>
      <c r="G12" s="722">
        <v>12000</v>
      </c>
      <c r="H12" s="722">
        <f>G12/G14*100</f>
        <v>6.9</v>
      </c>
      <c r="I12" s="722">
        <f t="shared" si="0"/>
        <v>128.30000000000001</v>
      </c>
      <c r="J12" s="722">
        <f t="shared" si="1"/>
        <v>123.5</v>
      </c>
      <c r="K12" s="711"/>
    </row>
    <row r="13" spans="1:11">
      <c r="A13" s="720" t="s">
        <v>228</v>
      </c>
      <c r="B13" s="722">
        <v>16756</v>
      </c>
      <c r="C13" s="722">
        <f>B13/B14*100</f>
        <v>13.1</v>
      </c>
      <c r="D13" s="722">
        <v>25964.799999999999</v>
      </c>
      <c r="E13" s="722">
        <f>D13/D14*100</f>
        <v>18.5</v>
      </c>
      <c r="F13" s="722">
        <v>7629</v>
      </c>
      <c r="G13" s="722">
        <v>26564</v>
      </c>
      <c r="H13" s="722">
        <f>G13/G14*100</f>
        <v>15.4</v>
      </c>
      <c r="I13" s="722">
        <f t="shared" si="0"/>
        <v>158.5</v>
      </c>
      <c r="J13" s="722">
        <f t="shared" si="1"/>
        <v>102.3</v>
      </c>
      <c r="K13" s="711"/>
    </row>
    <row r="14" spans="1:11">
      <c r="A14" s="720" t="s">
        <v>662</v>
      </c>
      <c r="B14" s="722">
        <f t="shared" ref="B14:H14" si="2">B9+B10+B11+B12+B13</f>
        <v>128174</v>
      </c>
      <c r="C14" s="718">
        <f t="shared" si="2"/>
        <v>100.1</v>
      </c>
      <c r="D14" s="722">
        <f t="shared" si="2"/>
        <v>140178.6</v>
      </c>
      <c r="E14" s="718">
        <f t="shared" si="2"/>
        <v>99.9</v>
      </c>
      <c r="F14" s="722">
        <f t="shared" si="2"/>
        <v>72292</v>
      </c>
      <c r="G14" s="729">
        <f t="shared" si="2"/>
        <v>172814</v>
      </c>
      <c r="H14" s="718">
        <f t="shared" si="2"/>
        <v>100</v>
      </c>
      <c r="I14" s="722">
        <f t="shared" si="0"/>
        <v>134.80000000000001</v>
      </c>
      <c r="J14" s="722">
        <f t="shared" si="1"/>
        <v>123.3</v>
      </c>
      <c r="K14" s="711"/>
    </row>
    <row r="15" spans="1:11">
      <c r="A15" s="724"/>
      <c r="B15" s="724"/>
      <c r="C15" s="724"/>
      <c r="D15" s="730"/>
      <c r="E15" s="724"/>
      <c r="F15" s="724"/>
      <c r="G15" s="724"/>
      <c r="H15" s="724"/>
      <c r="I15" s="724"/>
      <c r="J15" s="724"/>
      <c r="K15" s="711"/>
    </row>
    <row r="16" spans="1:11">
      <c r="A16" s="724"/>
      <c r="B16" s="724"/>
      <c r="C16" s="724"/>
      <c r="D16" s="724"/>
      <c r="E16" s="724"/>
      <c r="F16" s="724"/>
      <c r="G16" s="724"/>
      <c r="H16" s="724"/>
      <c r="I16" s="724"/>
      <c r="J16" s="724"/>
      <c r="K16" s="711"/>
    </row>
    <row r="17" spans="1:11">
      <c r="A17" s="724"/>
      <c r="B17" s="724"/>
      <c r="C17" s="724"/>
      <c r="D17" s="724"/>
      <c r="E17" s="724"/>
      <c r="F17" s="724"/>
      <c r="G17" s="724"/>
      <c r="H17" s="724"/>
      <c r="K17" s="711"/>
    </row>
    <row r="18" spans="1:11">
      <c r="A18" s="724"/>
      <c r="B18" s="724"/>
      <c r="C18" s="724"/>
      <c r="D18" s="724"/>
      <c r="E18" s="724"/>
      <c r="F18" s="724"/>
      <c r="G18" s="724"/>
      <c r="H18" s="724"/>
      <c r="K18" s="711"/>
    </row>
    <row r="19" spans="1:11">
      <c r="A19" s="724"/>
      <c r="B19" s="724"/>
      <c r="C19" s="724"/>
      <c r="D19" s="724"/>
      <c r="E19" s="724"/>
      <c r="F19" s="724"/>
      <c r="G19" s="724"/>
      <c r="H19" s="724"/>
      <c r="K19" s="711"/>
    </row>
    <row r="20" spans="1:11">
      <c r="A20" s="724"/>
      <c r="B20" s="724"/>
      <c r="C20" s="724"/>
      <c r="D20" s="724"/>
      <c r="E20" s="724"/>
      <c r="F20" s="724"/>
      <c r="G20" s="724"/>
      <c r="H20" s="724"/>
      <c r="K20" s="711"/>
    </row>
    <row r="21" spans="1:11">
      <c r="A21" s="724"/>
      <c r="B21" s="724"/>
      <c r="C21" s="724"/>
      <c r="D21" s="724"/>
      <c r="E21" s="724"/>
      <c r="F21" s="724"/>
      <c r="G21" s="724"/>
      <c r="H21" s="724"/>
      <c r="K21" s="711"/>
    </row>
    <row r="22" spans="1:11">
      <c r="A22" s="724"/>
      <c r="B22" s="724"/>
      <c r="C22" s="724"/>
      <c r="D22" s="724"/>
      <c r="E22" s="724"/>
      <c r="F22" s="724"/>
      <c r="G22" s="724"/>
      <c r="H22" s="724"/>
      <c r="K22" s="711"/>
    </row>
    <row r="23" spans="1:11">
      <c r="A23" s="724"/>
      <c r="B23" s="724"/>
      <c r="C23" s="724"/>
      <c r="D23" s="724"/>
      <c r="E23" s="724"/>
      <c r="F23" s="724"/>
      <c r="G23" s="724"/>
      <c r="H23" s="724"/>
      <c r="K23" s="711"/>
    </row>
    <row r="24" spans="1:11">
      <c r="A24" s="724"/>
      <c r="B24" s="724"/>
      <c r="C24" s="724"/>
      <c r="D24" s="724"/>
      <c r="E24" s="724"/>
      <c r="F24" s="724"/>
      <c r="G24" s="724"/>
      <c r="H24" s="724"/>
      <c r="K24" s="711"/>
    </row>
    <row r="25" spans="1:11">
      <c r="A25" s="724"/>
      <c r="B25" s="724"/>
      <c r="C25" s="724"/>
      <c r="D25" s="724"/>
      <c r="E25" s="724"/>
      <c r="F25" s="724"/>
      <c r="G25" s="724"/>
      <c r="H25" s="724"/>
      <c r="K25" s="711"/>
    </row>
    <row r="26" spans="1:11">
      <c r="A26" s="724"/>
      <c r="B26" s="724"/>
      <c r="C26" s="724"/>
      <c r="D26" s="724"/>
      <c r="E26" s="724"/>
      <c r="F26" s="724"/>
      <c r="G26" s="724"/>
      <c r="H26" s="724"/>
      <c r="K26" s="711"/>
    </row>
    <row r="27" spans="1:11">
      <c r="A27" s="724"/>
      <c r="B27" s="724"/>
      <c r="C27" s="724"/>
      <c r="D27" s="724"/>
      <c r="E27" s="724"/>
      <c r="F27" s="724"/>
      <c r="G27" s="724"/>
      <c r="H27" s="724"/>
      <c r="K27" s="711"/>
    </row>
    <row r="28" spans="1:11">
      <c r="A28" s="724"/>
      <c r="B28" s="724"/>
      <c r="C28" s="724"/>
      <c r="D28" s="724"/>
      <c r="E28" s="724"/>
      <c r="F28" s="724"/>
      <c r="G28" s="724"/>
      <c r="H28" s="724"/>
      <c r="K28" s="711"/>
    </row>
    <row r="29" spans="1:11">
      <c r="K29" s="711"/>
    </row>
  </sheetData>
  <mergeCells count="8">
    <mergeCell ref="K1:K29"/>
    <mergeCell ref="A6:J6"/>
    <mergeCell ref="A7:A8"/>
    <mergeCell ref="B7:C7"/>
    <mergeCell ref="D7:E7"/>
    <mergeCell ref="F7:F8"/>
    <mergeCell ref="G7:H7"/>
    <mergeCell ref="I7:J7"/>
  </mergeCells>
  <pageMargins left="0.75" right="0.75" top="1" bottom="1" header="0.5" footer="0.5"/>
  <pageSetup paperSize="9" scale="65" fitToHeight="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opLeftCell="A7" zoomScale="86" zoomScaleNormal="86" zoomScaleSheetLayoutView="91" workbookViewId="0">
      <selection activeCell="F19" sqref="F19"/>
    </sheetView>
  </sheetViews>
  <sheetFormatPr defaultRowHeight="12.75"/>
  <cols>
    <col min="1" max="1" width="38.5" style="712" customWidth="1"/>
    <col min="2" max="2" width="9.625" style="712" customWidth="1"/>
    <col min="3" max="3" width="14.25" style="712" customWidth="1"/>
    <col min="4" max="4" width="9.875" style="712" customWidth="1"/>
    <col min="5" max="5" width="13.75" style="712" customWidth="1"/>
    <col min="6" max="6" width="13" style="712" customWidth="1"/>
    <col min="7" max="7" width="11.875" style="712" customWidth="1"/>
    <col min="8" max="8" width="13.625" style="712" customWidth="1"/>
    <col min="9" max="9" width="9" style="712" customWidth="1"/>
    <col min="10" max="256" width="9" style="712"/>
    <col min="257" max="257" width="38.5" style="712" customWidth="1"/>
    <col min="258" max="258" width="9.625" style="712" customWidth="1"/>
    <col min="259" max="259" width="14.25" style="712" customWidth="1"/>
    <col min="260" max="260" width="9.875" style="712" customWidth="1"/>
    <col min="261" max="261" width="13.75" style="712" customWidth="1"/>
    <col min="262" max="262" width="13" style="712" customWidth="1"/>
    <col min="263" max="263" width="11.875" style="712" customWidth="1"/>
    <col min="264" max="264" width="13.625" style="712" customWidth="1"/>
    <col min="265" max="265" width="9" style="712" customWidth="1"/>
    <col min="266" max="512" width="9" style="712"/>
    <col min="513" max="513" width="38.5" style="712" customWidth="1"/>
    <col min="514" max="514" width="9.625" style="712" customWidth="1"/>
    <col min="515" max="515" width="14.25" style="712" customWidth="1"/>
    <col min="516" max="516" width="9.875" style="712" customWidth="1"/>
    <col min="517" max="517" width="13.75" style="712" customWidth="1"/>
    <col min="518" max="518" width="13" style="712" customWidth="1"/>
    <col min="519" max="519" width="11.875" style="712" customWidth="1"/>
    <col min="520" max="520" width="13.625" style="712" customWidth="1"/>
    <col min="521" max="521" width="9" style="712" customWidth="1"/>
    <col min="522" max="768" width="9" style="712"/>
    <col min="769" max="769" width="38.5" style="712" customWidth="1"/>
    <col min="770" max="770" width="9.625" style="712" customWidth="1"/>
    <col min="771" max="771" width="14.25" style="712" customWidth="1"/>
    <col min="772" max="772" width="9.875" style="712" customWidth="1"/>
    <col min="773" max="773" width="13.75" style="712" customWidth="1"/>
    <col min="774" max="774" width="13" style="712" customWidth="1"/>
    <col min="775" max="775" width="11.875" style="712" customWidth="1"/>
    <col min="776" max="776" width="13.625" style="712" customWidth="1"/>
    <col min="777" max="777" width="9" style="712" customWidth="1"/>
    <col min="778" max="1024" width="9" style="712"/>
    <col min="1025" max="1025" width="38.5" style="712" customWidth="1"/>
    <col min="1026" max="1026" width="9.625" style="712" customWidth="1"/>
    <col min="1027" max="1027" width="14.25" style="712" customWidth="1"/>
    <col min="1028" max="1028" width="9.875" style="712" customWidth="1"/>
    <col min="1029" max="1029" width="13.75" style="712" customWidth="1"/>
    <col min="1030" max="1030" width="13" style="712" customWidth="1"/>
    <col min="1031" max="1031" width="11.875" style="712" customWidth="1"/>
    <col min="1032" max="1032" width="13.625" style="712" customWidth="1"/>
    <col min="1033" max="1033" width="9" style="712" customWidth="1"/>
    <col min="1034" max="1280" width="9" style="712"/>
    <col min="1281" max="1281" width="38.5" style="712" customWidth="1"/>
    <col min="1282" max="1282" width="9.625" style="712" customWidth="1"/>
    <col min="1283" max="1283" width="14.25" style="712" customWidth="1"/>
    <col min="1284" max="1284" width="9.875" style="712" customWidth="1"/>
    <col min="1285" max="1285" width="13.75" style="712" customWidth="1"/>
    <col min="1286" max="1286" width="13" style="712" customWidth="1"/>
    <col min="1287" max="1287" width="11.875" style="712" customWidth="1"/>
    <col min="1288" max="1288" width="13.625" style="712" customWidth="1"/>
    <col min="1289" max="1289" width="9" style="712" customWidth="1"/>
    <col min="1290" max="1536" width="9" style="712"/>
    <col min="1537" max="1537" width="38.5" style="712" customWidth="1"/>
    <col min="1538" max="1538" width="9.625" style="712" customWidth="1"/>
    <col min="1539" max="1539" width="14.25" style="712" customWidth="1"/>
    <col min="1540" max="1540" width="9.875" style="712" customWidth="1"/>
    <col min="1541" max="1541" width="13.75" style="712" customWidth="1"/>
    <col min="1542" max="1542" width="13" style="712" customWidth="1"/>
    <col min="1543" max="1543" width="11.875" style="712" customWidth="1"/>
    <col min="1544" max="1544" width="13.625" style="712" customWidth="1"/>
    <col min="1545" max="1545" width="9" style="712" customWidth="1"/>
    <col min="1546" max="1792" width="9" style="712"/>
    <col min="1793" max="1793" width="38.5" style="712" customWidth="1"/>
    <col min="1794" max="1794" width="9.625" style="712" customWidth="1"/>
    <col min="1795" max="1795" width="14.25" style="712" customWidth="1"/>
    <col min="1796" max="1796" width="9.875" style="712" customWidth="1"/>
    <col min="1797" max="1797" width="13.75" style="712" customWidth="1"/>
    <col min="1798" max="1798" width="13" style="712" customWidth="1"/>
    <col min="1799" max="1799" width="11.875" style="712" customWidth="1"/>
    <col min="1800" max="1800" width="13.625" style="712" customWidth="1"/>
    <col min="1801" max="1801" width="9" style="712" customWidth="1"/>
    <col min="1802" max="2048" width="9" style="712"/>
    <col min="2049" max="2049" width="38.5" style="712" customWidth="1"/>
    <col min="2050" max="2050" width="9.625" style="712" customWidth="1"/>
    <col min="2051" max="2051" width="14.25" style="712" customWidth="1"/>
    <col min="2052" max="2052" width="9.875" style="712" customWidth="1"/>
    <col min="2053" max="2053" width="13.75" style="712" customWidth="1"/>
    <col min="2054" max="2054" width="13" style="712" customWidth="1"/>
    <col min="2055" max="2055" width="11.875" style="712" customWidth="1"/>
    <col min="2056" max="2056" width="13.625" style="712" customWidth="1"/>
    <col min="2057" max="2057" width="9" style="712" customWidth="1"/>
    <col min="2058" max="2304" width="9" style="712"/>
    <col min="2305" max="2305" width="38.5" style="712" customWidth="1"/>
    <col min="2306" max="2306" width="9.625" style="712" customWidth="1"/>
    <col min="2307" max="2307" width="14.25" style="712" customWidth="1"/>
    <col min="2308" max="2308" width="9.875" style="712" customWidth="1"/>
    <col min="2309" max="2309" width="13.75" style="712" customWidth="1"/>
    <col min="2310" max="2310" width="13" style="712" customWidth="1"/>
    <col min="2311" max="2311" width="11.875" style="712" customWidth="1"/>
    <col min="2312" max="2312" width="13.625" style="712" customWidth="1"/>
    <col min="2313" max="2313" width="9" style="712" customWidth="1"/>
    <col min="2314" max="2560" width="9" style="712"/>
    <col min="2561" max="2561" width="38.5" style="712" customWidth="1"/>
    <col min="2562" max="2562" width="9.625" style="712" customWidth="1"/>
    <col min="2563" max="2563" width="14.25" style="712" customWidth="1"/>
    <col min="2564" max="2564" width="9.875" style="712" customWidth="1"/>
    <col min="2565" max="2565" width="13.75" style="712" customWidth="1"/>
    <col min="2566" max="2566" width="13" style="712" customWidth="1"/>
    <col min="2567" max="2567" width="11.875" style="712" customWidth="1"/>
    <col min="2568" max="2568" width="13.625" style="712" customWidth="1"/>
    <col min="2569" max="2569" width="9" style="712" customWidth="1"/>
    <col min="2570" max="2816" width="9" style="712"/>
    <col min="2817" max="2817" width="38.5" style="712" customWidth="1"/>
    <col min="2818" max="2818" width="9.625" style="712" customWidth="1"/>
    <col min="2819" max="2819" width="14.25" style="712" customWidth="1"/>
    <col min="2820" max="2820" width="9.875" style="712" customWidth="1"/>
    <col min="2821" max="2821" width="13.75" style="712" customWidth="1"/>
    <col min="2822" max="2822" width="13" style="712" customWidth="1"/>
    <col min="2823" max="2823" width="11.875" style="712" customWidth="1"/>
    <col min="2824" max="2824" width="13.625" style="712" customWidth="1"/>
    <col min="2825" max="2825" width="9" style="712" customWidth="1"/>
    <col min="2826" max="3072" width="9" style="712"/>
    <col min="3073" max="3073" width="38.5" style="712" customWidth="1"/>
    <col min="3074" max="3074" width="9.625" style="712" customWidth="1"/>
    <col min="3075" max="3075" width="14.25" style="712" customWidth="1"/>
    <col min="3076" max="3076" width="9.875" style="712" customWidth="1"/>
    <col min="3077" max="3077" width="13.75" style="712" customWidth="1"/>
    <col min="3078" max="3078" width="13" style="712" customWidth="1"/>
    <col min="3079" max="3079" width="11.875" style="712" customWidth="1"/>
    <col min="3080" max="3080" width="13.625" style="712" customWidth="1"/>
    <col min="3081" max="3081" width="9" style="712" customWidth="1"/>
    <col min="3082" max="3328" width="9" style="712"/>
    <col min="3329" max="3329" width="38.5" style="712" customWidth="1"/>
    <col min="3330" max="3330" width="9.625" style="712" customWidth="1"/>
    <col min="3331" max="3331" width="14.25" style="712" customWidth="1"/>
    <col min="3332" max="3332" width="9.875" style="712" customWidth="1"/>
    <col min="3333" max="3333" width="13.75" style="712" customWidth="1"/>
    <col min="3334" max="3334" width="13" style="712" customWidth="1"/>
    <col min="3335" max="3335" width="11.875" style="712" customWidth="1"/>
    <col min="3336" max="3336" width="13.625" style="712" customWidth="1"/>
    <col min="3337" max="3337" width="9" style="712" customWidth="1"/>
    <col min="3338" max="3584" width="9" style="712"/>
    <col min="3585" max="3585" width="38.5" style="712" customWidth="1"/>
    <col min="3586" max="3586" width="9.625" style="712" customWidth="1"/>
    <col min="3587" max="3587" width="14.25" style="712" customWidth="1"/>
    <col min="3588" max="3588" width="9.875" style="712" customWidth="1"/>
    <col min="3589" max="3589" width="13.75" style="712" customWidth="1"/>
    <col min="3590" max="3590" width="13" style="712" customWidth="1"/>
    <col min="3591" max="3591" width="11.875" style="712" customWidth="1"/>
    <col min="3592" max="3592" width="13.625" style="712" customWidth="1"/>
    <col min="3593" max="3593" width="9" style="712" customWidth="1"/>
    <col min="3594" max="3840" width="9" style="712"/>
    <col min="3841" max="3841" width="38.5" style="712" customWidth="1"/>
    <col min="3842" max="3842" width="9.625" style="712" customWidth="1"/>
    <col min="3843" max="3843" width="14.25" style="712" customWidth="1"/>
    <col min="3844" max="3844" width="9.875" style="712" customWidth="1"/>
    <col min="3845" max="3845" width="13.75" style="712" customWidth="1"/>
    <col min="3846" max="3846" width="13" style="712" customWidth="1"/>
    <col min="3847" max="3847" width="11.875" style="712" customWidth="1"/>
    <col min="3848" max="3848" width="13.625" style="712" customWidth="1"/>
    <col min="3849" max="3849" width="9" style="712" customWidth="1"/>
    <col min="3850" max="4096" width="9" style="712"/>
    <col min="4097" max="4097" width="38.5" style="712" customWidth="1"/>
    <col min="4098" max="4098" width="9.625" style="712" customWidth="1"/>
    <col min="4099" max="4099" width="14.25" style="712" customWidth="1"/>
    <col min="4100" max="4100" width="9.875" style="712" customWidth="1"/>
    <col min="4101" max="4101" width="13.75" style="712" customWidth="1"/>
    <col min="4102" max="4102" width="13" style="712" customWidth="1"/>
    <col min="4103" max="4103" width="11.875" style="712" customWidth="1"/>
    <col min="4104" max="4104" width="13.625" style="712" customWidth="1"/>
    <col min="4105" max="4105" width="9" style="712" customWidth="1"/>
    <col min="4106" max="4352" width="9" style="712"/>
    <col min="4353" max="4353" width="38.5" style="712" customWidth="1"/>
    <col min="4354" max="4354" width="9.625" style="712" customWidth="1"/>
    <col min="4355" max="4355" width="14.25" style="712" customWidth="1"/>
    <col min="4356" max="4356" width="9.875" style="712" customWidth="1"/>
    <col min="4357" max="4357" width="13.75" style="712" customWidth="1"/>
    <col min="4358" max="4358" width="13" style="712" customWidth="1"/>
    <col min="4359" max="4359" width="11.875" style="712" customWidth="1"/>
    <col min="4360" max="4360" width="13.625" style="712" customWidth="1"/>
    <col min="4361" max="4361" width="9" style="712" customWidth="1"/>
    <col min="4362" max="4608" width="9" style="712"/>
    <col min="4609" max="4609" width="38.5" style="712" customWidth="1"/>
    <col min="4610" max="4610" width="9.625" style="712" customWidth="1"/>
    <col min="4611" max="4611" width="14.25" style="712" customWidth="1"/>
    <col min="4612" max="4612" width="9.875" style="712" customWidth="1"/>
    <col min="4613" max="4613" width="13.75" style="712" customWidth="1"/>
    <col min="4614" max="4614" width="13" style="712" customWidth="1"/>
    <col min="4615" max="4615" width="11.875" style="712" customWidth="1"/>
    <col min="4616" max="4616" width="13.625" style="712" customWidth="1"/>
    <col min="4617" max="4617" width="9" style="712" customWidth="1"/>
    <col min="4618" max="4864" width="9" style="712"/>
    <col min="4865" max="4865" width="38.5" style="712" customWidth="1"/>
    <col min="4866" max="4866" width="9.625" style="712" customWidth="1"/>
    <col min="4867" max="4867" width="14.25" style="712" customWidth="1"/>
    <col min="4868" max="4868" width="9.875" style="712" customWidth="1"/>
    <col min="4869" max="4869" width="13.75" style="712" customWidth="1"/>
    <col min="4870" max="4870" width="13" style="712" customWidth="1"/>
    <col min="4871" max="4871" width="11.875" style="712" customWidth="1"/>
    <col min="4872" max="4872" width="13.625" style="712" customWidth="1"/>
    <col min="4873" max="4873" width="9" style="712" customWidth="1"/>
    <col min="4874" max="5120" width="9" style="712"/>
    <col min="5121" max="5121" width="38.5" style="712" customWidth="1"/>
    <col min="5122" max="5122" width="9.625" style="712" customWidth="1"/>
    <col min="5123" max="5123" width="14.25" style="712" customWidth="1"/>
    <col min="5124" max="5124" width="9.875" style="712" customWidth="1"/>
    <col min="5125" max="5125" width="13.75" style="712" customWidth="1"/>
    <col min="5126" max="5126" width="13" style="712" customWidth="1"/>
    <col min="5127" max="5127" width="11.875" style="712" customWidth="1"/>
    <col min="5128" max="5128" width="13.625" style="712" customWidth="1"/>
    <col min="5129" max="5129" width="9" style="712" customWidth="1"/>
    <col min="5130" max="5376" width="9" style="712"/>
    <col min="5377" max="5377" width="38.5" style="712" customWidth="1"/>
    <col min="5378" max="5378" width="9.625" style="712" customWidth="1"/>
    <col min="5379" max="5379" width="14.25" style="712" customWidth="1"/>
    <col min="5380" max="5380" width="9.875" style="712" customWidth="1"/>
    <col min="5381" max="5381" width="13.75" style="712" customWidth="1"/>
    <col min="5382" max="5382" width="13" style="712" customWidth="1"/>
    <col min="5383" max="5383" width="11.875" style="712" customWidth="1"/>
    <col min="5384" max="5384" width="13.625" style="712" customWidth="1"/>
    <col min="5385" max="5385" width="9" style="712" customWidth="1"/>
    <col min="5386" max="5632" width="9" style="712"/>
    <col min="5633" max="5633" width="38.5" style="712" customWidth="1"/>
    <col min="5634" max="5634" width="9.625" style="712" customWidth="1"/>
    <col min="5635" max="5635" width="14.25" style="712" customWidth="1"/>
    <col min="5636" max="5636" width="9.875" style="712" customWidth="1"/>
    <col min="5637" max="5637" width="13.75" style="712" customWidth="1"/>
    <col min="5638" max="5638" width="13" style="712" customWidth="1"/>
    <col min="5639" max="5639" width="11.875" style="712" customWidth="1"/>
    <col min="5640" max="5640" width="13.625" style="712" customWidth="1"/>
    <col min="5641" max="5641" width="9" style="712" customWidth="1"/>
    <col min="5642" max="5888" width="9" style="712"/>
    <col min="5889" max="5889" width="38.5" style="712" customWidth="1"/>
    <col min="5890" max="5890" width="9.625" style="712" customWidth="1"/>
    <col min="5891" max="5891" width="14.25" style="712" customWidth="1"/>
    <col min="5892" max="5892" width="9.875" style="712" customWidth="1"/>
    <col min="5893" max="5893" width="13.75" style="712" customWidth="1"/>
    <col min="5894" max="5894" width="13" style="712" customWidth="1"/>
    <col min="5895" max="5895" width="11.875" style="712" customWidth="1"/>
    <col min="5896" max="5896" width="13.625" style="712" customWidth="1"/>
    <col min="5897" max="5897" width="9" style="712" customWidth="1"/>
    <col min="5898" max="6144" width="9" style="712"/>
    <col min="6145" max="6145" width="38.5" style="712" customWidth="1"/>
    <col min="6146" max="6146" width="9.625" style="712" customWidth="1"/>
    <col min="6147" max="6147" width="14.25" style="712" customWidth="1"/>
    <col min="6148" max="6148" width="9.875" style="712" customWidth="1"/>
    <col min="6149" max="6149" width="13.75" style="712" customWidth="1"/>
    <col min="6150" max="6150" width="13" style="712" customWidth="1"/>
    <col min="6151" max="6151" width="11.875" style="712" customWidth="1"/>
    <col min="6152" max="6152" width="13.625" style="712" customWidth="1"/>
    <col min="6153" max="6153" width="9" style="712" customWidth="1"/>
    <col min="6154" max="6400" width="9" style="712"/>
    <col min="6401" max="6401" width="38.5" style="712" customWidth="1"/>
    <col min="6402" max="6402" width="9.625" style="712" customWidth="1"/>
    <col min="6403" max="6403" width="14.25" style="712" customWidth="1"/>
    <col min="6404" max="6404" width="9.875" style="712" customWidth="1"/>
    <col min="6405" max="6405" width="13.75" style="712" customWidth="1"/>
    <col min="6406" max="6406" width="13" style="712" customWidth="1"/>
    <col min="6407" max="6407" width="11.875" style="712" customWidth="1"/>
    <col min="6408" max="6408" width="13.625" style="712" customWidth="1"/>
    <col min="6409" max="6409" width="9" style="712" customWidth="1"/>
    <col min="6410" max="6656" width="9" style="712"/>
    <col min="6657" max="6657" width="38.5" style="712" customWidth="1"/>
    <col min="6658" max="6658" width="9.625" style="712" customWidth="1"/>
    <col min="6659" max="6659" width="14.25" style="712" customWidth="1"/>
    <col min="6660" max="6660" width="9.875" style="712" customWidth="1"/>
    <col min="6661" max="6661" width="13.75" style="712" customWidth="1"/>
    <col min="6662" max="6662" width="13" style="712" customWidth="1"/>
    <col min="6663" max="6663" width="11.875" style="712" customWidth="1"/>
    <col min="6664" max="6664" width="13.625" style="712" customWidth="1"/>
    <col min="6665" max="6665" width="9" style="712" customWidth="1"/>
    <col min="6666" max="6912" width="9" style="712"/>
    <col min="6913" max="6913" width="38.5" style="712" customWidth="1"/>
    <col min="6914" max="6914" width="9.625" style="712" customWidth="1"/>
    <col min="6915" max="6915" width="14.25" style="712" customWidth="1"/>
    <col min="6916" max="6916" width="9.875" style="712" customWidth="1"/>
    <col min="6917" max="6917" width="13.75" style="712" customWidth="1"/>
    <col min="6918" max="6918" width="13" style="712" customWidth="1"/>
    <col min="6919" max="6919" width="11.875" style="712" customWidth="1"/>
    <col min="6920" max="6920" width="13.625" style="712" customWidth="1"/>
    <col min="6921" max="6921" width="9" style="712" customWidth="1"/>
    <col min="6922" max="7168" width="9" style="712"/>
    <col min="7169" max="7169" width="38.5" style="712" customWidth="1"/>
    <col min="7170" max="7170" width="9.625" style="712" customWidth="1"/>
    <col min="7171" max="7171" width="14.25" style="712" customWidth="1"/>
    <col min="7172" max="7172" width="9.875" style="712" customWidth="1"/>
    <col min="7173" max="7173" width="13.75" style="712" customWidth="1"/>
    <col min="7174" max="7174" width="13" style="712" customWidth="1"/>
    <col min="7175" max="7175" width="11.875" style="712" customWidth="1"/>
    <col min="7176" max="7176" width="13.625" style="712" customWidth="1"/>
    <col min="7177" max="7177" width="9" style="712" customWidth="1"/>
    <col min="7178" max="7424" width="9" style="712"/>
    <col min="7425" max="7425" width="38.5" style="712" customWidth="1"/>
    <col min="7426" max="7426" width="9.625" style="712" customWidth="1"/>
    <col min="7427" max="7427" width="14.25" style="712" customWidth="1"/>
    <col min="7428" max="7428" width="9.875" style="712" customWidth="1"/>
    <col min="7429" max="7429" width="13.75" style="712" customWidth="1"/>
    <col min="7430" max="7430" width="13" style="712" customWidth="1"/>
    <col min="7431" max="7431" width="11.875" style="712" customWidth="1"/>
    <col min="7432" max="7432" width="13.625" style="712" customWidth="1"/>
    <col min="7433" max="7433" width="9" style="712" customWidth="1"/>
    <col min="7434" max="7680" width="9" style="712"/>
    <col min="7681" max="7681" width="38.5" style="712" customWidth="1"/>
    <col min="7682" max="7682" width="9.625" style="712" customWidth="1"/>
    <col min="7683" max="7683" width="14.25" style="712" customWidth="1"/>
    <col min="7684" max="7684" width="9.875" style="712" customWidth="1"/>
    <col min="7685" max="7685" width="13.75" style="712" customWidth="1"/>
    <col min="7686" max="7686" width="13" style="712" customWidth="1"/>
    <col min="7687" max="7687" width="11.875" style="712" customWidth="1"/>
    <col min="7688" max="7688" width="13.625" style="712" customWidth="1"/>
    <col min="7689" max="7689" width="9" style="712" customWidth="1"/>
    <col min="7690" max="7936" width="9" style="712"/>
    <col min="7937" max="7937" width="38.5" style="712" customWidth="1"/>
    <col min="7938" max="7938" width="9.625" style="712" customWidth="1"/>
    <col min="7939" max="7939" width="14.25" style="712" customWidth="1"/>
    <col min="7940" max="7940" width="9.875" style="712" customWidth="1"/>
    <col min="7941" max="7941" width="13.75" style="712" customWidth="1"/>
    <col min="7942" max="7942" width="13" style="712" customWidth="1"/>
    <col min="7943" max="7943" width="11.875" style="712" customWidth="1"/>
    <col min="7944" max="7944" width="13.625" style="712" customWidth="1"/>
    <col min="7945" max="7945" width="9" style="712" customWidth="1"/>
    <col min="7946" max="8192" width="9" style="712"/>
    <col min="8193" max="8193" width="38.5" style="712" customWidth="1"/>
    <col min="8194" max="8194" width="9.625" style="712" customWidth="1"/>
    <col min="8195" max="8195" width="14.25" style="712" customWidth="1"/>
    <col min="8196" max="8196" width="9.875" style="712" customWidth="1"/>
    <col min="8197" max="8197" width="13.75" style="712" customWidth="1"/>
    <col min="8198" max="8198" width="13" style="712" customWidth="1"/>
    <col min="8199" max="8199" width="11.875" style="712" customWidth="1"/>
    <col min="8200" max="8200" width="13.625" style="712" customWidth="1"/>
    <col min="8201" max="8201" width="9" style="712" customWidth="1"/>
    <col min="8202" max="8448" width="9" style="712"/>
    <col min="8449" max="8449" width="38.5" style="712" customWidth="1"/>
    <col min="8450" max="8450" width="9.625" style="712" customWidth="1"/>
    <col min="8451" max="8451" width="14.25" style="712" customWidth="1"/>
    <col min="8452" max="8452" width="9.875" style="712" customWidth="1"/>
    <col min="8453" max="8453" width="13.75" style="712" customWidth="1"/>
    <col min="8454" max="8454" width="13" style="712" customWidth="1"/>
    <col min="8455" max="8455" width="11.875" style="712" customWidth="1"/>
    <col min="8456" max="8456" width="13.625" style="712" customWidth="1"/>
    <col min="8457" max="8457" width="9" style="712" customWidth="1"/>
    <col min="8458" max="8704" width="9" style="712"/>
    <col min="8705" max="8705" width="38.5" style="712" customWidth="1"/>
    <col min="8706" max="8706" width="9.625" style="712" customWidth="1"/>
    <col min="8707" max="8707" width="14.25" style="712" customWidth="1"/>
    <col min="8708" max="8708" width="9.875" style="712" customWidth="1"/>
    <col min="8709" max="8709" width="13.75" style="712" customWidth="1"/>
    <col min="8710" max="8710" width="13" style="712" customWidth="1"/>
    <col min="8711" max="8711" width="11.875" style="712" customWidth="1"/>
    <col min="8712" max="8712" width="13.625" style="712" customWidth="1"/>
    <col min="8713" max="8713" width="9" style="712" customWidth="1"/>
    <col min="8714" max="8960" width="9" style="712"/>
    <col min="8961" max="8961" width="38.5" style="712" customWidth="1"/>
    <col min="8962" max="8962" width="9.625" style="712" customWidth="1"/>
    <col min="8963" max="8963" width="14.25" style="712" customWidth="1"/>
    <col min="8964" max="8964" width="9.875" style="712" customWidth="1"/>
    <col min="8965" max="8965" width="13.75" style="712" customWidth="1"/>
    <col min="8966" max="8966" width="13" style="712" customWidth="1"/>
    <col min="8967" max="8967" width="11.875" style="712" customWidth="1"/>
    <col min="8968" max="8968" width="13.625" style="712" customWidth="1"/>
    <col min="8969" max="8969" width="9" style="712" customWidth="1"/>
    <col min="8970" max="9216" width="9" style="712"/>
    <col min="9217" max="9217" width="38.5" style="712" customWidth="1"/>
    <col min="9218" max="9218" width="9.625" style="712" customWidth="1"/>
    <col min="9219" max="9219" width="14.25" style="712" customWidth="1"/>
    <col min="9220" max="9220" width="9.875" style="712" customWidth="1"/>
    <col min="9221" max="9221" width="13.75" style="712" customWidth="1"/>
    <col min="9222" max="9222" width="13" style="712" customWidth="1"/>
    <col min="9223" max="9223" width="11.875" style="712" customWidth="1"/>
    <col min="9224" max="9224" width="13.625" style="712" customWidth="1"/>
    <col min="9225" max="9225" width="9" style="712" customWidth="1"/>
    <col min="9226" max="9472" width="9" style="712"/>
    <col min="9473" max="9473" width="38.5" style="712" customWidth="1"/>
    <col min="9474" max="9474" width="9.625" style="712" customWidth="1"/>
    <col min="9475" max="9475" width="14.25" style="712" customWidth="1"/>
    <col min="9476" max="9476" width="9.875" style="712" customWidth="1"/>
    <col min="9477" max="9477" width="13.75" style="712" customWidth="1"/>
    <col min="9478" max="9478" width="13" style="712" customWidth="1"/>
    <col min="9479" max="9479" width="11.875" style="712" customWidth="1"/>
    <col min="9480" max="9480" width="13.625" style="712" customWidth="1"/>
    <col min="9481" max="9481" width="9" style="712" customWidth="1"/>
    <col min="9482" max="9728" width="9" style="712"/>
    <col min="9729" max="9729" width="38.5" style="712" customWidth="1"/>
    <col min="9730" max="9730" width="9.625" style="712" customWidth="1"/>
    <col min="9731" max="9731" width="14.25" style="712" customWidth="1"/>
    <col min="9732" max="9732" width="9.875" style="712" customWidth="1"/>
    <col min="9733" max="9733" width="13.75" style="712" customWidth="1"/>
    <col min="9734" max="9734" width="13" style="712" customWidth="1"/>
    <col min="9735" max="9735" width="11.875" style="712" customWidth="1"/>
    <col min="9736" max="9736" width="13.625" style="712" customWidth="1"/>
    <col min="9737" max="9737" width="9" style="712" customWidth="1"/>
    <col min="9738" max="9984" width="9" style="712"/>
    <col min="9985" max="9985" width="38.5" style="712" customWidth="1"/>
    <col min="9986" max="9986" width="9.625" style="712" customWidth="1"/>
    <col min="9987" max="9987" width="14.25" style="712" customWidth="1"/>
    <col min="9988" max="9988" width="9.875" style="712" customWidth="1"/>
    <col min="9989" max="9989" width="13.75" style="712" customWidth="1"/>
    <col min="9990" max="9990" width="13" style="712" customWidth="1"/>
    <col min="9991" max="9991" width="11.875" style="712" customWidth="1"/>
    <col min="9992" max="9992" width="13.625" style="712" customWidth="1"/>
    <col min="9993" max="9993" width="9" style="712" customWidth="1"/>
    <col min="9994" max="10240" width="9" style="712"/>
    <col min="10241" max="10241" width="38.5" style="712" customWidth="1"/>
    <col min="10242" max="10242" width="9.625" style="712" customWidth="1"/>
    <col min="10243" max="10243" width="14.25" style="712" customWidth="1"/>
    <col min="10244" max="10244" width="9.875" style="712" customWidth="1"/>
    <col min="10245" max="10245" width="13.75" style="712" customWidth="1"/>
    <col min="10246" max="10246" width="13" style="712" customWidth="1"/>
    <col min="10247" max="10247" width="11.875" style="712" customWidth="1"/>
    <col min="10248" max="10248" width="13.625" style="712" customWidth="1"/>
    <col min="10249" max="10249" width="9" style="712" customWidth="1"/>
    <col min="10250" max="10496" width="9" style="712"/>
    <col min="10497" max="10497" width="38.5" style="712" customWidth="1"/>
    <col min="10498" max="10498" width="9.625" style="712" customWidth="1"/>
    <col min="10499" max="10499" width="14.25" style="712" customWidth="1"/>
    <col min="10500" max="10500" width="9.875" style="712" customWidth="1"/>
    <col min="10501" max="10501" width="13.75" style="712" customWidth="1"/>
    <col min="10502" max="10502" width="13" style="712" customWidth="1"/>
    <col min="10503" max="10503" width="11.875" style="712" customWidth="1"/>
    <col min="10504" max="10504" width="13.625" style="712" customWidth="1"/>
    <col min="10505" max="10505" width="9" style="712" customWidth="1"/>
    <col min="10506" max="10752" width="9" style="712"/>
    <col min="10753" max="10753" width="38.5" style="712" customWidth="1"/>
    <col min="10754" max="10754" width="9.625" style="712" customWidth="1"/>
    <col min="10755" max="10755" width="14.25" style="712" customWidth="1"/>
    <col min="10756" max="10756" width="9.875" style="712" customWidth="1"/>
    <col min="10757" max="10757" width="13.75" style="712" customWidth="1"/>
    <col min="10758" max="10758" width="13" style="712" customWidth="1"/>
    <col min="10759" max="10759" width="11.875" style="712" customWidth="1"/>
    <col min="10760" max="10760" width="13.625" style="712" customWidth="1"/>
    <col min="10761" max="10761" width="9" style="712" customWidth="1"/>
    <col min="10762" max="11008" width="9" style="712"/>
    <col min="11009" max="11009" width="38.5" style="712" customWidth="1"/>
    <col min="11010" max="11010" width="9.625" style="712" customWidth="1"/>
    <col min="11011" max="11011" width="14.25" style="712" customWidth="1"/>
    <col min="11012" max="11012" width="9.875" style="712" customWidth="1"/>
    <col min="11013" max="11013" width="13.75" style="712" customWidth="1"/>
    <col min="11014" max="11014" width="13" style="712" customWidth="1"/>
    <col min="11015" max="11015" width="11.875" style="712" customWidth="1"/>
    <col min="11016" max="11016" width="13.625" style="712" customWidth="1"/>
    <col min="11017" max="11017" width="9" style="712" customWidth="1"/>
    <col min="11018" max="11264" width="9" style="712"/>
    <col min="11265" max="11265" width="38.5" style="712" customWidth="1"/>
    <col min="11266" max="11266" width="9.625" style="712" customWidth="1"/>
    <col min="11267" max="11267" width="14.25" style="712" customWidth="1"/>
    <col min="11268" max="11268" width="9.875" style="712" customWidth="1"/>
    <col min="11269" max="11269" width="13.75" style="712" customWidth="1"/>
    <col min="11270" max="11270" width="13" style="712" customWidth="1"/>
    <col min="11271" max="11271" width="11.875" style="712" customWidth="1"/>
    <col min="11272" max="11272" width="13.625" style="712" customWidth="1"/>
    <col min="11273" max="11273" width="9" style="712" customWidth="1"/>
    <col min="11274" max="11520" width="9" style="712"/>
    <col min="11521" max="11521" width="38.5" style="712" customWidth="1"/>
    <col min="11522" max="11522" width="9.625" style="712" customWidth="1"/>
    <col min="11523" max="11523" width="14.25" style="712" customWidth="1"/>
    <col min="11524" max="11524" width="9.875" style="712" customWidth="1"/>
    <col min="11525" max="11525" width="13.75" style="712" customWidth="1"/>
    <col min="11526" max="11526" width="13" style="712" customWidth="1"/>
    <col min="11527" max="11527" width="11.875" style="712" customWidth="1"/>
    <col min="11528" max="11528" width="13.625" style="712" customWidth="1"/>
    <col min="11529" max="11529" width="9" style="712" customWidth="1"/>
    <col min="11530" max="11776" width="9" style="712"/>
    <col min="11777" max="11777" width="38.5" style="712" customWidth="1"/>
    <col min="11778" max="11778" width="9.625" style="712" customWidth="1"/>
    <col min="11779" max="11779" width="14.25" style="712" customWidth="1"/>
    <col min="11780" max="11780" width="9.875" style="712" customWidth="1"/>
    <col min="11781" max="11781" width="13.75" style="712" customWidth="1"/>
    <col min="11782" max="11782" width="13" style="712" customWidth="1"/>
    <col min="11783" max="11783" width="11.875" style="712" customWidth="1"/>
    <col min="11784" max="11784" width="13.625" style="712" customWidth="1"/>
    <col min="11785" max="11785" width="9" style="712" customWidth="1"/>
    <col min="11786" max="12032" width="9" style="712"/>
    <col min="12033" max="12033" width="38.5" style="712" customWidth="1"/>
    <col min="12034" max="12034" width="9.625" style="712" customWidth="1"/>
    <col min="12035" max="12035" width="14.25" style="712" customWidth="1"/>
    <col min="12036" max="12036" width="9.875" style="712" customWidth="1"/>
    <col min="12037" max="12037" width="13.75" style="712" customWidth="1"/>
    <col min="12038" max="12038" width="13" style="712" customWidth="1"/>
    <col min="12039" max="12039" width="11.875" style="712" customWidth="1"/>
    <col min="12040" max="12040" width="13.625" style="712" customWidth="1"/>
    <col min="12041" max="12041" width="9" style="712" customWidth="1"/>
    <col min="12042" max="12288" width="9" style="712"/>
    <col min="12289" max="12289" width="38.5" style="712" customWidth="1"/>
    <col min="12290" max="12290" width="9.625" style="712" customWidth="1"/>
    <col min="12291" max="12291" width="14.25" style="712" customWidth="1"/>
    <col min="12292" max="12292" width="9.875" style="712" customWidth="1"/>
    <col min="12293" max="12293" width="13.75" style="712" customWidth="1"/>
    <col min="12294" max="12294" width="13" style="712" customWidth="1"/>
    <col min="12295" max="12295" width="11.875" style="712" customWidth="1"/>
    <col min="12296" max="12296" width="13.625" style="712" customWidth="1"/>
    <col min="12297" max="12297" width="9" style="712" customWidth="1"/>
    <col min="12298" max="12544" width="9" style="712"/>
    <col min="12545" max="12545" width="38.5" style="712" customWidth="1"/>
    <col min="12546" max="12546" width="9.625" style="712" customWidth="1"/>
    <col min="12547" max="12547" width="14.25" style="712" customWidth="1"/>
    <col min="12548" max="12548" width="9.875" style="712" customWidth="1"/>
    <col min="12549" max="12549" width="13.75" style="712" customWidth="1"/>
    <col min="12550" max="12550" width="13" style="712" customWidth="1"/>
    <col min="12551" max="12551" width="11.875" style="712" customWidth="1"/>
    <col min="12552" max="12552" width="13.625" style="712" customWidth="1"/>
    <col min="12553" max="12553" width="9" style="712" customWidth="1"/>
    <col min="12554" max="12800" width="9" style="712"/>
    <col min="12801" max="12801" width="38.5" style="712" customWidth="1"/>
    <col min="12802" max="12802" width="9.625" style="712" customWidth="1"/>
    <col min="12803" max="12803" width="14.25" style="712" customWidth="1"/>
    <col min="12804" max="12804" width="9.875" style="712" customWidth="1"/>
    <col min="12805" max="12805" width="13.75" style="712" customWidth="1"/>
    <col min="12806" max="12806" width="13" style="712" customWidth="1"/>
    <col min="12807" max="12807" width="11.875" style="712" customWidth="1"/>
    <col min="12808" max="12808" width="13.625" style="712" customWidth="1"/>
    <col min="12809" max="12809" width="9" style="712" customWidth="1"/>
    <col min="12810" max="13056" width="9" style="712"/>
    <col min="13057" max="13057" width="38.5" style="712" customWidth="1"/>
    <col min="13058" max="13058" width="9.625" style="712" customWidth="1"/>
    <col min="13059" max="13059" width="14.25" style="712" customWidth="1"/>
    <col min="13060" max="13060" width="9.875" style="712" customWidth="1"/>
    <col min="13061" max="13061" width="13.75" style="712" customWidth="1"/>
    <col min="13062" max="13062" width="13" style="712" customWidth="1"/>
    <col min="13063" max="13063" width="11.875" style="712" customWidth="1"/>
    <col min="13064" max="13064" width="13.625" style="712" customWidth="1"/>
    <col min="13065" max="13065" width="9" style="712" customWidth="1"/>
    <col min="13066" max="13312" width="9" style="712"/>
    <col min="13313" max="13313" width="38.5" style="712" customWidth="1"/>
    <col min="13314" max="13314" width="9.625" style="712" customWidth="1"/>
    <col min="13315" max="13315" width="14.25" style="712" customWidth="1"/>
    <col min="13316" max="13316" width="9.875" style="712" customWidth="1"/>
    <col min="13317" max="13317" width="13.75" style="712" customWidth="1"/>
    <col min="13318" max="13318" width="13" style="712" customWidth="1"/>
    <col min="13319" max="13319" width="11.875" style="712" customWidth="1"/>
    <col min="13320" max="13320" width="13.625" style="712" customWidth="1"/>
    <col min="13321" max="13321" width="9" style="712" customWidth="1"/>
    <col min="13322" max="13568" width="9" style="712"/>
    <col min="13569" max="13569" width="38.5" style="712" customWidth="1"/>
    <col min="13570" max="13570" width="9.625" style="712" customWidth="1"/>
    <col min="13571" max="13571" width="14.25" style="712" customWidth="1"/>
    <col min="13572" max="13572" width="9.875" style="712" customWidth="1"/>
    <col min="13573" max="13573" width="13.75" style="712" customWidth="1"/>
    <col min="13574" max="13574" width="13" style="712" customWidth="1"/>
    <col min="13575" max="13575" width="11.875" style="712" customWidth="1"/>
    <col min="13576" max="13576" width="13.625" style="712" customWidth="1"/>
    <col min="13577" max="13577" width="9" style="712" customWidth="1"/>
    <col min="13578" max="13824" width="9" style="712"/>
    <col min="13825" max="13825" width="38.5" style="712" customWidth="1"/>
    <col min="13826" max="13826" width="9.625" style="712" customWidth="1"/>
    <col min="13827" max="13827" width="14.25" style="712" customWidth="1"/>
    <col min="13828" max="13828" width="9.875" style="712" customWidth="1"/>
    <col min="13829" max="13829" width="13.75" style="712" customWidth="1"/>
    <col min="13830" max="13830" width="13" style="712" customWidth="1"/>
    <col min="13831" max="13831" width="11.875" style="712" customWidth="1"/>
    <col min="13832" max="13832" width="13.625" style="712" customWidth="1"/>
    <col min="13833" max="13833" width="9" style="712" customWidth="1"/>
    <col min="13834" max="14080" width="9" style="712"/>
    <col min="14081" max="14081" width="38.5" style="712" customWidth="1"/>
    <col min="14082" max="14082" width="9.625" style="712" customWidth="1"/>
    <col min="14083" max="14083" width="14.25" style="712" customWidth="1"/>
    <col min="14084" max="14084" width="9.875" style="712" customWidth="1"/>
    <col min="14085" max="14085" width="13.75" style="712" customWidth="1"/>
    <col min="14086" max="14086" width="13" style="712" customWidth="1"/>
    <col min="14087" max="14087" width="11.875" style="712" customWidth="1"/>
    <col min="14088" max="14088" width="13.625" style="712" customWidth="1"/>
    <col min="14089" max="14089" width="9" style="712" customWidth="1"/>
    <col min="14090" max="14336" width="9" style="712"/>
    <col min="14337" max="14337" width="38.5" style="712" customWidth="1"/>
    <col min="14338" max="14338" width="9.625" style="712" customWidth="1"/>
    <col min="14339" max="14339" width="14.25" style="712" customWidth="1"/>
    <col min="14340" max="14340" width="9.875" style="712" customWidth="1"/>
    <col min="14341" max="14341" width="13.75" style="712" customWidth="1"/>
    <col min="14342" max="14342" width="13" style="712" customWidth="1"/>
    <col min="14343" max="14343" width="11.875" style="712" customWidth="1"/>
    <col min="14344" max="14344" width="13.625" style="712" customWidth="1"/>
    <col min="14345" max="14345" width="9" style="712" customWidth="1"/>
    <col min="14346" max="14592" width="9" style="712"/>
    <col min="14593" max="14593" width="38.5" style="712" customWidth="1"/>
    <col min="14594" max="14594" width="9.625" style="712" customWidth="1"/>
    <col min="14595" max="14595" width="14.25" style="712" customWidth="1"/>
    <col min="14596" max="14596" width="9.875" style="712" customWidth="1"/>
    <col min="14597" max="14597" width="13.75" style="712" customWidth="1"/>
    <col min="14598" max="14598" width="13" style="712" customWidth="1"/>
    <col min="14599" max="14599" width="11.875" style="712" customWidth="1"/>
    <col min="14600" max="14600" width="13.625" style="712" customWidth="1"/>
    <col min="14601" max="14601" width="9" style="712" customWidth="1"/>
    <col min="14602" max="14848" width="9" style="712"/>
    <col min="14849" max="14849" width="38.5" style="712" customWidth="1"/>
    <col min="14850" max="14850" width="9.625" style="712" customWidth="1"/>
    <col min="14851" max="14851" width="14.25" style="712" customWidth="1"/>
    <col min="14852" max="14852" width="9.875" style="712" customWidth="1"/>
    <col min="14853" max="14853" width="13.75" style="712" customWidth="1"/>
    <col min="14854" max="14854" width="13" style="712" customWidth="1"/>
    <col min="14855" max="14855" width="11.875" style="712" customWidth="1"/>
    <col min="14856" max="14856" width="13.625" style="712" customWidth="1"/>
    <col min="14857" max="14857" width="9" style="712" customWidth="1"/>
    <col min="14858" max="15104" width="9" style="712"/>
    <col min="15105" max="15105" width="38.5" style="712" customWidth="1"/>
    <col min="15106" max="15106" width="9.625" style="712" customWidth="1"/>
    <col min="15107" max="15107" width="14.25" style="712" customWidth="1"/>
    <col min="15108" max="15108" width="9.875" style="712" customWidth="1"/>
    <col min="15109" max="15109" width="13.75" style="712" customWidth="1"/>
    <col min="15110" max="15110" width="13" style="712" customWidth="1"/>
    <col min="15111" max="15111" width="11.875" style="712" customWidth="1"/>
    <col min="15112" max="15112" width="13.625" style="712" customWidth="1"/>
    <col min="15113" max="15113" width="9" style="712" customWidth="1"/>
    <col min="15114" max="15360" width="9" style="712"/>
    <col min="15361" max="15361" width="38.5" style="712" customWidth="1"/>
    <col min="15362" max="15362" width="9.625" style="712" customWidth="1"/>
    <col min="15363" max="15363" width="14.25" style="712" customWidth="1"/>
    <col min="15364" max="15364" width="9.875" style="712" customWidth="1"/>
    <col min="15365" max="15365" width="13.75" style="712" customWidth="1"/>
    <col min="15366" max="15366" width="13" style="712" customWidth="1"/>
    <col min="15367" max="15367" width="11.875" style="712" customWidth="1"/>
    <col min="15368" max="15368" width="13.625" style="712" customWidth="1"/>
    <col min="15369" max="15369" width="9" style="712" customWidth="1"/>
    <col min="15370" max="15616" width="9" style="712"/>
    <col min="15617" max="15617" width="38.5" style="712" customWidth="1"/>
    <col min="15618" max="15618" width="9.625" style="712" customWidth="1"/>
    <col min="15619" max="15619" width="14.25" style="712" customWidth="1"/>
    <col min="15620" max="15620" width="9.875" style="712" customWidth="1"/>
    <col min="15621" max="15621" width="13.75" style="712" customWidth="1"/>
    <col min="15622" max="15622" width="13" style="712" customWidth="1"/>
    <col min="15623" max="15623" width="11.875" style="712" customWidth="1"/>
    <col min="15624" max="15624" width="13.625" style="712" customWidth="1"/>
    <col min="15625" max="15625" width="9" style="712" customWidth="1"/>
    <col min="15626" max="15872" width="9" style="712"/>
    <col min="15873" max="15873" width="38.5" style="712" customWidth="1"/>
    <col min="15874" max="15874" width="9.625" style="712" customWidth="1"/>
    <col min="15875" max="15875" width="14.25" style="712" customWidth="1"/>
    <col min="15876" max="15876" width="9.875" style="712" customWidth="1"/>
    <col min="15877" max="15877" width="13.75" style="712" customWidth="1"/>
    <col min="15878" max="15878" width="13" style="712" customWidth="1"/>
    <col min="15879" max="15879" width="11.875" style="712" customWidth="1"/>
    <col min="15880" max="15880" width="13.625" style="712" customWidth="1"/>
    <col min="15881" max="15881" width="9" style="712" customWidth="1"/>
    <col min="15882" max="16128" width="9" style="712"/>
    <col min="16129" max="16129" width="38.5" style="712" customWidth="1"/>
    <col min="16130" max="16130" width="9.625" style="712" customWidth="1"/>
    <col min="16131" max="16131" width="14.25" style="712" customWidth="1"/>
    <col min="16132" max="16132" width="9.875" style="712" customWidth="1"/>
    <col min="16133" max="16133" width="13.75" style="712" customWidth="1"/>
    <col min="16134" max="16134" width="13" style="712" customWidth="1"/>
    <col min="16135" max="16135" width="11.875" style="712" customWidth="1"/>
    <col min="16136" max="16136" width="13.625" style="712" customWidth="1"/>
    <col min="16137" max="16137" width="9" style="712" customWidth="1"/>
    <col min="16138" max="16384" width="9" style="712"/>
  </cols>
  <sheetData>
    <row r="1" spans="1:10" ht="18.75">
      <c r="A1" s="724"/>
      <c r="B1" s="724"/>
      <c r="C1" s="724"/>
      <c r="D1" s="724"/>
      <c r="E1" s="724"/>
      <c r="F1" s="710" t="s">
        <v>296</v>
      </c>
      <c r="J1" s="723"/>
    </row>
    <row r="2" spans="1:10" ht="18.75">
      <c r="A2" s="724"/>
      <c r="B2" s="724"/>
      <c r="C2" s="724"/>
      <c r="D2" s="724"/>
      <c r="E2" s="724"/>
      <c r="F2" s="731" t="s">
        <v>635</v>
      </c>
      <c r="H2" s="714"/>
      <c r="J2" s="723"/>
    </row>
    <row r="3" spans="1:10" ht="41.25" customHeight="1">
      <c r="A3" s="724"/>
      <c r="B3" s="724"/>
      <c r="C3" s="724"/>
      <c r="D3" s="724"/>
      <c r="E3" s="724"/>
      <c r="F3" s="724"/>
      <c r="G3" s="724"/>
      <c r="H3" s="724"/>
      <c r="I3" s="723"/>
      <c r="J3" s="723"/>
    </row>
    <row r="4" spans="1:10" ht="27.75" customHeight="1">
      <c r="A4" s="732" t="s">
        <v>663</v>
      </c>
      <c r="B4" s="733"/>
      <c r="C4" s="733"/>
      <c r="D4" s="733"/>
      <c r="E4" s="733"/>
      <c r="F4" s="733"/>
      <c r="G4" s="733"/>
      <c r="H4" s="734"/>
      <c r="I4" s="735"/>
      <c r="J4" s="735"/>
    </row>
    <row r="5" spans="1:10" ht="41.25" customHeight="1">
      <c r="A5" s="736" t="s">
        <v>652</v>
      </c>
      <c r="B5" s="737" t="s">
        <v>653</v>
      </c>
      <c r="C5" s="738"/>
      <c r="D5" s="737" t="s">
        <v>654</v>
      </c>
      <c r="E5" s="738"/>
      <c r="F5" s="739" t="s">
        <v>655</v>
      </c>
      <c r="G5" s="737" t="s">
        <v>656</v>
      </c>
      <c r="H5" s="738"/>
      <c r="I5" s="723"/>
      <c r="J5" s="723"/>
    </row>
    <row r="6" spans="1:10" ht="155.25" customHeight="1">
      <c r="A6" s="740"/>
      <c r="B6" s="741" t="s">
        <v>664</v>
      </c>
      <c r="C6" s="728" t="s">
        <v>665</v>
      </c>
      <c r="D6" s="741" t="s">
        <v>664</v>
      </c>
      <c r="E6" s="728" t="s">
        <v>665</v>
      </c>
      <c r="F6" s="742"/>
      <c r="G6" s="718" t="s">
        <v>664</v>
      </c>
      <c r="H6" s="728" t="s">
        <v>665</v>
      </c>
      <c r="I6" s="723"/>
      <c r="J6" s="723"/>
    </row>
    <row r="7" spans="1:10" ht="37.5">
      <c r="A7" s="719" t="s">
        <v>666</v>
      </c>
      <c r="B7" s="722">
        <v>112119</v>
      </c>
      <c r="C7" s="718" t="s">
        <v>667</v>
      </c>
      <c r="D7" s="722">
        <v>130320</v>
      </c>
      <c r="E7" s="718" t="s">
        <v>667</v>
      </c>
      <c r="F7" s="722">
        <v>62552</v>
      </c>
      <c r="G7" s="722">
        <v>160806.39999999999</v>
      </c>
      <c r="H7" s="718" t="s">
        <v>667</v>
      </c>
      <c r="I7" s="723"/>
      <c r="J7" s="723"/>
    </row>
    <row r="8" spans="1:10" ht="37.5">
      <c r="A8" s="719" t="s">
        <v>668</v>
      </c>
      <c r="B8" s="718">
        <v>670</v>
      </c>
      <c r="C8" s="718" t="s">
        <v>667</v>
      </c>
      <c r="D8" s="718">
        <v>700</v>
      </c>
      <c r="E8" s="718" t="s">
        <v>667</v>
      </c>
      <c r="F8" s="743">
        <v>696</v>
      </c>
      <c r="G8" s="718">
        <v>700</v>
      </c>
      <c r="H8" s="718" t="s">
        <v>667</v>
      </c>
      <c r="I8" s="723"/>
      <c r="J8" s="723"/>
    </row>
    <row r="9" spans="1:10" ht="37.5">
      <c r="A9" s="744" t="s">
        <v>669</v>
      </c>
      <c r="B9" s="745">
        <f>B10+B30+B31</f>
        <v>128231</v>
      </c>
      <c r="C9" s="746">
        <f>B9/B7</f>
        <v>1.1439999999999999</v>
      </c>
      <c r="D9" s="745">
        <f>D10+D30+D31</f>
        <v>140194.6</v>
      </c>
      <c r="E9" s="746">
        <f>D9/D7</f>
        <v>1.0760000000000001</v>
      </c>
      <c r="F9" s="745">
        <f>F10+F30+F31</f>
        <v>72307</v>
      </c>
      <c r="G9" s="745">
        <f>G10+G30+G31</f>
        <v>172830</v>
      </c>
      <c r="H9" s="746">
        <f>G9/G7</f>
        <v>1.075</v>
      </c>
    </row>
    <row r="10" spans="1:10" s="748" customFormat="1" ht="18.75">
      <c r="A10" s="747" t="s">
        <v>670</v>
      </c>
      <c r="B10" s="745">
        <f>B11+B17+B23+B29</f>
        <v>128174</v>
      </c>
      <c r="C10" s="746">
        <f>B10/B7</f>
        <v>1.143</v>
      </c>
      <c r="D10" s="745">
        <f>D11+D17+D23+D29</f>
        <v>140178.6</v>
      </c>
      <c r="E10" s="746">
        <f>D10/D7</f>
        <v>1.0760000000000001</v>
      </c>
      <c r="F10" s="745">
        <f>F11+F17+F23+F29</f>
        <v>72292</v>
      </c>
      <c r="G10" s="745">
        <f>G11+G17+G23+G29</f>
        <v>172814</v>
      </c>
      <c r="H10" s="746">
        <f>G10/G7</f>
        <v>1.075</v>
      </c>
    </row>
    <row r="11" spans="1:10" s="748" customFormat="1" ht="18.75">
      <c r="A11" s="747" t="s">
        <v>671</v>
      </c>
      <c r="B11" s="745">
        <f>B12+B13+B14+B15+B16</f>
        <v>114690</v>
      </c>
      <c r="C11" s="746">
        <f>B11/B7</f>
        <v>1.0229999999999999</v>
      </c>
      <c r="D11" s="745">
        <f>D12+D13+D14+D15+D16</f>
        <v>123192</v>
      </c>
      <c r="E11" s="746">
        <f>D11/D7</f>
        <v>0.94499999999999995</v>
      </c>
      <c r="F11" s="745">
        <f>F12+F13+F14+F15+F16</f>
        <v>65212</v>
      </c>
      <c r="G11" s="745">
        <f>G12+G13+G14+G15+G16</f>
        <v>157474</v>
      </c>
      <c r="H11" s="746">
        <f>G11/G7</f>
        <v>0.97899999999999998</v>
      </c>
    </row>
    <row r="12" spans="1:10" ht="18.75">
      <c r="A12" s="720" t="s">
        <v>575</v>
      </c>
      <c r="B12" s="722">
        <v>60849</v>
      </c>
      <c r="C12" s="749">
        <f>B12/B7</f>
        <v>0.54300000000000004</v>
      </c>
      <c r="D12" s="722">
        <v>62700</v>
      </c>
      <c r="E12" s="749">
        <f>D12/D7</f>
        <v>0.48099999999999998</v>
      </c>
      <c r="F12" s="722">
        <v>33470</v>
      </c>
      <c r="G12" s="722">
        <v>75350</v>
      </c>
      <c r="H12" s="749">
        <f>G12/G7</f>
        <v>0.46899999999999997</v>
      </c>
    </row>
    <row r="13" spans="1:10" ht="18.75">
      <c r="A13" s="720" t="s">
        <v>102</v>
      </c>
      <c r="B13" s="722">
        <v>26255</v>
      </c>
      <c r="C13" s="749">
        <f>B13/B7</f>
        <v>0.23400000000000001</v>
      </c>
      <c r="D13" s="722">
        <v>28600</v>
      </c>
      <c r="E13" s="749">
        <f>D13/D7</f>
        <v>0.219</v>
      </c>
      <c r="F13" s="722">
        <v>16281</v>
      </c>
      <c r="G13" s="722">
        <v>42380</v>
      </c>
      <c r="H13" s="749">
        <f>G13/G7</f>
        <v>0.26400000000000001</v>
      </c>
    </row>
    <row r="14" spans="1:10" ht="18.75">
      <c r="A14" s="719" t="s">
        <v>103</v>
      </c>
      <c r="B14" s="722">
        <v>5788</v>
      </c>
      <c r="C14" s="749">
        <f>B14/B7</f>
        <v>5.1999999999999998E-2</v>
      </c>
      <c r="D14" s="722">
        <v>6292</v>
      </c>
      <c r="E14" s="749">
        <f>D14/D7</f>
        <v>4.8000000000000001E-2</v>
      </c>
      <c r="F14" s="722">
        <v>3561</v>
      </c>
      <c r="G14" s="722">
        <v>9324</v>
      </c>
      <c r="H14" s="749">
        <f>G14/G7</f>
        <v>5.8000000000000003E-2</v>
      </c>
    </row>
    <row r="15" spans="1:10" ht="18.75">
      <c r="A15" s="720" t="s">
        <v>573</v>
      </c>
      <c r="B15" s="722">
        <v>9082</v>
      </c>
      <c r="C15" s="749">
        <f>B15/B7</f>
        <v>8.1000000000000003E-2</v>
      </c>
      <c r="D15" s="722">
        <v>9600</v>
      </c>
      <c r="E15" s="749">
        <f>D15/D7</f>
        <v>7.3999999999999996E-2</v>
      </c>
      <c r="F15" s="722">
        <v>5601</v>
      </c>
      <c r="G15" s="722">
        <v>11820</v>
      </c>
      <c r="H15" s="749">
        <f>G15/G7</f>
        <v>7.3999999999999996E-2</v>
      </c>
    </row>
    <row r="16" spans="1:10" ht="18.75">
      <c r="A16" s="720" t="s">
        <v>672</v>
      </c>
      <c r="B16" s="722">
        <v>12716</v>
      </c>
      <c r="C16" s="749">
        <f>B16/B7</f>
        <v>0.113</v>
      </c>
      <c r="D16" s="722">
        <v>16000</v>
      </c>
      <c r="E16" s="749">
        <f>D16/D7</f>
        <v>0.123</v>
      </c>
      <c r="F16" s="722">
        <v>6299</v>
      </c>
      <c r="G16" s="722">
        <v>18600</v>
      </c>
      <c r="H16" s="749">
        <f>G16/G7</f>
        <v>0.11600000000000001</v>
      </c>
    </row>
    <row r="17" spans="1:8" s="748" customFormat="1" ht="37.5">
      <c r="A17" s="744" t="s">
        <v>673</v>
      </c>
      <c r="B17" s="745">
        <f>B18+B19+B20+B21+B22</f>
        <v>3817</v>
      </c>
      <c r="C17" s="746">
        <f>B17/B7</f>
        <v>3.4000000000000002E-2</v>
      </c>
      <c r="D17" s="745">
        <f>D18+D19+D20+D21+D22</f>
        <v>3694.6</v>
      </c>
      <c r="E17" s="746">
        <f>D17/D7</f>
        <v>2.8000000000000001E-2</v>
      </c>
      <c r="F17" s="745">
        <f>F18+F19+F20+F21+F22</f>
        <v>2495</v>
      </c>
      <c r="G17" s="745">
        <f>G18+G19+G20+G21+G22</f>
        <v>5418</v>
      </c>
      <c r="H17" s="746">
        <f>G17/G7</f>
        <v>3.4000000000000002E-2</v>
      </c>
    </row>
    <row r="18" spans="1:8" ht="18.75">
      <c r="A18" s="720" t="s">
        <v>575</v>
      </c>
      <c r="B18" s="722">
        <v>423</v>
      </c>
      <c r="C18" s="749">
        <f>B18/B7</f>
        <v>4.0000000000000001E-3</v>
      </c>
      <c r="D18" s="722">
        <v>206</v>
      </c>
      <c r="E18" s="749">
        <f>D18/D7</f>
        <v>2E-3</v>
      </c>
      <c r="F18" s="722">
        <v>184</v>
      </c>
      <c r="G18" s="722">
        <v>288.5</v>
      </c>
      <c r="H18" s="749">
        <f>G18/G7</f>
        <v>2E-3</v>
      </c>
    </row>
    <row r="19" spans="1:8" ht="18.75">
      <c r="A19" s="720" t="s">
        <v>102</v>
      </c>
      <c r="B19" s="722">
        <v>1969</v>
      </c>
      <c r="C19" s="749">
        <f>B19/B7</f>
        <v>1.7999999999999999E-2</v>
      </c>
      <c r="D19" s="722">
        <v>2290</v>
      </c>
      <c r="E19" s="749">
        <f>D19/D7</f>
        <v>1.7999999999999999E-2</v>
      </c>
      <c r="F19" s="722">
        <v>1245</v>
      </c>
      <c r="G19" s="722">
        <v>2944.5</v>
      </c>
      <c r="H19" s="749">
        <f>G19/G7</f>
        <v>1.7999999999999999E-2</v>
      </c>
    </row>
    <row r="20" spans="1:8" ht="18.75">
      <c r="A20" s="719" t="s">
        <v>103</v>
      </c>
      <c r="B20" s="722">
        <v>425</v>
      </c>
      <c r="C20" s="749">
        <f>B20/B7</f>
        <v>4.0000000000000001E-3</v>
      </c>
      <c r="D20" s="722">
        <v>527.79999999999995</v>
      </c>
      <c r="E20" s="749">
        <f>D20/D7</f>
        <v>4.0000000000000001E-3</v>
      </c>
      <c r="F20" s="722">
        <v>268</v>
      </c>
      <c r="G20" s="722">
        <v>647</v>
      </c>
      <c r="H20" s="749">
        <f>G20/G7</f>
        <v>4.0000000000000001E-3</v>
      </c>
    </row>
    <row r="21" spans="1:8" ht="18.75">
      <c r="A21" s="720" t="s">
        <v>573</v>
      </c>
      <c r="B21" s="722">
        <v>174</v>
      </c>
      <c r="C21" s="749">
        <f>B21/B7</f>
        <v>2E-3</v>
      </c>
      <c r="D21" s="722">
        <v>80</v>
      </c>
      <c r="E21" s="749">
        <f>D21/D7</f>
        <v>1E-3</v>
      </c>
      <c r="F21" s="722">
        <v>71</v>
      </c>
      <c r="G21" s="722">
        <v>165.5</v>
      </c>
      <c r="H21" s="750">
        <f>G21/G7</f>
        <v>1E-3</v>
      </c>
    </row>
    <row r="22" spans="1:8" ht="18.75">
      <c r="A22" s="720" t="s">
        <v>672</v>
      </c>
      <c r="B22" s="722">
        <v>826</v>
      </c>
      <c r="C22" s="749">
        <f>B22/B7</f>
        <v>7.0000000000000001E-3</v>
      </c>
      <c r="D22" s="722">
        <v>590.79999999999995</v>
      </c>
      <c r="E22" s="749">
        <f>D22/D7</f>
        <v>5.0000000000000001E-3</v>
      </c>
      <c r="F22" s="722">
        <v>727</v>
      </c>
      <c r="G22" s="722">
        <v>1372.5</v>
      </c>
      <c r="H22" s="749">
        <f>G22/G7</f>
        <v>8.9999999999999993E-3</v>
      </c>
    </row>
    <row r="23" spans="1:8" s="748" customFormat="1" ht="18.75">
      <c r="A23" s="747" t="s">
        <v>674</v>
      </c>
      <c r="B23" s="745">
        <f>B24+B25+B26+B27+B28</f>
        <v>5245</v>
      </c>
      <c r="C23" s="746">
        <f>B23/B7</f>
        <v>4.7E-2</v>
      </c>
      <c r="D23" s="745">
        <f>D24+D25+D26+D27+D28</f>
        <v>9192</v>
      </c>
      <c r="E23" s="746">
        <f>D23/D7</f>
        <v>7.0999999999999994E-2</v>
      </c>
      <c r="F23" s="745">
        <f>F24+F25+F26+F27+F28</f>
        <v>2483</v>
      </c>
      <c r="G23" s="745">
        <f>G24+G25+G26+G27+G28</f>
        <v>5522</v>
      </c>
      <c r="H23" s="746">
        <f>G23/G7</f>
        <v>3.4000000000000002E-2</v>
      </c>
    </row>
    <row r="24" spans="1:8" ht="18.75">
      <c r="A24" s="720" t="s">
        <v>575</v>
      </c>
      <c r="B24" s="722">
        <v>61</v>
      </c>
      <c r="C24" s="749">
        <f>B24/B7</f>
        <v>1E-3</v>
      </c>
      <c r="D24" s="722">
        <v>60</v>
      </c>
      <c r="E24" s="749">
        <f>D24/D7</f>
        <v>0</v>
      </c>
      <c r="F24" s="722">
        <v>28.5</v>
      </c>
      <c r="G24" s="722">
        <v>80</v>
      </c>
      <c r="H24" s="750">
        <f>G24/G7</f>
        <v>5.0000000000000001E-4</v>
      </c>
    </row>
    <row r="25" spans="1:8" ht="18.75">
      <c r="A25" s="720" t="s">
        <v>102</v>
      </c>
      <c r="B25" s="722">
        <v>2091</v>
      </c>
      <c r="C25" s="749">
        <f>B25/B7</f>
        <v>1.9E-2</v>
      </c>
      <c r="D25" s="722">
        <v>3100</v>
      </c>
      <c r="E25" s="749">
        <f>D25/D7</f>
        <v>2.4E-2</v>
      </c>
      <c r="F25" s="722">
        <v>1370</v>
      </c>
      <c r="G25" s="722">
        <v>3020</v>
      </c>
      <c r="H25" s="749">
        <f>G25/G7</f>
        <v>1.9E-2</v>
      </c>
    </row>
    <row r="26" spans="1:8" ht="18.75">
      <c r="A26" s="719" t="s">
        <v>103</v>
      </c>
      <c r="B26" s="722">
        <v>445</v>
      </c>
      <c r="C26" s="749">
        <f>B26/B7</f>
        <v>4.0000000000000001E-3</v>
      </c>
      <c r="D26" s="722">
        <v>682</v>
      </c>
      <c r="E26" s="749">
        <f>D26/D7</f>
        <v>5.0000000000000001E-3</v>
      </c>
      <c r="F26" s="722">
        <v>310.5</v>
      </c>
      <c r="G26" s="722">
        <v>664</v>
      </c>
      <c r="H26" s="749">
        <f>G26/G7</f>
        <v>4.0000000000000001E-3</v>
      </c>
    </row>
    <row r="27" spans="1:8" ht="18.75">
      <c r="A27" s="720" t="s">
        <v>573</v>
      </c>
      <c r="B27" s="722">
        <v>42</v>
      </c>
      <c r="C27" s="749">
        <f>B27/B7</f>
        <v>0</v>
      </c>
      <c r="D27" s="722">
        <v>40</v>
      </c>
      <c r="E27" s="749">
        <f>D27/D7</f>
        <v>0</v>
      </c>
      <c r="F27" s="722">
        <v>54</v>
      </c>
      <c r="G27" s="722">
        <v>100</v>
      </c>
      <c r="H27" s="749">
        <f>G27/G7</f>
        <v>1E-3</v>
      </c>
    </row>
    <row r="28" spans="1:8" ht="18.75">
      <c r="A28" s="720" t="s">
        <v>672</v>
      </c>
      <c r="B28" s="722">
        <v>2606</v>
      </c>
      <c r="C28" s="749">
        <f>B28/B7</f>
        <v>2.3E-2</v>
      </c>
      <c r="D28" s="722">
        <v>5310</v>
      </c>
      <c r="E28" s="749">
        <f>D28/D7</f>
        <v>4.1000000000000002E-2</v>
      </c>
      <c r="F28" s="722">
        <v>720</v>
      </c>
      <c r="G28" s="722">
        <v>1658</v>
      </c>
      <c r="H28" s="749">
        <f>G28/G7</f>
        <v>0.01</v>
      </c>
    </row>
    <row r="29" spans="1:8" s="748" customFormat="1" ht="38.25">
      <c r="A29" s="744" t="s">
        <v>675</v>
      </c>
      <c r="B29" s="745">
        <v>4422</v>
      </c>
      <c r="C29" s="746">
        <f>B29/B7</f>
        <v>3.9E-2</v>
      </c>
      <c r="D29" s="745">
        <v>4100</v>
      </c>
      <c r="E29" s="746">
        <f>D29/D7</f>
        <v>3.1E-2</v>
      </c>
      <c r="F29" s="745">
        <v>2102</v>
      </c>
      <c r="G29" s="745">
        <v>4400</v>
      </c>
      <c r="H29" s="746">
        <f>G29/G7</f>
        <v>2.7E-2</v>
      </c>
    </row>
    <row r="30" spans="1:8" s="748" customFormat="1" ht="38.25">
      <c r="A30" s="751" t="s">
        <v>676</v>
      </c>
      <c r="B30" s="752">
        <v>16</v>
      </c>
      <c r="C30" s="753">
        <f>B30/B7</f>
        <v>1E-4</v>
      </c>
      <c r="D30" s="752">
        <v>2</v>
      </c>
      <c r="E30" s="753">
        <f>D30/D7</f>
        <v>0</v>
      </c>
      <c r="F30" s="752">
        <v>14</v>
      </c>
      <c r="G30" s="752">
        <v>2</v>
      </c>
      <c r="H30" s="753">
        <f>G30/G7</f>
        <v>0</v>
      </c>
    </row>
    <row r="31" spans="1:8" s="748" customFormat="1" ht="38.25">
      <c r="A31" s="744" t="s">
        <v>677</v>
      </c>
      <c r="B31" s="745">
        <v>41</v>
      </c>
      <c r="C31" s="753">
        <f>B31/B7</f>
        <v>4.0000000000000002E-4</v>
      </c>
      <c r="D31" s="745">
        <v>14</v>
      </c>
      <c r="E31" s="753">
        <f>D31/D7</f>
        <v>1E-4</v>
      </c>
      <c r="F31" s="745">
        <v>1</v>
      </c>
      <c r="G31" s="745">
        <v>14</v>
      </c>
      <c r="H31" s="753">
        <f>G31/G7</f>
        <v>1E-4</v>
      </c>
    </row>
    <row r="32" spans="1:8" ht="18.75">
      <c r="A32" s="724"/>
      <c r="B32" s="724"/>
      <c r="D32" s="724"/>
      <c r="E32" s="724"/>
      <c r="F32" s="724"/>
      <c r="G32" s="724"/>
      <c r="H32" s="724"/>
    </row>
    <row r="33" spans="1:8">
      <c r="A33" s="723"/>
      <c r="B33" s="723"/>
      <c r="C33" s="723"/>
      <c r="D33" s="723"/>
      <c r="E33" s="723"/>
      <c r="F33" s="723"/>
      <c r="G33" s="723"/>
      <c r="H33" s="723"/>
    </row>
    <row r="34" spans="1:8">
      <c r="A34" s="723"/>
      <c r="B34" s="723"/>
      <c r="C34" s="723"/>
      <c r="D34" s="723"/>
      <c r="E34" s="723"/>
      <c r="F34" s="723"/>
      <c r="G34" s="723"/>
      <c r="H34" s="723"/>
    </row>
    <row r="35" spans="1:8">
      <c r="A35" s="723"/>
      <c r="B35" s="723"/>
      <c r="C35" s="723"/>
      <c r="D35" s="723"/>
      <c r="E35" s="723"/>
      <c r="F35" s="723"/>
      <c r="H35" s="748"/>
    </row>
    <row r="36" spans="1:8">
      <c r="A36" s="723"/>
      <c r="B36" s="723"/>
      <c r="C36" s="723"/>
      <c r="D36" s="723"/>
      <c r="E36" s="723"/>
      <c r="F36" s="754"/>
      <c r="G36" s="754"/>
      <c r="H36" s="754"/>
    </row>
    <row r="37" spans="1:8">
      <c r="A37" s="723"/>
      <c r="B37" s="723"/>
      <c r="C37" s="723"/>
      <c r="D37" s="723"/>
      <c r="E37" s="723"/>
      <c r="F37" s="723"/>
      <c r="G37" s="723"/>
      <c r="H37" s="723"/>
    </row>
    <row r="38" spans="1:8">
      <c r="A38" s="723"/>
      <c r="B38" s="723"/>
      <c r="C38" s="723"/>
      <c r="D38" s="723"/>
      <c r="E38" s="723"/>
      <c r="F38" s="723"/>
      <c r="G38" s="723"/>
      <c r="H38" s="723"/>
    </row>
    <row r="39" spans="1:8">
      <c r="A39" s="723"/>
      <c r="B39" s="723"/>
      <c r="C39" s="723"/>
      <c r="D39" s="723"/>
      <c r="E39" s="723"/>
      <c r="F39" s="723"/>
      <c r="G39" s="723"/>
      <c r="H39" s="723"/>
    </row>
    <row r="40" spans="1:8">
      <c r="A40" s="723"/>
      <c r="B40" s="723"/>
      <c r="C40" s="723"/>
      <c r="D40" s="723"/>
      <c r="E40" s="723"/>
      <c r="F40" s="723"/>
      <c r="G40" s="723"/>
      <c r="H40" s="723"/>
    </row>
    <row r="41" spans="1:8">
      <c r="A41" s="723"/>
      <c r="B41" s="723"/>
      <c r="C41" s="723"/>
      <c r="D41" s="723"/>
      <c r="E41" s="723"/>
      <c r="F41" s="723"/>
      <c r="G41" s="723"/>
      <c r="H41" s="723"/>
    </row>
    <row r="42" spans="1:8">
      <c r="A42" s="723"/>
      <c r="B42" s="723"/>
      <c r="C42" s="723"/>
      <c r="D42" s="723"/>
      <c r="E42" s="723"/>
      <c r="F42" s="723"/>
      <c r="G42" s="723"/>
      <c r="H42" s="723"/>
    </row>
    <row r="43" spans="1:8">
      <c r="A43" s="723"/>
      <c r="B43" s="723"/>
      <c r="C43" s="723"/>
      <c r="D43" s="723"/>
      <c r="E43" s="723"/>
      <c r="F43" s="723"/>
      <c r="G43" s="723"/>
      <c r="H43" s="723"/>
    </row>
    <row r="44" spans="1:8">
      <c r="A44" s="723"/>
      <c r="B44" s="723"/>
      <c r="C44" s="723"/>
      <c r="D44" s="723"/>
      <c r="E44" s="723"/>
      <c r="F44" s="723"/>
      <c r="G44" s="723"/>
      <c r="H44" s="723"/>
    </row>
    <row r="45" spans="1:8">
      <c r="A45" s="723"/>
      <c r="B45" s="723"/>
      <c r="C45" s="723"/>
      <c r="D45" s="723"/>
      <c r="E45" s="723"/>
      <c r="F45" s="723"/>
      <c r="G45" s="723"/>
      <c r="H45" s="723"/>
    </row>
    <row r="46" spans="1:8">
      <c r="A46" s="723"/>
      <c r="B46" s="723"/>
      <c r="C46" s="723"/>
      <c r="D46" s="723"/>
      <c r="E46" s="723"/>
      <c r="F46" s="723"/>
      <c r="G46" s="723"/>
      <c r="H46" s="723"/>
    </row>
    <row r="47" spans="1:8">
      <c r="A47" s="723"/>
      <c r="B47" s="723"/>
      <c r="C47" s="723"/>
      <c r="D47" s="723"/>
      <c r="E47" s="723"/>
      <c r="F47" s="723"/>
      <c r="G47" s="723"/>
      <c r="H47" s="723"/>
    </row>
    <row r="48" spans="1:8">
      <c r="A48" s="723"/>
      <c r="B48" s="723"/>
      <c r="C48" s="723"/>
      <c r="D48" s="723"/>
      <c r="E48" s="723"/>
      <c r="F48" s="723"/>
      <c r="G48" s="723"/>
      <c r="H48" s="723"/>
    </row>
  </sheetData>
  <mergeCells count="7">
    <mergeCell ref="F36:H36"/>
    <mergeCell ref="A4:H4"/>
    <mergeCell ref="A5:A6"/>
    <mergeCell ref="B5:C5"/>
    <mergeCell ref="D5:E5"/>
    <mergeCell ref="F5:F6"/>
    <mergeCell ref="G5:H5"/>
  </mergeCells>
  <pageMargins left="0.75" right="0.75" top="1" bottom="1" header="0.5" footer="0.5"/>
  <pageSetup paperSize="9" scale="62" orientation="portrait" r:id="rId1"/>
  <headerFooter alignWithMargins="0">
    <oddHeader>&amp;C&amp;"Times New Roman,обычный"&amp;16 23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7" zoomScaleNormal="100" zoomScaleSheetLayoutView="93" workbookViewId="0">
      <selection activeCell="F19" sqref="F19"/>
    </sheetView>
  </sheetViews>
  <sheetFormatPr defaultRowHeight="12.75"/>
  <cols>
    <col min="1" max="1" width="48" style="712" customWidth="1"/>
    <col min="2" max="3" width="8" style="712" hidden="1" customWidth="1"/>
    <col min="4" max="4" width="7.875" style="712" hidden="1" customWidth="1"/>
    <col min="5" max="5" width="32.875" style="712" customWidth="1"/>
    <col min="6" max="6" width="9" style="712"/>
    <col min="7" max="7" width="9.125" style="712" customWidth="1"/>
    <col min="8" max="256" width="9" style="712"/>
    <col min="257" max="257" width="48" style="712" customWidth="1"/>
    <col min="258" max="260" width="0" style="712" hidden="1" customWidth="1"/>
    <col min="261" max="261" width="32.875" style="712" customWidth="1"/>
    <col min="262" max="262" width="9" style="712"/>
    <col min="263" max="263" width="9.125" style="712" customWidth="1"/>
    <col min="264" max="512" width="9" style="712"/>
    <col min="513" max="513" width="48" style="712" customWidth="1"/>
    <col min="514" max="516" width="0" style="712" hidden="1" customWidth="1"/>
    <col min="517" max="517" width="32.875" style="712" customWidth="1"/>
    <col min="518" max="518" width="9" style="712"/>
    <col min="519" max="519" width="9.125" style="712" customWidth="1"/>
    <col min="520" max="768" width="9" style="712"/>
    <col min="769" max="769" width="48" style="712" customWidth="1"/>
    <col min="770" max="772" width="0" style="712" hidden="1" customWidth="1"/>
    <col min="773" max="773" width="32.875" style="712" customWidth="1"/>
    <col min="774" max="774" width="9" style="712"/>
    <col min="775" max="775" width="9.125" style="712" customWidth="1"/>
    <col min="776" max="1024" width="9" style="712"/>
    <col min="1025" max="1025" width="48" style="712" customWidth="1"/>
    <col min="1026" max="1028" width="0" style="712" hidden="1" customWidth="1"/>
    <col min="1029" max="1029" width="32.875" style="712" customWidth="1"/>
    <col min="1030" max="1030" width="9" style="712"/>
    <col min="1031" max="1031" width="9.125" style="712" customWidth="1"/>
    <col min="1032" max="1280" width="9" style="712"/>
    <col min="1281" max="1281" width="48" style="712" customWidth="1"/>
    <col min="1282" max="1284" width="0" style="712" hidden="1" customWidth="1"/>
    <col min="1285" max="1285" width="32.875" style="712" customWidth="1"/>
    <col min="1286" max="1286" width="9" style="712"/>
    <col min="1287" max="1287" width="9.125" style="712" customWidth="1"/>
    <col min="1288" max="1536" width="9" style="712"/>
    <col min="1537" max="1537" width="48" style="712" customWidth="1"/>
    <col min="1538" max="1540" width="0" style="712" hidden="1" customWidth="1"/>
    <col min="1541" max="1541" width="32.875" style="712" customWidth="1"/>
    <col min="1542" max="1542" width="9" style="712"/>
    <col min="1543" max="1543" width="9.125" style="712" customWidth="1"/>
    <col min="1544" max="1792" width="9" style="712"/>
    <col min="1793" max="1793" width="48" style="712" customWidth="1"/>
    <col min="1794" max="1796" width="0" style="712" hidden="1" customWidth="1"/>
    <col min="1797" max="1797" width="32.875" style="712" customWidth="1"/>
    <col min="1798" max="1798" width="9" style="712"/>
    <col min="1799" max="1799" width="9.125" style="712" customWidth="1"/>
    <col min="1800" max="2048" width="9" style="712"/>
    <col min="2049" max="2049" width="48" style="712" customWidth="1"/>
    <col min="2050" max="2052" width="0" style="712" hidden="1" customWidth="1"/>
    <col min="2053" max="2053" width="32.875" style="712" customWidth="1"/>
    <col min="2054" max="2054" width="9" style="712"/>
    <col min="2055" max="2055" width="9.125" style="712" customWidth="1"/>
    <col min="2056" max="2304" width="9" style="712"/>
    <col min="2305" max="2305" width="48" style="712" customWidth="1"/>
    <col min="2306" max="2308" width="0" style="712" hidden="1" customWidth="1"/>
    <col min="2309" max="2309" width="32.875" style="712" customWidth="1"/>
    <col min="2310" max="2310" width="9" style="712"/>
    <col min="2311" max="2311" width="9.125" style="712" customWidth="1"/>
    <col min="2312" max="2560" width="9" style="712"/>
    <col min="2561" max="2561" width="48" style="712" customWidth="1"/>
    <col min="2562" max="2564" width="0" style="712" hidden="1" customWidth="1"/>
    <col min="2565" max="2565" width="32.875" style="712" customWidth="1"/>
    <col min="2566" max="2566" width="9" style="712"/>
    <col min="2567" max="2567" width="9.125" style="712" customWidth="1"/>
    <col min="2568" max="2816" width="9" style="712"/>
    <col min="2817" max="2817" width="48" style="712" customWidth="1"/>
    <col min="2818" max="2820" width="0" style="712" hidden="1" customWidth="1"/>
    <col min="2821" max="2821" width="32.875" style="712" customWidth="1"/>
    <col min="2822" max="2822" width="9" style="712"/>
    <col min="2823" max="2823" width="9.125" style="712" customWidth="1"/>
    <col min="2824" max="3072" width="9" style="712"/>
    <col min="3073" max="3073" width="48" style="712" customWidth="1"/>
    <col min="3074" max="3076" width="0" style="712" hidden="1" customWidth="1"/>
    <col min="3077" max="3077" width="32.875" style="712" customWidth="1"/>
    <col min="3078" max="3078" width="9" style="712"/>
    <col min="3079" max="3079" width="9.125" style="712" customWidth="1"/>
    <col min="3080" max="3328" width="9" style="712"/>
    <col min="3329" max="3329" width="48" style="712" customWidth="1"/>
    <col min="3330" max="3332" width="0" style="712" hidden="1" customWidth="1"/>
    <col min="3333" max="3333" width="32.875" style="712" customWidth="1"/>
    <col min="3334" max="3334" width="9" style="712"/>
    <col min="3335" max="3335" width="9.125" style="712" customWidth="1"/>
    <col min="3336" max="3584" width="9" style="712"/>
    <col min="3585" max="3585" width="48" style="712" customWidth="1"/>
    <col min="3586" max="3588" width="0" style="712" hidden="1" customWidth="1"/>
    <col min="3589" max="3589" width="32.875" style="712" customWidth="1"/>
    <col min="3590" max="3590" width="9" style="712"/>
    <col min="3591" max="3591" width="9.125" style="712" customWidth="1"/>
    <col min="3592" max="3840" width="9" style="712"/>
    <col min="3841" max="3841" width="48" style="712" customWidth="1"/>
    <col min="3842" max="3844" width="0" style="712" hidden="1" customWidth="1"/>
    <col min="3845" max="3845" width="32.875" style="712" customWidth="1"/>
    <col min="3846" max="3846" width="9" style="712"/>
    <col min="3847" max="3847" width="9.125" style="712" customWidth="1"/>
    <col min="3848" max="4096" width="9" style="712"/>
    <col min="4097" max="4097" width="48" style="712" customWidth="1"/>
    <col min="4098" max="4100" width="0" style="712" hidden="1" customWidth="1"/>
    <col min="4101" max="4101" width="32.875" style="712" customWidth="1"/>
    <col min="4102" max="4102" width="9" style="712"/>
    <col min="4103" max="4103" width="9.125" style="712" customWidth="1"/>
    <col min="4104" max="4352" width="9" style="712"/>
    <col min="4353" max="4353" width="48" style="712" customWidth="1"/>
    <col min="4354" max="4356" width="0" style="712" hidden="1" customWidth="1"/>
    <col min="4357" max="4357" width="32.875" style="712" customWidth="1"/>
    <col min="4358" max="4358" width="9" style="712"/>
    <col min="4359" max="4359" width="9.125" style="712" customWidth="1"/>
    <col min="4360" max="4608" width="9" style="712"/>
    <col min="4609" max="4609" width="48" style="712" customWidth="1"/>
    <col min="4610" max="4612" width="0" style="712" hidden="1" customWidth="1"/>
    <col min="4613" max="4613" width="32.875" style="712" customWidth="1"/>
    <col min="4614" max="4614" width="9" style="712"/>
    <col min="4615" max="4615" width="9.125" style="712" customWidth="1"/>
    <col min="4616" max="4864" width="9" style="712"/>
    <col min="4865" max="4865" width="48" style="712" customWidth="1"/>
    <col min="4866" max="4868" width="0" style="712" hidden="1" customWidth="1"/>
    <col min="4869" max="4869" width="32.875" style="712" customWidth="1"/>
    <col min="4870" max="4870" width="9" style="712"/>
    <col min="4871" max="4871" width="9.125" style="712" customWidth="1"/>
    <col min="4872" max="5120" width="9" style="712"/>
    <col min="5121" max="5121" width="48" style="712" customWidth="1"/>
    <col min="5122" max="5124" width="0" style="712" hidden="1" customWidth="1"/>
    <col min="5125" max="5125" width="32.875" style="712" customWidth="1"/>
    <col min="5126" max="5126" width="9" style="712"/>
    <col min="5127" max="5127" width="9.125" style="712" customWidth="1"/>
    <col min="5128" max="5376" width="9" style="712"/>
    <col min="5377" max="5377" width="48" style="712" customWidth="1"/>
    <col min="5378" max="5380" width="0" style="712" hidden="1" customWidth="1"/>
    <col min="5381" max="5381" width="32.875" style="712" customWidth="1"/>
    <col min="5382" max="5382" width="9" style="712"/>
    <col min="5383" max="5383" width="9.125" style="712" customWidth="1"/>
    <col min="5384" max="5632" width="9" style="712"/>
    <col min="5633" max="5633" width="48" style="712" customWidth="1"/>
    <col min="5634" max="5636" width="0" style="712" hidden="1" customWidth="1"/>
    <col min="5637" max="5637" width="32.875" style="712" customWidth="1"/>
    <col min="5638" max="5638" width="9" style="712"/>
    <col min="5639" max="5639" width="9.125" style="712" customWidth="1"/>
    <col min="5640" max="5888" width="9" style="712"/>
    <col min="5889" max="5889" width="48" style="712" customWidth="1"/>
    <col min="5890" max="5892" width="0" style="712" hidden="1" customWidth="1"/>
    <col min="5893" max="5893" width="32.875" style="712" customWidth="1"/>
    <col min="5894" max="5894" width="9" style="712"/>
    <col min="5895" max="5895" width="9.125" style="712" customWidth="1"/>
    <col min="5896" max="6144" width="9" style="712"/>
    <col min="6145" max="6145" width="48" style="712" customWidth="1"/>
    <col min="6146" max="6148" width="0" style="712" hidden="1" customWidth="1"/>
    <col min="6149" max="6149" width="32.875" style="712" customWidth="1"/>
    <col min="6150" max="6150" width="9" style="712"/>
    <col min="6151" max="6151" width="9.125" style="712" customWidth="1"/>
    <col min="6152" max="6400" width="9" style="712"/>
    <col min="6401" max="6401" width="48" style="712" customWidth="1"/>
    <col min="6402" max="6404" width="0" style="712" hidden="1" customWidth="1"/>
    <col min="6405" max="6405" width="32.875" style="712" customWidth="1"/>
    <col min="6406" max="6406" width="9" style="712"/>
    <col min="6407" max="6407" width="9.125" style="712" customWidth="1"/>
    <col min="6408" max="6656" width="9" style="712"/>
    <col min="6657" max="6657" width="48" style="712" customWidth="1"/>
    <col min="6658" max="6660" width="0" style="712" hidden="1" customWidth="1"/>
    <col min="6661" max="6661" width="32.875" style="712" customWidth="1"/>
    <col min="6662" max="6662" width="9" style="712"/>
    <col min="6663" max="6663" width="9.125" style="712" customWidth="1"/>
    <col min="6664" max="6912" width="9" style="712"/>
    <col min="6913" max="6913" width="48" style="712" customWidth="1"/>
    <col min="6914" max="6916" width="0" style="712" hidden="1" customWidth="1"/>
    <col min="6917" max="6917" width="32.875" style="712" customWidth="1"/>
    <col min="6918" max="6918" width="9" style="712"/>
    <col min="6919" max="6919" width="9.125" style="712" customWidth="1"/>
    <col min="6920" max="7168" width="9" style="712"/>
    <col min="7169" max="7169" width="48" style="712" customWidth="1"/>
    <col min="7170" max="7172" width="0" style="712" hidden="1" customWidth="1"/>
    <col min="7173" max="7173" width="32.875" style="712" customWidth="1"/>
    <col min="7174" max="7174" width="9" style="712"/>
    <col min="7175" max="7175" width="9.125" style="712" customWidth="1"/>
    <col min="7176" max="7424" width="9" style="712"/>
    <col min="7425" max="7425" width="48" style="712" customWidth="1"/>
    <col min="7426" max="7428" width="0" style="712" hidden="1" customWidth="1"/>
    <col min="7429" max="7429" width="32.875" style="712" customWidth="1"/>
    <col min="7430" max="7430" width="9" style="712"/>
    <col min="7431" max="7431" width="9.125" style="712" customWidth="1"/>
    <col min="7432" max="7680" width="9" style="712"/>
    <col min="7681" max="7681" width="48" style="712" customWidth="1"/>
    <col min="7682" max="7684" width="0" style="712" hidden="1" customWidth="1"/>
    <col min="7685" max="7685" width="32.875" style="712" customWidth="1"/>
    <col min="7686" max="7686" width="9" style="712"/>
    <col min="7687" max="7687" width="9.125" style="712" customWidth="1"/>
    <col min="7688" max="7936" width="9" style="712"/>
    <col min="7937" max="7937" width="48" style="712" customWidth="1"/>
    <col min="7938" max="7940" width="0" style="712" hidden="1" customWidth="1"/>
    <col min="7941" max="7941" width="32.875" style="712" customWidth="1"/>
    <col min="7942" max="7942" width="9" style="712"/>
    <col min="7943" max="7943" width="9.125" style="712" customWidth="1"/>
    <col min="7944" max="8192" width="9" style="712"/>
    <col min="8193" max="8193" width="48" style="712" customWidth="1"/>
    <col min="8194" max="8196" width="0" style="712" hidden="1" customWidth="1"/>
    <col min="8197" max="8197" width="32.875" style="712" customWidth="1"/>
    <col min="8198" max="8198" width="9" style="712"/>
    <col min="8199" max="8199" width="9.125" style="712" customWidth="1"/>
    <col min="8200" max="8448" width="9" style="712"/>
    <col min="8449" max="8449" width="48" style="712" customWidth="1"/>
    <col min="8450" max="8452" width="0" style="712" hidden="1" customWidth="1"/>
    <col min="8453" max="8453" width="32.875" style="712" customWidth="1"/>
    <col min="8454" max="8454" width="9" style="712"/>
    <col min="8455" max="8455" width="9.125" style="712" customWidth="1"/>
    <col min="8456" max="8704" width="9" style="712"/>
    <col min="8705" max="8705" width="48" style="712" customWidth="1"/>
    <col min="8706" max="8708" width="0" style="712" hidden="1" customWidth="1"/>
    <col min="8709" max="8709" width="32.875" style="712" customWidth="1"/>
    <col min="8710" max="8710" width="9" style="712"/>
    <col min="8711" max="8711" width="9.125" style="712" customWidth="1"/>
    <col min="8712" max="8960" width="9" style="712"/>
    <col min="8961" max="8961" width="48" style="712" customWidth="1"/>
    <col min="8962" max="8964" width="0" style="712" hidden="1" customWidth="1"/>
    <col min="8965" max="8965" width="32.875" style="712" customWidth="1"/>
    <col min="8966" max="8966" width="9" style="712"/>
    <col min="8967" max="8967" width="9.125" style="712" customWidth="1"/>
    <col min="8968" max="9216" width="9" style="712"/>
    <col min="9217" max="9217" width="48" style="712" customWidth="1"/>
    <col min="9218" max="9220" width="0" style="712" hidden="1" customWidth="1"/>
    <col min="9221" max="9221" width="32.875" style="712" customWidth="1"/>
    <col min="9222" max="9222" width="9" style="712"/>
    <col min="9223" max="9223" width="9.125" style="712" customWidth="1"/>
    <col min="9224" max="9472" width="9" style="712"/>
    <col min="9473" max="9473" width="48" style="712" customWidth="1"/>
    <col min="9474" max="9476" width="0" style="712" hidden="1" customWidth="1"/>
    <col min="9477" max="9477" width="32.875" style="712" customWidth="1"/>
    <col min="9478" max="9478" width="9" style="712"/>
    <col min="9479" max="9479" width="9.125" style="712" customWidth="1"/>
    <col min="9480" max="9728" width="9" style="712"/>
    <col min="9729" max="9729" width="48" style="712" customWidth="1"/>
    <col min="9730" max="9732" width="0" style="712" hidden="1" customWidth="1"/>
    <col min="9733" max="9733" width="32.875" style="712" customWidth="1"/>
    <col min="9734" max="9734" width="9" style="712"/>
    <col min="9735" max="9735" width="9.125" style="712" customWidth="1"/>
    <col min="9736" max="9984" width="9" style="712"/>
    <col min="9985" max="9985" width="48" style="712" customWidth="1"/>
    <col min="9986" max="9988" width="0" style="712" hidden="1" customWidth="1"/>
    <col min="9989" max="9989" width="32.875" style="712" customWidth="1"/>
    <col min="9990" max="9990" width="9" style="712"/>
    <col min="9991" max="9991" width="9.125" style="712" customWidth="1"/>
    <col min="9992" max="10240" width="9" style="712"/>
    <col min="10241" max="10241" width="48" style="712" customWidth="1"/>
    <col min="10242" max="10244" width="0" style="712" hidden="1" customWidth="1"/>
    <col min="10245" max="10245" width="32.875" style="712" customWidth="1"/>
    <col min="10246" max="10246" width="9" style="712"/>
    <col min="10247" max="10247" width="9.125" style="712" customWidth="1"/>
    <col min="10248" max="10496" width="9" style="712"/>
    <col min="10497" max="10497" width="48" style="712" customWidth="1"/>
    <col min="10498" max="10500" width="0" style="712" hidden="1" customWidth="1"/>
    <col min="10501" max="10501" width="32.875" style="712" customWidth="1"/>
    <col min="10502" max="10502" width="9" style="712"/>
    <col min="10503" max="10503" width="9.125" style="712" customWidth="1"/>
    <col min="10504" max="10752" width="9" style="712"/>
    <col min="10753" max="10753" width="48" style="712" customWidth="1"/>
    <col min="10754" max="10756" width="0" style="712" hidden="1" customWidth="1"/>
    <col min="10757" max="10757" width="32.875" style="712" customWidth="1"/>
    <col min="10758" max="10758" width="9" style="712"/>
    <col min="10759" max="10759" width="9.125" style="712" customWidth="1"/>
    <col min="10760" max="11008" width="9" style="712"/>
    <col min="11009" max="11009" width="48" style="712" customWidth="1"/>
    <col min="11010" max="11012" width="0" style="712" hidden="1" customWidth="1"/>
    <col min="11013" max="11013" width="32.875" style="712" customWidth="1"/>
    <col min="11014" max="11014" width="9" style="712"/>
    <col min="11015" max="11015" width="9.125" style="712" customWidth="1"/>
    <col min="11016" max="11264" width="9" style="712"/>
    <col min="11265" max="11265" width="48" style="712" customWidth="1"/>
    <col min="11266" max="11268" width="0" style="712" hidden="1" customWidth="1"/>
    <col min="11269" max="11269" width="32.875" style="712" customWidth="1"/>
    <col min="11270" max="11270" width="9" style="712"/>
    <col min="11271" max="11271" width="9.125" style="712" customWidth="1"/>
    <col min="11272" max="11520" width="9" style="712"/>
    <col min="11521" max="11521" width="48" style="712" customWidth="1"/>
    <col min="11522" max="11524" width="0" style="712" hidden="1" customWidth="1"/>
    <col min="11525" max="11525" width="32.875" style="712" customWidth="1"/>
    <col min="11526" max="11526" width="9" style="712"/>
    <col min="11527" max="11527" width="9.125" style="712" customWidth="1"/>
    <col min="11528" max="11776" width="9" style="712"/>
    <col min="11777" max="11777" width="48" style="712" customWidth="1"/>
    <col min="11778" max="11780" width="0" style="712" hidden="1" customWidth="1"/>
    <col min="11781" max="11781" width="32.875" style="712" customWidth="1"/>
    <col min="11782" max="11782" width="9" style="712"/>
    <col min="11783" max="11783" width="9.125" style="712" customWidth="1"/>
    <col min="11784" max="12032" width="9" style="712"/>
    <col min="12033" max="12033" width="48" style="712" customWidth="1"/>
    <col min="12034" max="12036" width="0" style="712" hidden="1" customWidth="1"/>
    <col min="12037" max="12037" width="32.875" style="712" customWidth="1"/>
    <col min="12038" max="12038" width="9" style="712"/>
    <col min="12039" max="12039" width="9.125" style="712" customWidth="1"/>
    <col min="12040" max="12288" width="9" style="712"/>
    <col min="12289" max="12289" width="48" style="712" customWidth="1"/>
    <col min="12290" max="12292" width="0" style="712" hidden="1" customWidth="1"/>
    <col min="12293" max="12293" width="32.875" style="712" customWidth="1"/>
    <col min="12294" max="12294" width="9" style="712"/>
    <col min="12295" max="12295" width="9.125" style="712" customWidth="1"/>
    <col min="12296" max="12544" width="9" style="712"/>
    <col min="12545" max="12545" width="48" style="712" customWidth="1"/>
    <col min="12546" max="12548" width="0" style="712" hidden="1" customWidth="1"/>
    <col min="12549" max="12549" width="32.875" style="712" customWidth="1"/>
    <col min="12550" max="12550" width="9" style="712"/>
    <col min="12551" max="12551" width="9.125" style="712" customWidth="1"/>
    <col min="12552" max="12800" width="9" style="712"/>
    <col min="12801" max="12801" width="48" style="712" customWidth="1"/>
    <col min="12802" max="12804" width="0" style="712" hidden="1" customWidth="1"/>
    <col min="12805" max="12805" width="32.875" style="712" customWidth="1"/>
    <col min="12806" max="12806" width="9" style="712"/>
    <col min="12807" max="12807" width="9.125" style="712" customWidth="1"/>
    <col min="12808" max="13056" width="9" style="712"/>
    <col min="13057" max="13057" width="48" style="712" customWidth="1"/>
    <col min="13058" max="13060" width="0" style="712" hidden="1" customWidth="1"/>
    <col min="13061" max="13061" width="32.875" style="712" customWidth="1"/>
    <col min="13062" max="13062" width="9" style="712"/>
    <col min="13063" max="13063" width="9.125" style="712" customWidth="1"/>
    <col min="13064" max="13312" width="9" style="712"/>
    <col min="13313" max="13313" width="48" style="712" customWidth="1"/>
    <col min="13314" max="13316" width="0" style="712" hidden="1" customWidth="1"/>
    <col min="13317" max="13317" width="32.875" style="712" customWidth="1"/>
    <col min="13318" max="13318" width="9" style="712"/>
    <col min="13319" max="13319" width="9.125" style="712" customWidth="1"/>
    <col min="13320" max="13568" width="9" style="712"/>
    <col min="13569" max="13569" width="48" style="712" customWidth="1"/>
    <col min="13570" max="13572" width="0" style="712" hidden="1" customWidth="1"/>
    <col min="13573" max="13573" width="32.875" style="712" customWidth="1"/>
    <col min="13574" max="13574" width="9" style="712"/>
    <col min="13575" max="13575" width="9.125" style="712" customWidth="1"/>
    <col min="13576" max="13824" width="9" style="712"/>
    <col min="13825" max="13825" width="48" style="712" customWidth="1"/>
    <col min="13826" max="13828" width="0" style="712" hidden="1" customWidth="1"/>
    <col min="13829" max="13829" width="32.875" style="712" customWidth="1"/>
    <col min="13830" max="13830" width="9" style="712"/>
    <col min="13831" max="13831" width="9.125" style="712" customWidth="1"/>
    <col min="13832" max="14080" width="9" style="712"/>
    <col min="14081" max="14081" width="48" style="712" customWidth="1"/>
    <col min="14082" max="14084" width="0" style="712" hidden="1" customWidth="1"/>
    <col min="14085" max="14085" width="32.875" style="712" customWidth="1"/>
    <col min="14086" max="14086" width="9" style="712"/>
    <col min="14087" max="14087" width="9.125" style="712" customWidth="1"/>
    <col min="14088" max="14336" width="9" style="712"/>
    <col min="14337" max="14337" width="48" style="712" customWidth="1"/>
    <col min="14338" max="14340" width="0" style="712" hidden="1" customWidth="1"/>
    <col min="14341" max="14341" width="32.875" style="712" customWidth="1"/>
    <col min="14342" max="14342" width="9" style="712"/>
    <col min="14343" max="14343" width="9.125" style="712" customWidth="1"/>
    <col min="14344" max="14592" width="9" style="712"/>
    <col min="14593" max="14593" width="48" style="712" customWidth="1"/>
    <col min="14594" max="14596" width="0" style="712" hidden="1" customWidth="1"/>
    <col min="14597" max="14597" width="32.875" style="712" customWidth="1"/>
    <col min="14598" max="14598" width="9" style="712"/>
    <col min="14599" max="14599" width="9.125" style="712" customWidth="1"/>
    <col min="14600" max="14848" width="9" style="712"/>
    <col min="14849" max="14849" width="48" style="712" customWidth="1"/>
    <col min="14850" max="14852" width="0" style="712" hidden="1" customWidth="1"/>
    <col min="14853" max="14853" width="32.875" style="712" customWidth="1"/>
    <col min="14854" max="14854" width="9" style="712"/>
    <col min="14855" max="14855" width="9.125" style="712" customWidth="1"/>
    <col min="14856" max="15104" width="9" style="712"/>
    <col min="15105" max="15105" width="48" style="712" customWidth="1"/>
    <col min="15106" max="15108" width="0" style="712" hidden="1" customWidth="1"/>
    <col min="15109" max="15109" width="32.875" style="712" customWidth="1"/>
    <col min="15110" max="15110" width="9" style="712"/>
    <col min="15111" max="15111" width="9.125" style="712" customWidth="1"/>
    <col min="15112" max="15360" width="9" style="712"/>
    <col min="15361" max="15361" width="48" style="712" customWidth="1"/>
    <col min="15362" max="15364" width="0" style="712" hidden="1" customWidth="1"/>
    <col min="15365" max="15365" width="32.875" style="712" customWidth="1"/>
    <col min="15366" max="15366" width="9" style="712"/>
    <col min="15367" max="15367" width="9.125" style="712" customWidth="1"/>
    <col min="15368" max="15616" width="9" style="712"/>
    <col min="15617" max="15617" width="48" style="712" customWidth="1"/>
    <col min="15618" max="15620" width="0" style="712" hidden="1" customWidth="1"/>
    <col min="15621" max="15621" width="32.875" style="712" customWidth="1"/>
    <col min="15622" max="15622" width="9" style="712"/>
    <col min="15623" max="15623" width="9.125" style="712" customWidth="1"/>
    <col min="15624" max="15872" width="9" style="712"/>
    <col min="15873" max="15873" width="48" style="712" customWidth="1"/>
    <col min="15874" max="15876" width="0" style="712" hidden="1" customWidth="1"/>
    <col min="15877" max="15877" width="32.875" style="712" customWidth="1"/>
    <col min="15878" max="15878" width="9" style="712"/>
    <col min="15879" max="15879" width="9.125" style="712" customWidth="1"/>
    <col min="15880" max="16128" width="9" style="712"/>
    <col min="16129" max="16129" width="48" style="712" customWidth="1"/>
    <col min="16130" max="16132" width="0" style="712" hidden="1" customWidth="1"/>
    <col min="16133" max="16133" width="32.875" style="712" customWidth="1"/>
    <col min="16134" max="16134" width="9" style="712"/>
    <col min="16135" max="16135" width="9.125" style="712" customWidth="1"/>
    <col min="16136" max="16384" width="9" style="712"/>
  </cols>
  <sheetData>
    <row r="1" spans="1:7" ht="18.75">
      <c r="A1" s="710"/>
      <c r="B1" s="710"/>
      <c r="C1" s="710"/>
      <c r="D1" s="710"/>
      <c r="E1" s="731" t="s">
        <v>399</v>
      </c>
    </row>
    <row r="2" spans="1:7" ht="18.75">
      <c r="A2" s="710"/>
      <c r="B2" s="710"/>
      <c r="C2" s="710"/>
      <c r="D2" s="710"/>
      <c r="E2" s="731" t="s">
        <v>635</v>
      </c>
      <c r="F2" s="755"/>
      <c r="G2" s="755"/>
    </row>
    <row r="3" spans="1:7" ht="18.75">
      <c r="A3" s="710"/>
      <c r="B3" s="710"/>
      <c r="C3" s="710"/>
      <c r="D3" s="710"/>
      <c r="E3" s="756"/>
      <c r="F3" s="755"/>
      <c r="G3" s="755"/>
    </row>
    <row r="4" spans="1:7" ht="18.75">
      <c r="A4" s="710"/>
      <c r="B4" s="710"/>
      <c r="C4" s="710"/>
      <c r="D4" s="710"/>
      <c r="E4" s="756"/>
      <c r="F4" s="755"/>
      <c r="G4" s="755"/>
    </row>
    <row r="5" spans="1:7" ht="18.75">
      <c r="A5" s="715" t="s">
        <v>678</v>
      </c>
      <c r="B5" s="715"/>
      <c r="C5" s="715"/>
      <c r="D5" s="715"/>
      <c r="E5" s="715"/>
    </row>
    <row r="6" spans="1:7" ht="18.75">
      <c r="A6" s="757" t="s">
        <v>679</v>
      </c>
      <c r="B6" s="720"/>
      <c r="C6" s="720"/>
      <c r="D6" s="720"/>
      <c r="E6" s="757" t="s">
        <v>652</v>
      </c>
    </row>
    <row r="7" spans="1:7" ht="37.5">
      <c r="A7" s="719" t="s">
        <v>680</v>
      </c>
      <c r="B7" s="720"/>
      <c r="C7" s="720"/>
      <c r="D7" s="720"/>
      <c r="E7" s="718">
        <v>160806.39999999999</v>
      </c>
    </row>
    <row r="8" spans="1:7" ht="37.5">
      <c r="A8" s="719" t="s">
        <v>681</v>
      </c>
      <c r="B8" s="720"/>
      <c r="C8" s="720"/>
      <c r="D8" s="720"/>
      <c r="E8" s="722">
        <v>130320</v>
      </c>
    </row>
    <row r="9" spans="1:7" ht="37.5">
      <c r="A9" s="719" t="s">
        <v>682</v>
      </c>
      <c r="B9" s="720"/>
      <c r="C9" s="720"/>
      <c r="D9" s="720"/>
      <c r="E9" s="722">
        <v>23.4</v>
      </c>
    </row>
    <row r="10" spans="1:7" ht="18.75">
      <c r="A10" s="719" t="s">
        <v>683</v>
      </c>
      <c r="B10" s="720"/>
      <c r="C10" s="720"/>
      <c r="D10" s="720"/>
      <c r="E10" s="722">
        <v>48200</v>
      </c>
    </row>
    <row r="11" spans="1:7" ht="18.75">
      <c r="A11" s="719" t="s">
        <v>684</v>
      </c>
      <c r="B11" s="720"/>
      <c r="C11" s="720"/>
      <c r="D11" s="720"/>
      <c r="E11" s="722">
        <v>37700</v>
      </c>
    </row>
    <row r="12" spans="1:7" ht="18.75">
      <c r="A12" s="719" t="s">
        <v>685</v>
      </c>
      <c r="B12" s="720"/>
      <c r="C12" s="720"/>
      <c r="D12" s="720"/>
      <c r="E12" s="718">
        <v>27.9</v>
      </c>
    </row>
    <row r="13" spans="1:7" ht="75">
      <c r="A13" s="719" t="s">
        <v>686</v>
      </c>
      <c r="B13" s="720"/>
      <c r="C13" s="720"/>
      <c r="D13" s="720"/>
      <c r="E13" s="718">
        <v>-4.5</v>
      </c>
    </row>
    <row r="14" spans="1:7" ht="18.75">
      <c r="A14" s="710"/>
      <c r="B14" s="710"/>
      <c r="C14" s="710"/>
      <c r="D14" s="710"/>
      <c r="E14" s="710"/>
    </row>
    <row r="15" spans="1:7" ht="18.75">
      <c r="A15" s="710"/>
      <c r="B15" s="710"/>
      <c r="C15" s="710"/>
      <c r="D15" s="710"/>
      <c r="E15" s="710"/>
    </row>
    <row r="16" spans="1:7" ht="18.75">
      <c r="A16" s="710"/>
      <c r="B16" s="710"/>
      <c r="C16" s="710"/>
      <c r="D16" s="710"/>
      <c r="E16" s="731" t="s">
        <v>385</v>
      </c>
    </row>
    <row r="17" spans="1:5" ht="18.75">
      <c r="A17" s="710"/>
      <c r="B17" s="710"/>
      <c r="C17" s="710"/>
      <c r="D17" s="710"/>
      <c r="E17" s="731" t="s">
        <v>635</v>
      </c>
    </row>
    <row r="18" spans="1:5" ht="18.75">
      <c r="A18" s="710"/>
      <c r="B18" s="710"/>
      <c r="C18" s="710"/>
      <c r="D18" s="710"/>
      <c r="E18" s="756"/>
    </row>
    <row r="19" spans="1:5" ht="7.5" customHeight="1">
      <c r="A19" s="710"/>
      <c r="B19" s="710"/>
      <c r="C19" s="710"/>
      <c r="D19" s="710"/>
      <c r="E19" s="756"/>
    </row>
    <row r="20" spans="1:5" ht="18.75">
      <c r="A20" s="715" t="s">
        <v>687</v>
      </c>
      <c r="B20" s="715"/>
      <c r="C20" s="715"/>
      <c r="D20" s="715"/>
      <c r="E20" s="715"/>
    </row>
    <row r="21" spans="1:5" ht="37.5">
      <c r="A21" s="757" t="s">
        <v>652</v>
      </c>
      <c r="B21" s="720"/>
      <c r="C21" s="720"/>
      <c r="D21" s="720"/>
      <c r="E21" s="758" t="s">
        <v>688</v>
      </c>
    </row>
    <row r="22" spans="1:5" ht="37.5">
      <c r="A22" s="719" t="s">
        <v>689</v>
      </c>
      <c r="B22" s="720"/>
      <c r="C22" s="720"/>
      <c r="D22" s="720"/>
      <c r="E22" s="718">
        <f>E23+E27</f>
        <v>62622.47</v>
      </c>
    </row>
    <row r="23" spans="1:5" ht="18.75">
      <c r="A23" s="719" t="s">
        <v>690</v>
      </c>
      <c r="B23" s="720"/>
      <c r="C23" s="720"/>
      <c r="D23" s="720"/>
      <c r="E23" s="718">
        <v>1365.97</v>
      </c>
    </row>
    <row r="24" spans="1:5" ht="18.75">
      <c r="A24" s="759" t="s">
        <v>691</v>
      </c>
      <c r="B24" s="720"/>
      <c r="C24" s="720"/>
      <c r="D24" s="720"/>
      <c r="E24" s="718">
        <v>1365.97</v>
      </c>
    </row>
    <row r="25" spans="1:5" ht="18.75">
      <c r="A25" s="759" t="s">
        <v>692</v>
      </c>
      <c r="B25" s="720"/>
      <c r="C25" s="720"/>
      <c r="D25" s="720"/>
      <c r="E25" s="718">
        <v>0</v>
      </c>
    </row>
    <row r="26" spans="1:5" ht="18.75">
      <c r="A26" s="759" t="s">
        <v>693</v>
      </c>
      <c r="B26" s="720"/>
      <c r="C26" s="720"/>
      <c r="D26" s="720"/>
      <c r="E26" s="718">
        <v>0</v>
      </c>
    </row>
    <row r="27" spans="1:5" ht="18.75">
      <c r="A27" s="759" t="s">
        <v>694</v>
      </c>
      <c r="B27" s="720"/>
      <c r="C27" s="720"/>
      <c r="D27" s="720"/>
      <c r="E27" s="718">
        <v>61256.5</v>
      </c>
    </row>
    <row r="28" spans="1:5" ht="18.75">
      <c r="A28" s="759" t="s">
        <v>691</v>
      </c>
      <c r="B28" s="720"/>
      <c r="C28" s="720"/>
      <c r="D28" s="720"/>
      <c r="E28" s="718">
        <v>61256.5</v>
      </c>
    </row>
    <row r="29" spans="1:5" ht="18.75">
      <c r="A29" s="759" t="s">
        <v>692</v>
      </c>
      <c r="B29" s="720"/>
      <c r="C29" s="720"/>
      <c r="D29" s="720"/>
      <c r="E29" s="718">
        <v>0</v>
      </c>
    </row>
    <row r="30" spans="1:5" ht="18.75">
      <c r="A30" s="759" t="s">
        <v>693</v>
      </c>
      <c r="B30" s="720"/>
      <c r="C30" s="720"/>
      <c r="D30" s="720"/>
      <c r="E30" s="718">
        <v>0</v>
      </c>
    </row>
    <row r="31" spans="1:5" ht="18.75">
      <c r="A31" s="760" t="s">
        <v>695</v>
      </c>
      <c r="B31" s="720"/>
      <c r="C31" s="720"/>
      <c r="D31" s="720"/>
      <c r="E31" s="718">
        <v>3164.2</v>
      </c>
    </row>
    <row r="32" spans="1:5" ht="18.75">
      <c r="A32" s="761" t="s">
        <v>696</v>
      </c>
      <c r="B32" s="720"/>
      <c r="C32" s="720"/>
      <c r="D32" s="720"/>
      <c r="E32" s="718">
        <v>3164.2</v>
      </c>
    </row>
    <row r="33" spans="1:5" ht="18.75">
      <c r="A33" s="761" t="s">
        <v>697</v>
      </c>
      <c r="B33" s="720"/>
      <c r="C33" s="720"/>
      <c r="D33" s="720"/>
      <c r="E33" s="718"/>
    </row>
    <row r="34" spans="1:5" ht="18.75">
      <c r="A34" s="710"/>
      <c r="B34" s="710"/>
      <c r="C34" s="710"/>
      <c r="D34" s="710"/>
      <c r="E34" s="710"/>
    </row>
    <row r="35" spans="1:5" ht="18.75">
      <c r="A35" s="710"/>
      <c r="B35" s="710"/>
      <c r="C35" s="710"/>
      <c r="D35" s="710"/>
      <c r="E35" s="710"/>
    </row>
    <row r="36" spans="1:5" ht="18.75">
      <c r="A36" s="710"/>
      <c r="B36" s="710"/>
      <c r="C36" s="710"/>
      <c r="D36" s="710"/>
      <c r="E36" s="710"/>
    </row>
  </sheetData>
  <mergeCells count="2">
    <mergeCell ref="A5:E5"/>
    <mergeCell ref="A20:E20"/>
  </mergeCells>
  <pageMargins left="0.74803149606299213" right="0.74803149606299213" top="0.98425196850393704" bottom="0.98425196850393704" header="0.43307086614173229" footer="0.51181102362204722"/>
  <pageSetup paperSize="9" scale="93" orientation="portrait" r:id="rId1"/>
  <headerFooter alignWithMargins="0">
    <oddHeader>&amp;C&amp;"Times New Roman,обычный"&amp;16 24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opLeftCell="A7" zoomScale="89" zoomScaleNormal="89" workbookViewId="0">
      <selection activeCell="F19" sqref="F19"/>
    </sheetView>
  </sheetViews>
  <sheetFormatPr defaultRowHeight="12.75"/>
  <cols>
    <col min="1" max="1" width="39.375" style="712" customWidth="1"/>
    <col min="2" max="3" width="8" style="712" hidden="1" customWidth="1"/>
    <col min="4" max="4" width="1" style="712" hidden="1" customWidth="1"/>
    <col min="5" max="5" width="12.5" style="712" customWidth="1"/>
    <col min="6" max="6" width="12" style="712" customWidth="1"/>
    <col min="7" max="7" width="17.875" style="712" customWidth="1"/>
    <col min="8" max="9" width="13" style="712" customWidth="1"/>
    <col min="10" max="10" width="9.375" style="712" bestFit="1" customWidth="1"/>
    <col min="11" max="11" width="11.25" style="712" customWidth="1"/>
    <col min="12" max="12" width="14.125" style="712" customWidth="1"/>
    <col min="13" max="13" width="13.625" style="712" customWidth="1"/>
    <col min="14" max="256" width="9" style="712"/>
    <col min="257" max="257" width="39.375" style="712" customWidth="1"/>
    <col min="258" max="260" width="0" style="712" hidden="1" customWidth="1"/>
    <col min="261" max="261" width="12.5" style="712" customWidth="1"/>
    <col min="262" max="262" width="12" style="712" customWidth="1"/>
    <col min="263" max="263" width="17.875" style="712" customWidth="1"/>
    <col min="264" max="265" width="13" style="712" customWidth="1"/>
    <col min="266" max="266" width="9.375" style="712" bestFit="1" customWidth="1"/>
    <col min="267" max="267" width="11.25" style="712" customWidth="1"/>
    <col min="268" max="268" width="14.125" style="712" customWidth="1"/>
    <col min="269" max="269" width="13.625" style="712" customWidth="1"/>
    <col min="270" max="512" width="9" style="712"/>
    <col min="513" max="513" width="39.375" style="712" customWidth="1"/>
    <col min="514" max="516" width="0" style="712" hidden="1" customWidth="1"/>
    <col min="517" max="517" width="12.5" style="712" customWidth="1"/>
    <col min="518" max="518" width="12" style="712" customWidth="1"/>
    <col min="519" max="519" width="17.875" style="712" customWidth="1"/>
    <col min="520" max="521" width="13" style="712" customWidth="1"/>
    <col min="522" max="522" width="9.375" style="712" bestFit="1" customWidth="1"/>
    <col min="523" max="523" width="11.25" style="712" customWidth="1"/>
    <col min="524" max="524" width="14.125" style="712" customWidth="1"/>
    <col min="525" max="525" width="13.625" style="712" customWidth="1"/>
    <col min="526" max="768" width="9" style="712"/>
    <col min="769" max="769" width="39.375" style="712" customWidth="1"/>
    <col min="770" max="772" width="0" style="712" hidden="1" customWidth="1"/>
    <col min="773" max="773" width="12.5" style="712" customWidth="1"/>
    <col min="774" max="774" width="12" style="712" customWidth="1"/>
    <col min="775" max="775" width="17.875" style="712" customWidth="1"/>
    <col min="776" max="777" width="13" style="712" customWidth="1"/>
    <col min="778" max="778" width="9.375" style="712" bestFit="1" customWidth="1"/>
    <col min="779" max="779" width="11.25" style="712" customWidth="1"/>
    <col min="780" max="780" width="14.125" style="712" customWidth="1"/>
    <col min="781" max="781" width="13.625" style="712" customWidth="1"/>
    <col min="782" max="1024" width="9" style="712"/>
    <col min="1025" max="1025" width="39.375" style="712" customWidth="1"/>
    <col min="1026" max="1028" width="0" style="712" hidden="1" customWidth="1"/>
    <col min="1029" max="1029" width="12.5" style="712" customWidth="1"/>
    <col min="1030" max="1030" width="12" style="712" customWidth="1"/>
    <col min="1031" max="1031" width="17.875" style="712" customWidth="1"/>
    <col min="1032" max="1033" width="13" style="712" customWidth="1"/>
    <col min="1034" max="1034" width="9.375" style="712" bestFit="1" customWidth="1"/>
    <col min="1035" max="1035" width="11.25" style="712" customWidth="1"/>
    <col min="1036" max="1036" width="14.125" style="712" customWidth="1"/>
    <col min="1037" max="1037" width="13.625" style="712" customWidth="1"/>
    <col min="1038" max="1280" width="9" style="712"/>
    <col min="1281" max="1281" width="39.375" style="712" customWidth="1"/>
    <col min="1282" max="1284" width="0" style="712" hidden="1" customWidth="1"/>
    <col min="1285" max="1285" width="12.5" style="712" customWidth="1"/>
    <col min="1286" max="1286" width="12" style="712" customWidth="1"/>
    <col min="1287" max="1287" width="17.875" style="712" customWidth="1"/>
    <col min="1288" max="1289" width="13" style="712" customWidth="1"/>
    <col min="1290" max="1290" width="9.375" style="712" bestFit="1" customWidth="1"/>
    <col min="1291" max="1291" width="11.25" style="712" customWidth="1"/>
    <col min="1292" max="1292" width="14.125" style="712" customWidth="1"/>
    <col min="1293" max="1293" width="13.625" style="712" customWidth="1"/>
    <col min="1294" max="1536" width="9" style="712"/>
    <col min="1537" max="1537" width="39.375" style="712" customWidth="1"/>
    <col min="1538" max="1540" width="0" style="712" hidden="1" customWidth="1"/>
    <col min="1541" max="1541" width="12.5" style="712" customWidth="1"/>
    <col min="1542" max="1542" width="12" style="712" customWidth="1"/>
    <col min="1543" max="1543" width="17.875" style="712" customWidth="1"/>
    <col min="1544" max="1545" width="13" style="712" customWidth="1"/>
    <col min="1546" max="1546" width="9.375" style="712" bestFit="1" customWidth="1"/>
    <col min="1547" max="1547" width="11.25" style="712" customWidth="1"/>
    <col min="1548" max="1548" width="14.125" style="712" customWidth="1"/>
    <col min="1549" max="1549" width="13.625" style="712" customWidth="1"/>
    <col min="1550" max="1792" width="9" style="712"/>
    <col min="1793" max="1793" width="39.375" style="712" customWidth="1"/>
    <col min="1794" max="1796" width="0" style="712" hidden="1" customWidth="1"/>
    <col min="1797" max="1797" width="12.5" style="712" customWidth="1"/>
    <col min="1798" max="1798" width="12" style="712" customWidth="1"/>
    <col min="1799" max="1799" width="17.875" style="712" customWidth="1"/>
    <col min="1800" max="1801" width="13" style="712" customWidth="1"/>
    <col min="1802" max="1802" width="9.375" style="712" bestFit="1" customWidth="1"/>
    <col min="1803" max="1803" width="11.25" style="712" customWidth="1"/>
    <col min="1804" max="1804" width="14.125" style="712" customWidth="1"/>
    <col min="1805" max="1805" width="13.625" style="712" customWidth="1"/>
    <col min="1806" max="2048" width="9" style="712"/>
    <col min="2049" max="2049" width="39.375" style="712" customWidth="1"/>
    <col min="2050" max="2052" width="0" style="712" hidden="1" customWidth="1"/>
    <col min="2053" max="2053" width="12.5" style="712" customWidth="1"/>
    <col min="2054" max="2054" width="12" style="712" customWidth="1"/>
    <col min="2055" max="2055" width="17.875" style="712" customWidth="1"/>
    <col min="2056" max="2057" width="13" style="712" customWidth="1"/>
    <col min="2058" max="2058" width="9.375" style="712" bestFit="1" customWidth="1"/>
    <col min="2059" max="2059" width="11.25" style="712" customWidth="1"/>
    <col min="2060" max="2060" width="14.125" style="712" customWidth="1"/>
    <col min="2061" max="2061" width="13.625" style="712" customWidth="1"/>
    <col min="2062" max="2304" width="9" style="712"/>
    <col min="2305" max="2305" width="39.375" style="712" customWidth="1"/>
    <col min="2306" max="2308" width="0" style="712" hidden="1" customWidth="1"/>
    <col min="2309" max="2309" width="12.5" style="712" customWidth="1"/>
    <col min="2310" max="2310" width="12" style="712" customWidth="1"/>
    <col min="2311" max="2311" width="17.875" style="712" customWidth="1"/>
    <col min="2312" max="2313" width="13" style="712" customWidth="1"/>
    <col min="2314" max="2314" width="9.375" style="712" bestFit="1" customWidth="1"/>
    <col min="2315" max="2315" width="11.25" style="712" customWidth="1"/>
    <col min="2316" max="2316" width="14.125" style="712" customWidth="1"/>
    <col min="2317" max="2317" width="13.625" style="712" customWidth="1"/>
    <col min="2318" max="2560" width="9" style="712"/>
    <col min="2561" max="2561" width="39.375" style="712" customWidth="1"/>
    <col min="2562" max="2564" width="0" style="712" hidden="1" customWidth="1"/>
    <col min="2565" max="2565" width="12.5" style="712" customWidth="1"/>
    <col min="2566" max="2566" width="12" style="712" customWidth="1"/>
    <col min="2567" max="2567" width="17.875" style="712" customWidth="1"/>
    <col min="2568" max="2569" width="13" style="712" customWidth="1"/>
    <col min="2570" max="2570" width="9.375" style="712" bestFit="1" customWidth="1"/>
    <col min="2571" max="2571" width="11.25" style="712" customWidth="1"/>
    <col min="2572" max="2572" width="14.125" style="712" customWidth="1"/>
    <col min="2573" max="2573" width="13.625" style="712" customWidth="1"/>
    <col min="2574" max="2816" width="9" style="712"/>
    <col min="2817" max="2817" width="39.375" style="712" customWidth="1"/>
    <col min="2818" max="2820" width="0" style="712" hidden="1" customWidth="1"/>
    <col min="2821" max="2821" width="12.5" style="712" customWidth="1"/>
    <col min="2822" max="2822" width="12" style="712" customWidth="1"/>
    <col min="2823" max="2823" width="17.875" style="712" customWidth="1"/>
    <col min="2824" max="2825" width="13" style="712" customWidth="1"/>
    <col min="2826" max="2826" width="9.375" style="712" bestFit="1" customWidth="1"/>
    <col min="2827" max="2827" width="11.25" style="712" customWidth="1"/>
    <col min="2828" max="2828" width="14.125" style="712" customWidth="1"/>
    <col min="2829" max="2829" width="13.625" style="712" customWidth="1"/>
    <col min="2830" max="3072" width="9" style="712"/>
    <col min="3073" max="3073" width="39.375" style="712" customWidth="1"/>
    <col min="3074" max="3076" width="0" style="712" hidden="1" customWidth="1"/>
    <col min="3077" max="3077" width="12.5" style="712" customWidth="1"/>
    <col min="3078" max="3078" width="12" style="712" customWidth="1"/>
    <col min="3079" max="3079" width="17.875" style="712" customWidth="1"/>
    <col min="3080" max="3081" width="13" style="712" customWidth="1"/>
    <col min="3082" max="3082" width="9.375" style="712" bestFit="1" customWidth="1"/>
    <col min="3083" max="3083" width="11.25" style="712" customWidth="1"/>
    <col min="3084" max="3084" width="14.125" style="712" customWidth="1"/>
    <col min="3085" max="3085" width="13.625" style="712" customWidth="1"/>
    <col min="3086" max="3328" width="9" style="712"/>
    <col min="3329" max="3329" width="39.375" style="712" customWidth="1"/>
    <col min="3330" max="3332" width="0" style="712" hidden="1" customWidth="1"/>
    <col min="3333" max="3333" width="12.5" style="712" customWidth="1"/>
    <col min="3334" max="3334" width="12" style="712" customWidth="1"/>
    <col min="3335" max="3335" width="17.875" style="712" customWidth="1"/>
    <col min="3336" max="3337" width="13" style="712" customWidth="1"/>
    <col min="3338" max="3338" width="9.375" style="712" bestFit="1" customWidth="1"/>
    <col min="3339" max="3339" width="11.25" style="712" customWidth="1"/>
    <col min="3340" max="3340" width="14.125" style="712" customWidth="1"/>
    <col min="3341" max="3341" width="13.625" style="712" customWidth="1"/>
    <col min="3342" max="3584" width="9" style="712"/>
    <col min="3585" max="3585" width="39.375" style="712" customWidth="1"/>
    <col min="3586" max="3588" width="0" style="712" hidden="1" customWidth="1"/>
    <col min="3589" max="3589" width="12.5" style="712" customWidth="1"/>
    <col min="3590" max="3590" width="12" style="712" customWidth="1"/>
    <col min="3591" max="3591" width="17.875" style="712" customWidth="1"/>
    <col min="3592" max="3593" width="13" style="712" customWidth="1"/>
    <col min="3594" max="3594" width="9.375" style="712" bestFit="1" customWidth="1"/>
    <col min="3595" max="3595" width="11.25" style="712" customWidth="1"/>
    <col min="3596" max="3596" width="14.125" style="712" customWidth="1"/>
    <col min="3597" max="3597" width="13.625" style="712" customWidth="1"/>
    <col min="3598" max="3840" width="9" style="712"/>
    <col min="3841" max="3841" width="39.375" style="712" customWidth="1"/>
    <col min="3842" max="3844" width="0" style="712" hidden="1" customWidth="1"/>
    <col min="3845" max="3845" width="12.5" style="712" customWidth="1"/>
    <col min="3846" max="3846" width="12" style="712" customWidth="1"/>
    <col min="3847" max="3847" width="17.875" style="712" customWidth="1"/>
    <col min="3848" max="3849" width="13" style="712" customWidth="1"/>
    <col min="3850" max="3850" width="9.375" style="712" bestFit="1" customWidth="1"/>
    <col min="3851" max="3851" width="11.25" style="712" customWidth="1"/>
    <col min="3852" max="3852" width="14.125" style="712" customWidth="1"/>
    <col min="3853" max="3853" width="13.625" style="712" customWidth="1"/>
    <col min="3854" max="4096" width="9" style="712"/>
    <col min="4097" max="4097" width="39.375" style="712" customWidth="1"/>
    <col min="4098" max="4100" width="0" style="712" hidden="1" customWidth="1"/>
    <col min="4101" max="4101" width="12.5" style="712" customWidth="1"/>
    <col min="4102" max="4102" width="12" style="712" customWidth="1"/>
    <col min="4103" max="4103" width="17.875" style="712" customWidth="1"/>
    <col min="4104" max="4105" width="13" style="712" customWidth="1"/>
    <col min="4106" max="4106" width="9.375" style="712" bestFit="1" customWidth="1"/>
    <col min="4107" max="4107" width="11.25" style="712" customWidth="1"/>
    <col min="4108" max="4108" width="14.125" style="712" customWidth="1"/>
    <col min="4109" max="4109" width="13.625" style="712" customWidth="1"/>
    <col min="4110" max="4352" width="9" style="712"/>
    <col min="4353" max="4353" width="39.375" style="712" customWidth="1"/>
    <col min="4354" max="4356" width="0" style="712" hidden="1" customWidth="1"/>
    <col min="4357" max="4357" width="12.5" style="712" customWidth="1"/>
    <col min="4358" max="4358" width="12" style="712" customWidth="1"/>
    <col min="4359" max="4359" width="17.875" style="712" customWidth="1"/>
    <col min="4360" max="4361" width="13" style="712" customWidth="1"/>
    <col min="4362" max="4362" width="9.375" style="712" bestFit="1" customWidth="1"/>
    <col min="4363" max="4363" width="11.25" style="712" customWidth="1"/>
    <col min="4364" max="4364" width="14.125" style="712" customWidth="1"/>
    <col min="4365" max="4365" width="13.625" style="712" customWidth="1"/>
    <col min="4366" max="4608" width="9" style="712"/>
    <col min="4609" max="4609" width="39.375" style="712" customWidth="1"/>
    <col min="4610" max="4612" width="0" style="712" hidden="1" customWidth="1"/>
    <col min="4613" max="4613" width="12.5" style="712" customWidth="1"/>
    <col min="4614" max="4614" width="12" style="712" customWidth="1"/>
    <col min="4615" max="4615" width="17.875" style="712" customWidth="1"/>
    <col min="4616" max="4617" width="13" style="712" customWidth="1"/>
    <col min="4618" max="4618" width="9.375" style="712" bestFit="1" customWidth="1"/>
    <col min="4619" max="4619" width="11.25" style="712" customWidth="1"/>
    <col min="4620" max="4620" width="14.125" style="712" customWidth="1"/>
    <col min="4621" max="4621" width="13.625" style="712" customWidth="1"/>
    <col min="4622" max="4864" width="9" style="712"/>
    <col min="4865" max="4865" width="39.375" style="712" customWidth="1"/>
    <col min="4866" max="4868" width="0" style="712" hidden="1" customWidth="1"/>
    <col min="4869" max="4869" width="12.5" style="712" customWidth="1"/>
    <col min="4870" max="4870" width="12" style="712" customWidth="1"/>
    <col min="4871" max="4871" width="17.875" style="712" customWidth="1"/>
    <col min="4872" max="4873" width="13" style="712" customWidth="1"/>
    <col min="4874" max="4874" width="9.375" style="712" bestFit="1" customWidth="1"/>
    <col min="4875" max="4875" width="11.25" style="712" customWidth="1"/>
    <col min="4876" max="4876" width="14.125" style="712" customWidth="1"/>
    <col min="4877" max="4877" width="13.625" style="712" customWidth="1"/>
    <col min="4878" max="5120" width="9" style="712"/>
    <col min="5121" max="5121" width="39.375" style="712" customWidth="1"/>
    <col min="5122" max="5124" width="0" style="712" hidden="1" customWidth="1"/>
    <col min="5125" max="5125" width="12.5" style="712" customWidth="1"/>
    <col min="5126" max="5126" width="12" style="712" customWidth="1"/>
    <col min="5127" max="5127" width="17.875" style="712" customWidth="1"/>
    <col min="5128" max="5129" width="13" style="712" customWidth="1"/>
    <col min="5130" max="5130" width="9.375" style="712" bestFit="1" customWidth="1"/>
    <col min="5131" max="5131" width="11.25" style="712" customWidth="1"/>
    <col min="5132" max="5132" width="14.125" style="712" customWidth="1"/>
    <col min="5133" max="5133" width="13.625" style="712" customWidth="1"/>
    <col min="5134" max="5376" width="9" style="712"/>
    <col min="5377" max="5377" width="39.375" style="712" customWidth="1"/>
    <col min="5378" max="5380" width="0" style="712" hidden="1" customWidth="1"/>
    <col min="5381" max="5381" width="12.5" style="712" customWidth="1"/>
    <col min="5382" max="5382" width="12" style="712" customWidth="1"/>
    <col min="5383" max="5383" width="17.875" style="712" customWidth="1"/>
    <col min="5384" max="5385" width="13" style="712" customWidth="1"/>
    <col min="5386" max="5386" width="9.375" style="712" bestFit="1" customWidth="1"/>
    <col min="5387" max="5387" width="11.25" style="712" customWidth="1"/>
    <col min="5388" max="5388" width="14.125" style="712" customWidth="1"/>
    <col min="5389" max="5389" width="13.625" style="712" customWidth="1"/>
    <col min="5390" max="5632" width="9" style="712"/>
    <col min="5633" max="5633" width="39.375" style="712" customWidth="1"/>
    <col min="5634" max="5636" width="0" style="712" hidden="1" customWidth="1"/>
    <col min="5637" max="5637" width="12.5" style="712" customWidth="1"/>
    <col min="5638" max="5638" width="12" style="712" customWidth="1"/>
    <col min="5639" max="5639" width="17.875" style="712" customWidth="1"/>
    <col min="5640" max="5641" width="13" style="712" customWidth="1"/>
    <col min="5642" max="5642" width="9.375" style="712" bestFit="1" customWidth="1"/>
    <col min="5643" max="5643" width="11.25" style="712" customWidth="1"/>
    <col min="5644" max="5644" width="14.125" style="712" customWidth="1"/>
    <col min="5645" max="5645" width="13.625" style="712" customWidth="1"/>
    <col min="5646" max="5888" width="9" style="712"/>
    <col min="5889" max="5889" width="39.375" style="712" customWidth="1"/>
    <col min="5890" max="5892" width="0" style="712" hidden="1" customWidth="1"/>
    <col min="5893" max="5893" width="12.5" style="712" customWidth="1"/>
    <col min="5894" max="5894" width="12" style="712" customWidth="1"/>
    <col min="5895" max="5895" width="17.875" style="712" customWidth="1"/>
    <col min="5896" max="5897" width="13" style="712" customWidth="1"/>
    <col min="5898" max="5898" width="9.375" style="712" bestFit="1" customWidth="1"/>
    <col min="5899" max="5899" width="11.25" style="712" customWidth="1"/>
    <col min="5900" max="5900" width="14.125" style="712" customWidth="1"/>
    <col min="5901" max="5901" width="13.625" style="712" customWidth="1"/>
    <col min="5902" max="6144" width="9" style="712"/>
    <col min="6145" max="6145" width="39.375" style="712" customWidth="1"/>
    <col min="6146" max="6148" width="0" style="712" hidden="1" customWidth="1"/>
    <col min="6149" max="6149" width="12.5" style="712" customWidth="1"/>
    <col min="6150" max="6150" width="12" style="712" customWidth="1"/>
    <col min="6151" max="6151" width="17.875" style="712" customWidth="1"/>
    <col min="6152" max="6153" width="13" style="712" customWidth="1"/>
    <col min="6154" max="6154" width="9.375" style="712" bestFit="1" customWidth="1"/>
    <col min="6155" max="6155" width="11.25" style="712" customWidth="1"/>
    <col min="6156" max="6156" width="14.125" style="712" customWidth="1"/>
    <col min="6157" max="6157" width="13.625" style="712" customWidth="1"/>
    <col min="6158" max="6400" width="9" style="712"/>
    <col min="6401" max="6401" width="39.375" style="712" customWidth="1"/>
    <col min="6402" max="6404" width="0" style="712" hidden="1" customWidth="1"/>
    <col min="6405" max="6405" width="12.5" style="712" customWidth="1"/>
    <col min="6406" max="6406" width="12" style="712" customWidth="1"/>
    <col min="6407" max="6407" width="17.875" style="712" customWidth="1"/>
    <col min="6408" max="6409" width="13" style="712" customWidth="1"/>
    <col min="6410" max="6410" width="9.375" style="712" bestFit="1" customWidth="1"/>
    <col min="6411" max="6411" width="11.25" style="712" customWidth="1"/>
    <col min="6412" max="6412" width="14.125" style="712" customWidth="1"/>
    <col min="6413" max="6413" width="13.625" style="712" customWidth="1"/>
    <col min="6414" max="6656" width="9" style="712"/>
    <col min="6657" max="6657" width="39.375" style="712" customWidth="1"/>
    <col min="6658" max="6660" width="0" style="712" hidden="1" customWidth="1"/>
    <col min="6661" max="6661" width="12.5" style="712" customWidth="1"/>
    <col min="6662" max="6662" width="12" style="712" customWidth="1"/>
    <col min="6663" max="6663" width="17.875" style="712" customWidth="1"/>
    <col min="6664" max="6665" width="13" style="712" customWidth="1"/>
    <col min="6666" max="6666" width="9.375" style="712" bestFit="1" customWidth="1"/>
    <col min="6667" max="6667" width="11.25" style="712" customWidth="1"/>
    <col min="6668" max="6668" width="14.125" style="712" customWidth="1"/>
    <col min="6669" max="6669" width="13.625" style="712" customWidth="1"/>
    <col min="6670" max="6912" width="9" style="712"/>
    <col min="6913" max="6913" width="39.375" style="712" customWidth="1"/>
    <col min="6914" max="6916" width="0" style="712" hidden="1" customWidth="1"/>
    <col min="6917" max="6917" width="12.5" style="712" customWidth="1"/>
    <col min="6918" max="6918" width="12" style="712" customWidth="1"/>
    <col min="6919" max="6919" width="17.875" style="712" customWidth="1"/>
    <col min="6920" max="6921" width="13" style="712" customWidth="1"/>
    <col min="6922" max="6922" width="9.375" style="712" bestFit="1" customWidth="1"/>
    <col min="6923" max="6923" width="11.25" style="712" customWidth="1"/>
    <col min="6924" max="6924" width="14.125" style="712" customWidth="1"/>
    <col min="6925" max="6925" width="13.625" style="712" customWidth="1"/>
    <col min="6926" max="7168" width="9" style="712"/>
    <col min="7169" max="7169" width="39.375" style="712" customWidth="1"/>
    <col min="7170" max="7172" width="0" style="712" hidden="1" customWidth="1"/>
    <col min="7173" max="7173" width="12.5" style="712" customWidth="1"/>
    <col min="7174" max="7174" width="12" style="712" customWidth="1"/>
    <col min="7175" max="7175" width="17.875" style="712" customWidth="1"/>
    <col min="7176" max="7177" width="13" style="712" customWidth="1"/>
    <col min="7178" max="7178" width="9.375" style="712" bestFit="1" customWidth="1"/>
    <col min="7179" max="7179" width="11.25" style="712" customWidth="1"/>
    <col min="7180" max="7180" width="14.125" style="712" customWidth="1"/>
    <col min="7181" max="7181" width="13.625" style="712" customWidth="1"/>
    <col min="7182" max="7424" width="9" style="712"/>
    <col min="7425" max="7425" width="39.375" style="712" customWidth="1"/>
    <col min="7426" max="7428" width="0" style="712" hidden="1" customWidth="1"/>
    <col min="7429" max="7429" width="12.5" style="712" customWidth="1"/>
    <col min="7430" max="7430" width="12" style="712" customWidth="1"/>
    <col min="7431" max="7431" width="17.875" style="712" customWidth="1"/>
    <col min="7432" max="7433" width="13" style="712" customWidth="1"/>
    <col min="7434" max="7434" width="9.375" style="712" bestFit="1" customWidth="1"/>
    <col min="7435" max="7435" width="11.25" style="712" customWidth="1"/>
    <col min="7436" max="7436" width="14.125" style="712" customWidth="1"/>
    <col min="7437" max="7437" width="13.625" style="712" customWidth="1"/>
    <col min="7438" max="7680" width="9" style="712"/>
    <col min="7681" max="7681" width="39.375" style="712" customWidth="1"/>
    <col min="7682" max="7684" width="0" style="712" hidden="1" customWidth="1"/>
    <col min="7685" max="7685" width="12.5" style="712" customWidth="1"/>
    <col min="7686" max="7686" width="12" style="712" customWidth="1"/>
    <col min="7687" max="7687" width="17.875" style="712" customWidth="1"/>
    <col min="7688" max="7689" width="13" style="712" customWidth="1"/>
    <col min="7690" max="7690" width="9.375" style="712" bestFit="1" customWidth="1"/>
    <col min="7691" max="7691" width="11.25" style="712" customWidth="1"/>
    <col min="7692" max="7692" width="14.125" style="712" customWidth="1"/>
    <col min="7693" max="7693" width="13.625" style="712" customWidth="1"/>
    <col min="7694" max="7936" width="9" style="712"/>
    <col min="7937" max="7937" width="39.375" style="712" customWidth="1"/>
    <col min="7938" max="7940" width="0" style="712" hidden="1" customWidth="1"/>
    <col min="7941" max="7941" width="12.5" style="712" customWidth="1"/>
    <col min="7942" max="7942" width="12" style="712" customWidth="1"/>
    <col min="7943" max="7943" width="17.875" style="712" customWidth="1"/>
    <col min="7944" max="7945" width="13" style="712" customWidth="1"/>
    <col min="7946" max="7946" width="9.375" style="712" bestFit="1" customWidth="1"/>
    <col min="7947" max="7947" width="11.25" style="712" customWidth="1"/>
    <col min="7948" max="7948" width="14.125" style="712" customWidth="1"/>
    <col min="7949" max="7949" width="13.625" style="712" customWidth="1"/>
    <col min="7950" max="8192" width="9" style="712"/>
    <col min="8193" max="8193" width="39.375" style="712" customWidth="1"/>
    <col min="8194" max="8196" width="0" style="712" hidden="1" customWidth="1"/>
    <col min="8197" max="8197" width="12.5" style="712" customWidth="1"/>
    <col min="8198" max="8198" width="12" style="712" customWidth="1"/>
    <col min="8199" max="8199" width="17.875" style="712" customWidth="1"/>
    <col min="8200" max="8201" width="13" style="712" customWidth="1"/>
    <col min="8202" max="8202" width="9.375" style="712" bestFit="1" customWidth="1"/>
    <col min="8203" max="8203" width="11.25" style="712" customWidth="1"/>
    <col min="8204" max="8204" width="14.125" style="712" customWidth="1"/>
    <col min="8205" max="8205" width="13.625" style="712" customWidth="1"/>
    <col min="8206" max="8448" width="9" style="712"/>
    <col min="8449" max="8449" width="39.375" style="712" customWidth="1"/>
    <col min="8450" max="8452" width="0" style="712" hidden="1" customWidth="1"/>
    <col min="8453" max="8453" width="12.5" style="712" customWidth="1"/>
    <col min="8454" max="8454" width="12" style="712" customWidth="1"/>
    <col min="8455" max="8455" width="17.875" style="712" customWidth="1"/>
    <col min="8456" max="8457" width="13" style="712" customWidth="1"/>
    <col min="8458" max="8458" width="9.375" style="712" bestFit="1" customWidth="1"/>
    <col min="8459" max="8459" width="11.25" style="712" customWidth="1"/>
    <col min="8460" max="8460" width="14.125" style="712" customWidth="1"/>
    <col min="8461" max="8461" width="13.625" style="712" customWidth="1"/>
    <col min="8462" max="8704" width="9" style="712"/>
    <col min="8705" max="8705" width="39.375" style="712" customWidth="1"/>
    <col min="8706" max="8708" width="0" style="712" hidden="1" customWidth="1"/>
    <col min="8709" max="8709" width="12.5" style="712" customWidth="1"/>
    <col min="8710" max="8710" width="12" style="712" customWidth="1"/>
    <col min="8711" max="8711" width="17.875" style="712" customWidth="1"/>
    <col min="8712" max="8713" width="13" style="712" customWidth="1"/>
    <col min="8714" max="8714" width="9.375" style="712" bestFit="1" customWidth="1"/>
    <col min="8715" max="8715" width="11.25" style="712" customWidth="1"/>
    <col min="8716" max="8716" width="14.125" style="712" customWidth="1"/>
    <col min="8717" max="8717" width="13.625" style="712" customWidth="1"/>
    <col min="8718" max="8960" width="9" style="712"/>
    <col min="8961" max="8961" width="39.375" style="712" customWidth="1"/>
    <col min="8962" max="8964" width="0" style="712" hidden="1" customWidth="1"/>
    <col min="8965" max="8965" width="12.5" style="712" customWidth="1"/>
    <col min="8966" max="8966" width="12" style="712" customWidth="1"/>
    <col min="8967" max="8967" width="17.875" style="712" customWidth="1"/>
    <col min="8968" max="8969" width="13" style="712" customWidth="1"/>
    <col min="8970" max="8970" width="9.375" style="712" bestFit="1" customWidth="1"/>
    <col min="8971" max="8971" width="11.25" style="712" customWidth="1"/>
    <col min="8972" max="8972" width="14.125" style="712" customWidth="1"/>
    <col min="8973" max="8973" width="13.625" style="712" customWidth="1"/>
    <col min="8974" max="9216" width="9" style="712"/>
    <col min="9217" max="9217" width="39.375" style="712" customWidth="1"/>
    <col min="9218" max="9220" width="0" style="712" hidden="1" customWidth="1"/>
    <col min="9221" max="9221" width="12.5" style="712" customWidth="1"/>
    <col min="9222" max="9222" width="12" style="712" customWidth="1"/>
    <col min="9223" max="9223" width="17.875" style="712" customWidth="1"/>
    <col min="9224" max="9225" width="13" style="712" customWidth="1"/>
    <col min="9226" max="9226" width="9.375" style="712" bestFit="1" customWidth="1"/>
    <col min="9227" max="9227" width="11.25" style="712" customWidth="1"/>
    <col min="9228" max="9228" width="14.125" style="712" customWidth="1"/>
    <col min="9229" max="9229" width="13.625" style="712" customWidth="1"/>
    <col min="9230" max="9472" width="9" style="712"/>
    <col min="9473" max="9473" width="39.375" style="712" customWidth="1"/>
    <col min="9474" max="9476" width="0" style="712" hidden="1" customWidth="1"/>
    <col min="9477" max="9477" width="12.5" style="712" customWidth="1"/>
    <col min="9478" max="9478" width="12" style="712" customWidth="1"/>
    <col min="9479" max="9479" width="17.875" style="712" customWidth="1"/>
    <col min="9480" max="9481" width="13" style="712" customWidth="1"/>
    <col min="9482" max="9482" width="9.375" style="712" bestFit="1" customWidth="1"/>
    <col min="9483" max="9483" width="11.25" style="712" customWidth="1"/>
    <col min="9484" max="9484" width="14.125" style="712" customWidth="1"/>
    <col min="9485" max="9485" width="13.625" style="712" customWidth="1"/>
    <col min="9486" max="9728" width="9" style="712"/>
    <col min="9729" max="9729" width="39.375" style="712" customWidth="1"/>
    <col min="9730" max="9732" width="0" style="712" hidden="1" customWidth="1"/>
    <col min="9733" max="9733" width="12.5" style="712" customWidth="1"/>
    <col min="9734" max="9734" width="12" style="712" customWidth="1"/>
    <col min="9735" max="9735" width="17.875" style="712" customWidth="1"/>
    <col min="9736" max="9737" width="13" style="712" customWidth="1"/>
    <col min="9738" max="9738" width="9.375" style="712" bestFit="1" customWidth="1"/>
    <col min="9739" max="9739" width="11.25" style="712" customWidth="1"/>
    <col min="9740" max="9740" width="14.125" style="712" customWidth="1"/>
    <col min="9741" max="9741" width="13.625" style="712" customWidth="1"/>
    <col min="9742" max="9984" width="9" style="712"/>
    <col min="9985" max="9985" width="39.375" style="712" customWidth="1"/>
    <col min="9986" max="9988" width="0" style="712" hidden="1" customWidth="1"/>
    <col min="9989" max="9989" width="12.5" style="712" customWidth="1"/>
    <col min="9990" max="9990" width="12" style="712" customWidth="1"/>
    <col min="9991" max="9991" width="17.875" style="712" customWidth="1"/>
    <col min="9992" max="9993" width="13" style="712" customWidth="1"/>
    <col min="9994" max="9994" width="9.375" style="712" bestFit="1" customWidth="1"/>
    <col min="9995" max="9995" width="11.25" style="712" customWidth="1"/>
    <col min="9996" max="9996" width="14.125" style="712" customWidth="1"/>
    <col min="9997" max="9997" width="13.625" style="712" customWidth="1"/>
    <col min="9998" max="10240" width="9" style="712"/>
    <col min="10241" max="10241" width="39.375" style="712" customWidth="1"/>
    <col min="10242" max="10244" width="0" style="712" hidden="1" customWidth="1"/>
    <col min="10245" max="10245" width="12.5" style="712" customWidth="1"/>
    <col min="10246" max="10246" width="12" style="712" customWidth="1"/>
    <col min="10247" max="10247" width="17.875" style="712" customWidth="1"/>
    <col min="10248" max="10249" width="13" style="712" customWidth="1"/>
    <col min="10250" max="10250" width="9.375" style="712" bestFit="1" customWidth="1"/>
    <col min="10251" max="10251" width="11.25" style="712" customWidth="1"/>
    <col min="10252" max="10252" width="14.125" style="712" customWidth="1"/>
    <col min="10253" max="10253" width="13.625" style="712" customWidth="1"/>
    <col min="10254" max="10496" width="9" style="712"/>
    <col min="10497" max="10497" width="39.375" style="712" customWidth="1"/>
    <col min="10498" max="10500" width="0" style="712" hidden="1" customWidth="1"/>
    <col min="10501" max="10501" width="12.5" style="712" customWidth="1"/>
    <col min="10502" max="10502" width="12" style="712" customWidth="1"/>
    <col min="10503" max="10503" width="17.875" style="712" customWidth="1"/>
    <col min="10504" max="10505" width="13" style="712" customWidth="1"/>
    <col min="10506" max="10506" width="9.375" style="712" bestFit="1" customWidth="1"/>
    <col min="10507" max="10507" width="11.25" style="712" customWidth="1"/>
    <col min="10508" max="10508" width="14.125" style="712" customWidth="1"/>
    <col min="10509" max="10509" width="13.625" style="712" customWidth="1"/>
    <col min="10510" max="10752" width="9" style="712"/>
    <col min="10753" max="10753" width="39.375" style="712" customWidth="1"/>
    <col min="10754" max="10756" width="0" style="712" hidden="1" customWidth="1"/>
    <col min="10757" max="10757" width="12.5" style="712" customWidth="1"/>
    <col min="10758" max="10758" width="12" style="712" customWidth="1"/>
    <col min="10759" max="10759" width="17.875" style="712" customWidth="1"/>
    <col min="10760" max="10761" width="13" style="712" customWidth="1"/>
    <col min="10762" max="10762" width="9.375" style="712" bestFit="1" customWidth="1"/>
    <col min="10763" max="10763" width="11.25" style="712" customWidth="1"/>
    <col min="10764" max="10764" width="14.125" style="712" customWidth="1"/>
    <col min="10765" max="10765" width="13.625" style="712" customWidth="1"/>
    <col min="10766" max="11008" width="9" style="712"/>
    <col min="11009" max="11009" width="39.375" style="712" customWidth="1"/>
    <col min="11010" max="11012" width="0" style="712" hidden="1" customWidth="1"/>
    <col min="11013" max="11013" width="12.5" style="712" customWidth="1"/>
    <col min="11014" max="11014" width="12" style="712" customWidth="1"/>
    <col min="11015" max="11015" width="17.875" style="712" customWidth="1"/>
    <col min="11016" max="11017" width="13" style="712" customWidth="1"/>
    <col min="11018" max="11018" width="9.375" style="712" bestFit="1" customWidth="1"/>
    <col min="11019" max="11019" width="11.25" style="712" customWidth="1"/>
    <col min="11020" max="11020" width="14.125" style="712" customWidth="1"/>
    <col min="11021" max="11021" width="13.625" style="712" customWidth="1"/>
    <col min="11022" max="11264" width="9" style="712"/>
    <col min="11265" max="11265" width="39.375" style="712" customWidth="1"/>
    <col min="11266" max="11268" width="0" style="712" hidden="1" customWidth="1"/>
    <col min="11269" max="11269" width="12.5" style="712" customWidth="1"/>
    <col min="11270" max="11270" width="12" style="712" customWidth="1"/>
    <col min="11271" max="11271" width="17.875" style="712" customWidth="1"/>
    <col min="11272" max="11273" width="13" style="712" customWidth="1"/>
    <col min="11274" max="11274" width="9.375" style="712" bestFit="1" customWidth="1"/>
    <col min="11275" max="11275" width="11.25" style="712" customWidth="1"/>
    <col min="11276" max="11276" width="14.125" style="712" customWidth="1"/>
    <col min="11277" max="11277" width="13.625" style="712" customWidth="1"/>
    <col min="11278" max="11520" width="9" style="712"/>
    <col min="11521" max="11521" width="39.375" style="712" customWidth="1"/>
    <col min="11522" max="11524" width="0" style="712" hidden="1" customWidth="1"/>
    <col min="11525" max="11525" width="12.5" style="712" customWidth="1"/>
    <col min="11526" max="11526" width="12" style="712" customWidth="1"/>
    <col min="11527" max="11527" width="17.875" style="712" customWidth="1"/>
    <col min="11528" max="11529" width="13" style="712" customWidth="1"/>
    <col min="11530" max="11530" width="9.375" style="712" bestFit="1" customWidth="1"/>
    <col min="11531" max="11531" width="11.25" style="712" customWidth="1"/>
    <col min="11532" max="11532" width="14.125" style="712" customWidth="1"/>
    <col min="11533" max="11533" width="13.625" style="712" customWidth="1"/>
    <col min="11534" max="11776" width="9" style="712"/>
    <col min="11777" max="11777" width="39.375" style="712" customWidth="1"/>
    <col min="11778" max="11780" width="0" style="712" hidden="1" customWidth="1"/>
    <col min="11781" max="11781" width="12.5" style="712" customWidth="1"/>
    <col min="11782" max="11782" width="12" style="712" customWidth="1"/>
    <col min="11783" max="11783" width="17.875" style="712" customWidth="1"/>
    <col min="11784" max="11785" width="13" style="712" customWidth="1"/>
    <col min="11786" max="11786" width="9.375" style="712" bestFit="1" customWidth="1"/>
    <col min="11787" max="11787" width="11.25" style="712" customWidth="1"/>
    <col min="11788" max="11788" width="14.125" style="712" customWidth="1"/>
    <col min="11789" max="11789" width="13.625" style="712" customWidth="1"/>
    <col min="11790" max="12032" width="9" style="712"/>
    <col min="12033" max="12033" width="39.375" style="712" customWidth="1"/>
    <col min="12034" max="12036" width="0" style="712" hidden="1" customWidth="1"/>
    <col min="12037" max="12037" width="12.5" style="712" customWidth="1"/>
    <col min="12038" max="12038" width="12" style="712" customWidth="1"/>
    <col min="12039" max="12039" width="17.875" style="712" customWidth="1"/>
    <col min="12040" max="12041" width="13" style="712" customWidth="1"/>
    <col min="12042" max="12042" width="9.375" style="712" bestFit="1" customWidth="1"/>
    <col min="12043" max="12043" width="11.25" style="712" customWidth="1"/>
    <col min="12044" max="12044" width="14.125" style="712" customWidth="1"/>
    <col min="12045" max="12045" width="13.625" style="712" customWidth="1"/>
    <col min="12046" max="12288" width="9" style="712"/>
    <col min="12289" max="12289" width="39.375" style="712" customWidth="1"/>
    <col min="12290" max="12292" width="0" style="712" hidden="1" customWidth="1"/>
    <col min="12293" max="12293" width="12.5" style="712" customWidth="1"/>
    <col min="12294" max="12294" width="12" style="712" customWidth="1"/>
    <col min="12295" max="12295" width="17.875" style="712" customWidth="1"/>
    <col min="12296" max="12297" width="13" style="712" customWidth="1"/>
    <col min="12298" max="12298" width="9.375" style="712" bestFit="1" customWidth="1"/>
    <col min="12299" max="12299" width="11.25" style="712" customWidth="1"/>
    <col min="12300" max="12300" width="14.125" style="712" customWidth="1"/>
    <col min="12301" max="12301" width="13.625" style="712" customWidth="1"/>
    <col min="12302" max="12544" width="9" style="712"/>
    <col min="12545" max="12545" width="39.375" style="712" customWidth="1"/>
    <col min="12546" max="12548" width="0" style="712" hidden="1" customWidth="1"/>
    <col min="12549" max="12549" width="12.5" style="712" customWidth="1"/>
    <col min="12550" max="12550" width="12" style="712" customWidth="1"/>
    <col min="12551" max="12551" width="17.875" style="712" customWidth="1"/>
    <col min="12552" max="12553" width="13" style="712" customWidth="1"/>
    <col min="12554" max="12554" width="9.375" style="712" bestFit="1" customWidth="1"/>
    <col min="12555" max="12555" width="11.25" style="712" customWidth="1"/>
    <col min="12556" max="12556" width="14.125" style="712" customWidth="1"/>
    <col min="12557" max="12557" width="13.625" style="712" customWidth="1"/>
    <col min="12558" max="12800" width="9" style="712"/>
    <col min="12801" max="12801" width="39.375" style="712" customWidth="1"/>
    <col min="12802" max="12804" width="0" style="712" hidden="1" customWidth="1"/>
    <col min="12805" max="12805" width="12.5" style="712" customWidth="1"/>
    <col min="12806" max="12806" width="12" style="712" customWidth="1"/>
    <col min="12807" max="12807" width="17.875" style="712" customWidth="1"/>
    <col min="12808" max="12809" width="13" style="712" customWidth="1"/>
    <col min="12810" max="12810" width="9.375" style="712" bestFit="1" customWidth="1"/>
    <col min="12811" max="12811" width="11.25" style="712" customWidth="1"/>
    <col min="12812" max="12812" width="14.125" style="712" customWidth="1"/>
    <col min="12813" max="12813" width="13.625" style="712" customWidth="1"/>
    <col min="12814" max="13056" width="9" style="712"/>
    <col min="13057" max="13057" width="39.375" style="712" customWidth="1"/>
    <col min="13058" max="13060" width="0" style="712" hidden="1" customWidth="1"/>
    <col min="13061" max="13061" width="12.5" style="712" customWidth="1"/>
    <col min="13062" max="13062" width="12" style="712" customWidth="1"/>
    <col min="13063" max="13063" width="17.875" style="712" customWidth="1"/>
    <col min="13064" max="13065" width="13" style="712" customWidth="1"/>
    <col min="13066" max="13066" width="9.375" style="712" bestFit="1" customWidth="1"/>
    <col min="13067" max="13067" width="11.25" style="712" customWidth="1"/>
    <col min="13068" max="13068" width="14.125" style="712" customWidth="1"/>
    <col min="13069" max="13069" width="13.625" style="712" customWidth="1"/>
    <col min="13070" max="13312" width="9" style="712"/>
    <col min="13313" max="13313" width="39.375" style="712" customWidth="1"/>
    <col min="13314" max="13316" width="0" style="712" hidden="1" customWidth="1"/>
    <col min="13317" max="13317" width="12.5" style="712" customWidth="1"/>
    <col min="13318" max="13318" width="12" style="712" customWidth="1"/>
    <col min="13319" max="13319" width="17.875" style="712" customWidth="1"/>
    <col min="13320" max="13321" width="13" style="712" customWidth="1"/>
    <col min="13322" max="13322" width="9.375" style="712" bestFit="1" customWidth="1"/>
    <col min="13323" max="13323" width="11.25" style="712" customWidth="1"/>
    <col min="13324" max="13324" width="14.125" style="712" customWidth="1"/>
    <col min="13325" max="13325" width="13.625" style="712" customWidth="1"/>
    <col min="13326" max="13568" width="9" style="712"/>
    <col min="13569" max="13569" width="39.375" style="712" customWidth="1"/>
    <col min="13570" max="13572" width="0" style="712" hidden="1" customWidth="1"/>
    <col min="13573" max="13573" width="12.5" style="712" customWidth="1"/>
    <col min="13574" max="13574" width="12" style="712" customWidth="1"/>
    <col min="13575" max="13575" width="17.875" style="712" customWidth="1"/>
    <col min="13576" max="13577" width="13" style="712" customWidth="1"/>
    <col min="13578" max="13578" width="9.375" style="712" bestFit="1" customWidth="1"/>
    <col min="13579" max="13579" width="11.25" style="712" customWidth="1"/>
    <col min="13580" max="13580" width="14.125" style="712" customWidth="1"/>
    <col min="13581" max="13581" width="13.625" style="712" customWidth="1"/>
    <col min="13582" max="13824" width="9" style="712"/>
    <col min="13825" max="13825" width="39.375" style="712" customWidth="1"/>
    <col min="13826" max="13828" width="0" style="712" hidden="1" customWidth="1"/>
    <col min="13829" max="13829" width="12.5" style="712" customWidth="1"/>
    <col min="13830" max="13830" width="12" style="712" customWidth="1"/>
    <col min="13831" max="13831" width="17.875" style="712" customWidth="1"/>
    <col min="13832" max="13833" width="13" style="712" customWidth="1"/>
    <col min="13834" max="13834" width="9.375" style="712" bestFit="1" customWidth="1"/>
    <col min="13835" max="13835" width="11.25" style="712" customWidth="1"/>
    <col min="13836" max="13836" width="14.125" style="712" customWidth="1"/>
    <col min="13837" max="13837" width="13.625" style="712" customWidth="1"/>
    <col min="13838" max="14080" width="9" style="712"/>
    <col min="14081" max="14081" width="39.375" style="712" customWidth="1"/>
    <col min="14082" max="14084" width="0" style="712" hidden="1" customWidth="1"/>
    <col min="14085" max="14085" width="12.5" style="712" customWidth="1"/>
    <col min="14086" max="14086" width="12" style="712" customWidth="1"/>
    <col min="14087" max="14087" width="17.875" style="712" customWidth="1"/>
    <col min="14088" max="14089" width="13" style="712" customWidth="1"/>
    <col min="14090" max="14090" width="9.375" style="712" bestFit="1" customWidth="1"/>
    <col min="14091" max="14091" width="11.25" style="712" customWidth="1"/>
    <col min="14092" max="14092" width="14.125" style="712" customWidth="1"/>
    <col min="14093" max="14093" width="13.625" style="712" customWidth="1"/>
    <col min="14094" max="14336" width="9" style="712"/>
    <col min="14337" max="14337" width="39.375" style="712" customWidth="1"/>
    <col min="14338" max="14340" width="0" style="712" hidden="1" customWidth="1"/>
    <col min="14341" max="14341" width="12.5" style="712" customWidth="1"/>
    <col min="14342" max="14342" width="12" style="712" customWidth="1"/>
    <col min="14343" max="14343" width="17.875" style="712" customWidth="1"/>
    <col min="14344" max="14345" width="13" style="712" customWidth="1"/>
    <col min="14346" max="14346" width="9.375" style="712" bestFit="1" customWidth="1"/>
    <col min="14347" max="14347" width="11.25" style="712" customWidth="1"/>
    <col min="14348" max="14348" width="14.125" style="712" customWidth="1"/>
    <col min="14349" max="14349" width="13.625" style="712" customWidth="1"/>
    <col min="14350" max="14592" width="9" style="712"/>
    <col min="14593" max="14593" width="39.375" style="712" customWidth="1"/>
    <col min="14594" max="14596" width="0" style="712" hidden="1" customWidth="1"/>
    <col min="14597" max="14597" width="12.5" style="712" customWidth="1"/>
    <col min="14598" max="14598" width="12" style="712" customWidth="1"/>
    <col min="14599" max="14599" width="17.875" style="712" customWidth="1"/>
    <col min="14600" max="14601" width="13" style="712" customWidth="1"/>
    <col min="14602" max="14602" width="9.375" style="712" bestFit="1" customWidth="1"/>
    <col min="14603" max="14603" width="11.25" style="712" customWidth="1"/>
    <col min="14604" max="14604" width="14.125" style="712" customWidth="1"/>
    <col min="14605" max="14605" width="13.625" style="712" customWidth="1"/>
    <col min="14606" max="14848" width="9" style="712"/>
    <col min="14849" max="14849" width="39.375" style="712" customWidth="1"/>
    <col min="14850" max="14852" width="0" style="712" hidden="1" customWidth="1"/>
    <col min="14853" max="14853" width="12.5" style="712" customWidth="1"/>
    <col min="14854" max="14854" width="12" style="712" customWidth="1"/>
    <col min="14855" max="14855" width="17.875" style="712" customWidth="1"/>
    <col min="14856" max="14857" width="13" style="712" customWidth="1"/>
    <col min="14858" max="14858" width="9.375" style="712" bestFit="1" customWidth="1"/>
    <col min="14859" max="14859" width="11.25" style="712" customWidth="1"/>
    <col min="14860" max="14860" width="14.125" style="712" customWidth="1"/>
    <col min="14861" max="14861" width="13.625" style="712" customWidth="1"/>
    <col min="14862" max="15104" width="9" style="712"/>
    <col min="15105" max="15105" width="39.375" style="712" customWidth="1"/>
    <col min="15106" max="15108" width="0" style="712" hidden="1" customWidth="1"/>
    <col min="15109" max="15109" width="12.5" style="712" customWidth="1"/>
    <col min="15110" max="15110" width="12" style="712" customWidth="1"/>
    <col min="15111" max="15111" width="17.875" style="712" customWidth="1"/>
    <col min="15112" max="15113" width="13" style="712" customWidth="1"/>
    <col min="15114" max="15114" width="9.375" style="712" bestFit="1" customWidth="1"/>
    <col min="15115" max="15115" width="11.25" style="712" customWidth="1"/>
    <col min="15116" max="15116" width="14.125" style="712" customWidth="1"/>
    <col min="15117" max="15117" width="13.625" style="712" customWidth="1"/>
    <col min="15118" max="15360" width="9" style="712"/>
    <col min="15361" max="15361" width="39.375" style="712" customWidth="1"/>
    <col min="15362" max="15364" width="0" style="712" hidden="1" customWidth="1"/>
    <col min="15365" max="15365" width="12.5" style="712" customWidth="1"/>
    <col min="15366" max="15366" width="12" style="712" customWidth="1"/>
    <col min="15367" max="15367" width="17.875" style="712" customWidth="1"/>
    <col min="15368" max="15369" width="13" style="712" customWidth="1"/>
    <col min="15370" max="15370" width="9.375" style="712" bestFit="1" customWidth="1"/>
    <col min="15371" max="15371" width="11.25" style="712" customWidth="1"/>
    <col min="15372" max="15372" width="14.125" style="712" customWidth="1"/>
    <col min="15373" max="15373" width="13.625" style="712" customWidth="1"/>
    <col min="15374" max="15616" width="9" style="712"/>
    <col min="15617" max="15617" width="39.375" style="712" customWidth="1"/>
    <col min="15618" max="15620" width="0" style="712" hidden="1" customWidth="1"/>
    <col min="15621" max="15621" width="12.5" style="712" customWidth="1"/>
    <col min="15622" max="15622" width="12" style="712" customWidth="1"/>
    <col min="15623" max="15623" width="17.875" style="712" customWidth="1"/>
    <col min="15624" max="15625" width="13" style="712" customWidth="1"/>
    <col min="15626" max="15626" width="9.375" style="712" bestFit="1" customWidth="1"/>
    <col min="15627" max="15627" width="11.25" style="712" customWidth="1"/>
    <col min="15628" max="15628" width="14.125" style="712" customWidth="1"/>
    <col min="15629" max="15629" width="13.625" style="712" customWidth="1"/>
    <col min="15630" max="15872" width="9" style="712"/>
    <col min="15873" max="15873" width="39.375" style="712" customWidth="1"/>
    <col min="15874" max="15876" width="0" style="712" hidden="1" customWidth="1"/>
    <col min="15877" max="15877" width="12.5" style="712" customWidth="1"/>
    <col min="15878" max="15878" width="12" style="712" customWidth="1"/>
    <col min="15879" max="15879" width="17.875" style="712" customWidth="1"/>
    <col min="15880" max="15881" width="13" style="712" customWidth="1"/>
    <col min="15882" max="15882" width="9.375" style="712" bestFit="1" customWidth="1"/>
    <col min="15883" max="15883" width="11.25" style="712" customWidth="1"/>
    <col min="15884" max="15884" width="14.125" style="712" customWidth="1"/>
    <col min="15885" max="15885" width="13.625" style="712" customWidth="1"/>
    <col min="15886" max="16128" width="9" style="712"/>
    <col min="16129" max="16129" width="39.375" style="712" customWidth="1"/>
    <col min="16130" max="16132" width="0" style="712" hidden="1" customWidth="1"/>
    <col min="16133" max="16133" width="12.5" style="712" customWidth="1"/>
    <col min="16134" max="16134" width="12" style="712" customWidth="1"/>
    <col min="16135" max="16135" width="17.875" style="712" customWidth="1"/>
    <col min="16136" max="16137" width="13" style="712" customWidth="1"/>
    <col min="16138" max="16138" width="9.375" style="712" bestFit="1" customWidth="1"/>
    <col min="16139" max="16139" width="11.25" style="712" customWidth="1"/>
    <col min="16140" max="16140" width="14.125" style="712" customWidth="1"/>
    <col min="16141" max="16141" width="13.625" style="712" customWidth="1"/>
    <col min="16142" max="16384" width="9" style="712"/>
  </cols>
  <sheetData>
    <row r="1" spans="1:13" ht="18.75">
      <c r="A1" s="710"/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62" t="s">
        <v>529</v>
      </c>
      <c r="M1" s="763"/>
    </row>
    <row r="2" spans="1:13" ht="18.75">
      <c r="A2" s="710"/>
      <c r="B2" s="710"/>
      <c r="C2" s="710"/>
      <c r="D2" s="710"/>
      <c r="E2" s="710"/>
      <c r="F2" s="713"/>
      <c r="G2" s="713"/>
      <c r="H2" s="710"/>
      <c r="I2" s="710"/>
      <c r="J2" s="710"/>
      <c r="L2" s="762" t="s">
        <v>635</v>
      </c>
      <c r="M2" s="764"/>
    </row>
    <row r="3" spans="1:13" ht="18.75">
      <c r="A3" s="710"/>
      <c r="B3" s="710"/>
      <c r="C3" s="710"/>
      <c r="D3" s="710"/>
      <c r="E3" s="710"/>
      <c r="F3" s="713"/>
      <c r="G3" s="713"/>
      <c r="H3" s="710"/>
      <c r="I3" s="710"/>
      <c r="J3" s="710"/>
      <c r="K3" s="714"/>
      <c r="L3" s="763"/>
      <c r="M3" s="765"/>
    </row>
    <row r="4" spans="1:13" ht="18.75">
      <c r="A4" s="715" t="s">
        <v>698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</row>
    <row r="5" spans="1:13" ht="33" customHeight="1">
      <c r="A5" s="736" t="s">
        <v>652</v>
      </c>
      <c r="B5" s="741"/>
      <c r="C5" s="741"/>
      <c r="D5" s="741"/>
      <c r="E5" s="739" t="s">
        <v>653</v>
      </c>
      <c r="F5" s="739" t="s">
        <v>654</v>
      </c>
      <c r="G5" s="739" t="s">
        <v>699</v>
      </c>
      <c r="H5" s="766" t="s">
        <v>688</v>
      </c>
      <c r="I5" s="766"/>
      <c r="J5" s="766"/>
      <c r="K5" s="766"/>
      <c r="L5" s="766" t="s">
        <v>700</v>
      </c>
      <c r="M5" s="766"/>
    </row>
    <row r="6" spans="1:13" ht="36.75" customHeight="1">
      <c r="A6" s="767"/>
      <c r="B6" s="741"/>
      <c r="C6" s="741"/>
      <c r="D6" s="741"/>
      <c r="E6" s="768"/>
      <c r="F6" s="768"/>
      <c r="G6" s="768"/>
      <c r="H6" s="739" t="s">
        <v>701</v>
      </c>
      <c r="I6" s="769" t="s">
        <v>702</v>
      </c>
      <c r="J6" s="770"/>
      <c r="K6" s="771"/>
      <c r="L6" s="772" t="s">
        <v>659</v>
      </c>
      <c r="M6" s="772" t="s">
        <v>660</v>
      </c>
    </row>
    <row r="7" spans="1:13" ht="57" customHeight="1">
      <c r="A7" s="767"/>
      <c r="B7" s="741"/>
      <c r="C7" s="741"/>
      <c r="D7" s="741"/>
      <c r="E7" s="768"/>
      <c r="F7" s="768"/>
      <c r="G7" s="768"/>
      <c r="H7" s="768"/>
      <c r="I7" s="773" t="s">
        <v>703</v>
      </c>
      <c r="J7" s="774"/>
      <c r="K7" s="736" t="s">
        <v>704</v>
      </c>
      <c r="L7" s="775"/>
      <c r="M7" s="775"/>
    </row>
    <row r="8" spans="1:13" ht="37.5">
      <c r="A8" s="740"/>
      <c r="B8" s="741"/>
      <c r="C8" s="741"/>
      <c r="D8" s="741"/>
      <c r="E8" s="742"/>
      <c r="F8" s="742"/>
      <c r="G8" s="742"/>
      <c r="H8" s="742"/>
      <c r="I8" s="776" t="s">
        <v>705</v>
      </c>
      <c r="J8" s="776" t="s">
        <v>706</v>
      </c>
      <c r="K8" s="740"/>
      <c r="L8" s="777"/>
      <c r="M8" s="777"/>
    </row>
    <row r="9" spans="1:13" ht="37.5">
      <c r="A9" s="719" t="s">
        <v>707</v>
      </c>
      <c r="B9" s="720"/>
      <c r="C9" s="720"/>
      <c r="D9" s="720"/>
      <c r="E9" s="722">
        <v>112119</v>
      </c>
      <c r="F9" s="722">
        <v>130320</v>
      </c>
      <c r="G9" s="722">
        <v>62552</v>
      </c>
      <c r="H9" s="722">
        <v>160806.39999999999</v>
      </c>
      <c r="I9" s="722" t="s">
        <v>468</v>
      </c>
      <c r="J9" s="722" t="s">
        <v>468</v>
      </c>
      <c r="K9" s="722" t="s">
        <v>468</v>
      </c>
      <c r="L9" s="722">
        <f>H9/E9*100</f>
        <v>143.4</v>
      </c>
      <c r="M9" s="722">
        <f>H9/F9*100</f>
        <v>123.4</v>
      </c>
    </row>
    <row r="10" spans="1:13" ht="37.5">
      <c r="A10" s="719" t="s">
        <v>708</v>
      </c>
      <c r="B10" s="720"/>
      <c r="C10" s="720"/>
      <c r="D10" s="720"/>
      <c r="E10" s="743">
        <v>670</v>
      </c>
      <c r="F10" s="743">
        <v>700</v>
      </c>
      <c r="G10" s="743">
        <v>696</v>
      </c>
      <c r="H10" s="743">
        <v>700</v>
      </c>
      <c r="I10" s="743">
        <v>134</v>
      </c>
      <c r="J10" s="722">
        <v>32</v>
      </c>
      <c r="K10" s="722">
        <v>566</v>
      </c>
      <c r="L10" s="722">
        <f t="shared" ref="L10:L16" si="0">H10/E10*100</f>
        <v>104.5</v>
      </c>
      <c r="M10" s="722">
        <f t="shared" ref="M10:M16" si="1">H10/F10*100</f>
        <v>100</v>
      </c>
    </row>
    <row r="11" spans="1:13" ht="37.5">
      <c r="A11" s="759" t="s">
        <v>709</v>
      </c>
      <c r="B11" s="720"/>
      <c r="C11" s="720"/>
      <c r="D11" s="720"/>
      <c r="E11" s="722">
        <f t="shared" ref="E11:K11" si="2">E12+E13</f>
        <v>30700</v>
      </c>
      <c r="F11" s="722">
        <f t="shared" si="2"/>
        <v>33990</v>
      </c>
      <c r="G11" s="722">
        <f t="shared" si="2"/>
        <v>19099</v>
      </c>
      <c r="H11" s="722">
        <f t="shared" si="2"/>
        <v>48200</v>
      </c>
      <c r="I11" s="722">
        <f t="shared" si="2"/>
        <v>13725.3</v>
      </c>
      <c r="J11" s="722">
        <f t="shared" si="2"/>
        <v>4246.5</v>
      </c>
      <c r="K11" s="722">
        <f t="shared" si="2"/>
        <v>34474.699999999997</v>
      </c>
      <c r="L11" s="722">
        <f t="shared" si="0"/>
        <v>157</v>
      </c>
      <c r="M11" s="722">
        <f t="shared" si="1"/>
        <v>141.80000000000001</v>
      </c>
    </row>
    <row r="12" spans="1:13" ht="18.75">
      <c r="A12" s="759" t="s">
        <v>710</v>
      </c>
      <c r="B12" s="720"/>
      <c r="C12" s="720"/>
      <c r="D12" s="720"/>
      <c r="E12" s="722">
        <v>23006.3</v>
      </c>
      <c r="F12" s="722">
        <v>25828.2</v>
      </c>
      <c r="G12" s="722">
        <v>14312.6</v>
      </c>
      <c r="H12" s="722">
        <v>36120.6</v>
      </c>
      <c r="I12" s="722">
        <v>10285.6</v>
      </c>
      <c r="J12" s="722">
        <v>3077</v>
      </c>
      <c r="K12" s="722">
        <v>25835</v>
      </c>
      <c r="L12" s="722">
        <f t="shared" si="0"/>
        <v>157</v>
      </c>
      <c r="M12" s="722">
        <f t="shared" si="1"/>
        <v>139.80000000000001</v>
      </c>
    </row>
    <row r="13" spans="1:13" ht="18.75">
      <c r="A13" s="759" t="s">
        <v>711</v>
      </c>
      <c r="B13" s="720"/>
      <c r="C13" s="720"/>
      <c r="D13" s="720"/>
      <c r="E13" s="722">
        <v>7693.7</v>
      </c>
      <c r="F13" s="722">
        <v>8161.8</v>
      </c>
      <c r="G13" s="722">
        <v>4786.3999999999996</v>
      </c>
      <c r="H13" s="722">
        <v>12079.4</v>
      </c>
      <c r="I13" s="722">
        <v>3439.7</v>
      </c>
      <c r="J13" s="722">
        <v>1169.5</v>
      </c>
      <c r="K13" s="722">
        <v>8639.7000000000007</v>
      </c>
      <c r="L13" s="722">
        <f t="shared" si="0"/>
        <v>157</v>
      </c>
      <c r="M13" s="722">
        <f t="shared" si="1"/>
        <v>148</v>
      </c>
    </row>
    <row r="14" spans="1:13" ht="37.5">
      <c r="A14" s="759" t="s">
        <v>712</v>
      </c>
      <c r="B14" s="720"/>
      <c r="C14" s="720"/>
      <c r="D14" s="720"/>
      <c r="E14" s="743">
        <v>3819</v>
      </c>
      <c r="F14" s="743">
        <v>4046</v>
      </c>
      <c r="G14" s="743">
        <v>4573</v>
      </c>
      <c r="H14" s="743">
        <v>5738</v>
      </c>
      <c r="I14" s="743">
        <v>8536</v>
      </c>
      <c r="J14" s="743">
        <v>11058</v>
      </c>
      <c r="K14" s="743">
        <v>5076</v>
      </c>
      <c r="L14" s="722">
        <f t="shared" si="0"/>
        <v>150.19999999999999</v>
      </c>
      <c r="M14" s="722">
        <f t="shared" si="1"/>
        <v>141.80000000000001</v>
      </c>
    </row>
    <row r="15" spans="1:13" ht="37.5">
      <c r="A15" s="759" t="s">
        <v>713</v>
      </c>
      <c r="B15" s="720"/>
      <c r="C15" s="720"/>
      <c r="D15" s="720"/>
      <c r="E15" s="718">
        <v>0</v>
      </c>
      <c r="F15" s="718">
        <v>0</v>
      </c>
      <c r="G15" s="718">
        <v>0</v>
      </c>
      <c r="H15" s="718">
        <v>0</v>
      </c>
      <c r="I15" s="718">
        <v>0</v>
      </c>
      <c r="J15" s="718">
        <v>0</v>
      </c>
      <c r="K15" s="718">
        <v>0</v>
      </c>
      <c r="L15" s="743">
        <v>0</v>
      </c>
      <c r="M15" s="743">
        <v>0</v>
      </c>
    </row>
    <row r="16" spans="1:13" ht="37.5">
      <c r="A16" s="759" t="s">
        <v>714</v>
      </c>
      <c r="B16" s="720"/>
      <c r="C16" s="720"/>
      <c r="D16" s="720"/>
      <c r="E16" s="743">
        <v>15065</v>
      </c>
      <c r="F16" s="743">
        <v>15514</v>
      </c>
      <c r="G16" s="743">
        <v>14979</v>
      </c>
      <c r="H16" s="743">
        <v>20008</v>
      </c>
      <c r="I16" s="722" t="s">
        <v>468</v>
      </c>
      <c r="J16" s="718" t="s">
        <v>468</v>
      </c>
      <c r="K16" s="718" t="s">
        <v>468</v>
      </c>
      <c r="L16" s="722">
        <f t="shared" si="0"/>
        <v>132.80000000000001</v>
      </c>
      <c r="M16" s="722">
        <f t="shared" si="1"/>
        <v>129</v>
      </c>
    </row>
    <row r="17" spans="1:13" ht="18.75">
      <c r="A17" s="778"/>
      <c r="B17" s="723"/>
      <c r="C17" s="723"/>
      <c r="D17" s="723"/>
      <c r="E17" s="779"/>
      <c r="F17" s="723"/>
      <c r="G17" s="723"/>
      <c r="H17" s="723"/>
      <c r="I17" s="723"/>
      <c r="J17" s="723"/>
      <c r="K17" s="723"/>
      <c r="L17" s="723"/>
      <c r="M17" s="723"/>
    </row>
    <row r="18" spans="1:13" ht="18.75">
      <c r="A18" s="778"/>
      <c r="B18" s="723"/>
      <c r="C18" s="723"/>
      <c r="D18" s="723"/>
      <c r="E18" s="779"/>
      <c r="F18" s="723"/>
      <c r="G18" s="723"/>
      <c r="H18" s="723"/>
      <c r="I18" s="723"/>
      <c r="J18" s="723"/>
      <c r="K18" s="723"/>
      <c r="L18" s="723"/>
      <c r="M18" s="723"/>
    </row>
    <row r="19" spans="1:13">
      <c r="A19" s="780"/>
      <c r="B19" s="723"/>
      <c r="C19" s="723"/>
      <c r="D19" s="723"/>
      <c r="E19" s="723"/>
      <c r="F19" s="723"/>
      <c r="G19" s="723"/>
      <c r="H19" s="723"/>
      <c r="I19" s="723"/>
      <c r="J19" s="723"/>
      <c r="K19" s="723"/>
      <c r="L19" s="723"/>
      <c r="M19" s="723"/>
    </row>
    <row r="20" spans="1:13" s="784" customFormat="1" ht="15">
      <c r="A20" s="781" t="s">
        <v>715</v>
      </c>
      <c r="B20" s="782"/>
      <c r="C20" s="782"/>
      <c r="D20" s="782"/>
      <c r="E20" s="782"/>
      <c r="F20" s="782"/>
      <c r="G20" s="782"/>
      <c r="H20" s="782"/>
      <c r="I20" s="782"/>
      <c r="J20" s="782"/>
      <c r="K20" s="782"/>
      <c r="L20" s="783"/>
      <c r="M20" s="783"/>
    </row>
    <row r="21" spans="1:13">
      <c r="A21" s="785"/>
      <c r="B21" s="723"/>
      <c r="C21" s="723"/>
      <c r="D21" s="723"/>
      <c r="E21" s="723"/>
      <c r="F21" s="723"/>
      <c r="G21" s="723"/>
      <c r="H21" s="723"/>
      <c r="I21" s="723"/>
      <c r="J21" s="723"/>
      <c r="K21" s="723"/>
      <c r="L21" s="723"/>
      <c r="M21" s="723"/>
    </row>
    <row r="22" spans="1:13">
      <c r="A22" s="786"/>
      <c r="B22" s="723"/>
      <c r="C22" s="723"/>
      <c r="D22" s="723"/>
      <c r="E22" s="723"/>
      <c r="F22" s="723"/>
      <c r="G22" s="723"/>
      <c r="H22" s="723"/>
      <c r="I22" s="723"/>
      <c r="J22" s="723"/>
      <c r="K22" s="723"/>
      <c r="L22" s="723"/>
      <c r="M22" s="723"/>
    </row>
    <row r="23" spans="1:13">
      <c r="A23" s="787"/>
    </row>
    <row r="24" spans="1:13">
      <c r="A24" s="788"/>
    </row>
    <row r="25" spans="1:13">
      <c r="A25" s="788"/>
    </row>
    <row r="28" spans="1:13">
      <c r="A28" s="788"/>
    </row>
    <row r="29" spans="1:13">
      <c r="A29" s="788"/>
    </row>
  </sheetData>
  <mergeCells count="13">
    <mergeCell ref="M6:M8"/>
    <mergeCell ref="I7:J7"/>
    <mergeCell ref="K7:K8"/>
    <mergeCell ref="A4:M4"/>
    <mergeCell ref="A5:A8"/>
    <mergeCell ref="E5:E8"/>
    <mergeCell ref="F5:F8"/>
    <mergeCell ref="G5:G8"/>
    <mergeCell ref="H5:K5"/>
    <mergeCell ref="L5:M5"/>
    <mergeCell ref="H6:H8"/>
    <mergeCell ref="I6:K6"/>
    <mergeCell ref="L6:L8"/>
  </mergeCells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>
    <oddHeader>&amp;C&amp;"Times New Roman,обычный"&amp;16 25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91" zoomScaleNormal="100" zoomScaleSheetLayoutView="91" workbookViewId="0">
      <selection activeCell="F19" sqref="F19"/>
    </sheetView>
  </sheetViews>
  <sheetFormatPr defaultRowHeight="12.75"/>
  <cols>
    <col min="1" max="1" width="17.625" style="712" customWidth="1"/>
    <col min="2" max="2" width="0.125" style="712" hidden="1" customWidth="1"/>
    <col min="3" max="4" width="8" style="712" hidden="1" customWidth="1"/>
    <col min="5" max="5" width="0.125" style="712" customWidth="1"/>
    <col min="6" max="6" width="10.75" style="712" customWidth="1"/>
    <col min="7" max="7" width="12.75" style="712" customWidth="1"/>
    <col min="8" max="8" width="10.875" style="712" customWidth="1"/>
    <col min="9" max="9" width="8.625" style="712" customWidth="1"/>
    <col min="10" max="10" width="9.5" style="712" customWidth="1"/>
    <col min="11" max="11" width="9.625" style="712" customWidth="1"/>
    <col min="12" max="12" width="8.875" style="712" customWidth="1"/>
    <col min="13" max="256" width="9" style="712"/>
    <col min="257" max="257" width="17.625" style="712" customWidth="1"/>
    <col min="258" max="260" width="0" style="712" hidden="1" customWidth="1"/>
    <col min="261" max="261" width="0.125" style="712" customWidth="1"/>
    <col min="262" max="262" width="10.75" style="712" customWidth="1"/>
    <col min="263" max="263" width="12.75" style="712" customWidth="1"/>
    <col min="264" max="264" width="10.875" style="712" customWidth="1"/>
    <col min="265" max="265" width="8.625" style="712" customWidth="1"/>
    <col min="266" max="266" width="9.5" style="712" customWidth="1"/>
    <col min="267" max="267" width="9.625" style="712" customWidth="1"/>
    <col min="268" max="268" width="8.875" style="712" customWidth="1"/>
    <col min="269" max="512" width="9" style="712"/>
    <col min="513" max="513" width="17.625" style="712" customWidth="1"/>
    <col min="514" max="516" width="0" style="712" hidden="1" customWidth="1"/>
    <col min="517" max="517" width="0.125" style="712" customWidth="1"/>
    <col min="518" max="518" width="10.75" style="712" customWidth="1"/>
    <col min="519" max="519" width="12.75" style="712" customWidth="1"/>
    <col min="520" max="520" width="10.875" style="712" customWidth="1"/>
    <col min="521" max="521" width="8.625" style="712" customWidth="1"/>
    <col min="522" max="522" width="9.5" style="712" customWidth="1"/>
    <col min="523" max="523" width="9.625" style="712" customWidth="1"/>
    <col min="524" max="524" width="8.875" style="712" customWidth="1"/>
    <col min="525" max="768" width="9" style="712"/>
    <col min="769" max="769" width="17.625" style="712" customWidth="1"/>
    <col min="770" max="772" width="0" style="712" hidden="1" customWidth="1"/>
    <col min="773" max="773" width="0.125" style="712" customWidth="1"/>
    <col min="774" max="774" width="10.75" style="712" customWidth="1"/>
    <col min="775" max="775" width="12.75" style="712" customWidth="1"/>
    <col min="776" max="776" width="10.875" style="712" customWidth="1"/>
    <col min="777" max="777" width="8.625" style="712" customWidth="1"/>
    <col min="778" max="778" width="9.5" style="712" customWidth="1"/>
    <col min="779" max="779" width="9.625" style="712" customWidth="1"/>
    <col min="780" max="780" width="8.875" style="712" customWidth="1"/>
    <col min="781" max="1024" width="9" style="712"/>
    <col min="1025" max="1025" width="17.625" style="712" customWidth="1"/>
    <col min="1026" max="1028" width="0" style="712" hidden="1" customWidth="1"/>
    <col min="1029" max="1029" width="0.125" style="712" customWidth="1"/>
    <col min="1030" max="1030" width="10.75" style="712" customWidth="1"/>
    <col min="1031" max="1031" width="12.75" style="712" customWidth="1"/>
    <col min="1032" max="1032" width="10.875" style="712" customWidth="1"/>
    <col min="1033" max="1033" width="8.625" style="712" customWidth="1"/>
    <col min="1034" max="1034" width="9.5" style="712" customWidth="1"/>
    <col min="1035" max="1035" width="9.625" style="712" customWidth="1"/>
    <col min="1036" max="1036" width="8.875" style="712" customWidth="1"/>
    <col min="1037" max="1280" width="9" style="712"/>
    <col min="1281" max="1281" width="17.625" style="712" customWidth="1"/>
    <col min="1282" max="1284" width="0" style="712" hidden="1" customWidth="1"/>
    <col min="1285" max="1285" width="0.125" style="712" customWidth="1"/>
    <col min="1286" max="1286" width="10.75" style="712" customWidth="1"/>
    <col min="1287" max="1287" width="12.75" style="712" customWidth="1"/>
    <col min="1288" max="1288" width="10.875" style="712" customWidth="1"/>
    <col min="1289" max="1289" width="8.625" style="712" customWidth="1"/>
    <col min="1290" max="1290" width="9.5" style="712" customWidth="1"/>
    <col min="1291" max="1291" width="9.625" style="712" customWidth="1"/>
    <col min="1292" max="1292" width="8.875" style="712" customWidth="1"/>
    <col min="1293" max="1536" width="9" style="712"/>
    <col min="1537" max="1537" width="17.625" style="712" customWidth="1"/>
    <col min="1538" max="1540" width="0" style="712" hidden="1" customWidth="1"/>
    <col min="1541" max="1541" width="0.125" style="712" customWidth="1"/>
    <col min="1542" max="1542" width="10.75" style="712" customWidth="1"/>
    <col min="1543" max="1543" width="12.75" style="712" customWidth="1"/>
    <col min="1544" max="1544" width="10.875" style="712" customWidth="1"/>
    <col min="1545" max="1545" width="8.625" style="712" customWidth="1"/>
    <col min="1546" max="1546" width="9.5" style="712" customWidth="1"/>
    <col min="1547" max="1547" width="9.625" style="712" customWidth="1"/>
    <col min="1548" max="1548" width="8.875" style="712" customWidth="1"/>
    <col min="1549" max="1792" width="9" style="712"/>
    <col min="1793" max="1793" width="17.625" style="712" customWidth="1"/>
    <col min="1794" max="1796" width="0" style="712" hidden="1" customWidth="1"/>
    <col min="1797" max="1797" width="0.125" style="712" customWidth="1"/>
    <col min="1798" max="1798" width="10.75" style="712" customWidth="1"/>
    <col min="1799" max="1799" width="12.75" style="712" customWidth="1"/>
    <col min="1800" max="1800" width="10.875" style="712" customWidth="1"/>
    <col min="1801" max="1801" width="8.625" style="712" customWidth="1"/>
    <col min="1802" max="1802" width="9.5" style="712" customWidth="1"/>
    <col min="1803" max="1803" width="9.625" style="712" customWidth="1"/>
    <col min="1804" max="1804" width="8.875" style="712" customWidth="1"/>
    <col min="1805" max="2048" width="9" style="712"/>
    <col min="2049" max="2049" width="17.625" style="712" customWidth="1"/>
    <col min="2050" max="2052" width="0" style="712" hidden="1" customWidth="1"/>
    <col min="2053" max="2053" width="0.125" style="712" customWidth="1"/>
    <col min="2054" max="2054" width="10.75" style="712" customWidth="1"/>
    <col min="2055" max="2055" width="12.75" style="712" customWidth="1"/>
    <col min="2056" max="2056" width="10.875" style="712" customWidth="1"/>
    <col min="2057" max="2057" width="8.625" style="712" customWidth="1"/>
    <col min="2058" max="2058" width="9.5" style="712" customWidth="1"/>
    <col min="2059" max="2059" width="9.625" style="712" customWidth="1"/>
    <col min="2060" max="2060" width="8.875" style="712" customWidth="1"/>
    <col min="2061" max="2304" width="9" style="712"/>
    <col min="2305" max="2305" width="17.625" style="712" customWidth="1"/>
    <col min="2306" max="2308" width="0" style="712" hidden="1" customWidth="1"/>
    <col min="2309" max="2309" width="0.125" style="712" customWidth="1"/>
    <col min="2310" max="2310" width="10.75" style="712" customWidth="1"/>
    <col min="2311" max="2311" width="12.75" style="712" customWidth="1"/>
    <col min="2312" max="2312" width="10.875" style="712" customWidth="1"/>
    <col min="2313" max="2313" width="8.625" style="712" customWidth="1"/>
    <col min="2314" max="2314" width="9.5" style="712" customWidth="1"/>
    <col min="2315" max="2315" width="9.625" style="712" customWidth="1"/>
    <col min="2316" max="2316" width="8.875" style="712" customWidth="1"/>
    <col min="2317" max="2560" width="9" style="712"/>
    <col min="2561" max="2561" width="17.625" style="712" customWidth="1"/>
    <col min="2562" max="2564" width="0" style="712" hidden="1" customWidth="1"/>
    <col min="2565" max="2565" width="0.125" style="712" customWidth="1"/>
    <col min="2566" max="2566" width="10.75" style="712" customWidth="1"/>
    <col min="2567" max="2567" width="12.75" style="712" customWidth="1"/>
    <col min="2568" max="2568" width="10.875" style="712" customWidth="1"/>
    <col min="2569" max="2569" width="8.625" style="712" customWidth="1"/>
    <col min="2570" max="2570" width="9.5" style="712" customWidth="1"/>
    <col min="2571" max="2571" width="9.625" style="712" customWidth="1"/>
    <col min="2572" max="2572" width="8.875" style="712" customWidth="1"/>
    <col min="2573" max="2816" width="9" style="712"/>
    <col min="2817" max="2817" width="17.625" style="712" customWidth="1"/>
    <col min="2818" max="2820" width="0" style="712" hidden="1" customWidth="1"/>
    <col min="2821" max="2821" width="0.125" style="712" customWidth="1"/>
    <col min="2822" max="2822" width="10.75" style="712" customWidth="1"/>
    <col min="2823" max="2823" width="12.75" style="712" customWidth="1"/>
    <col min="2824" max="2824" width="10.875" style="712" customWidth="1"/>
    <col min="2825" max="2825" width="8.625" style="712" customWidth="1"/>
    <col min="2826" max="2826" width="9.5" style="712" customWidth="1"/>
    <col min="2827" max="2827" width="9.625" style="712" customWidth="1"/>
    <col min="2828" max="2828" width="8.875" style="712" customWidth="1"/>
    <col min="2829" max="3072" width="9" style="712"/>
    <col min="3073" max="3073" width="17.625" style="712" customWidth="1"/>
    <col min="3074" max="3076" width="0" style="712" hidden="1" customWidth="1"/>
    <col min="3077" max="3077" width="0.125" style="712" customWidth="1"/>
    <col min="3078" max="3078" width="10.75" style="712" customWidth="1"/>
    <col min="3079" max="3079" width="12.75" style="712" customWidth="1"/>
    <col min="3080" max="3080" width="10.875" style="712" customWidth="1"/>
    <col min="3081" max="3081" width="8.625" style="712" customWidth="1"/>
    <col min="3082" max="3082" width="9.5" style="712" customWidth="1"/>
    <col min="3083" max="3083" width="9.625" style="712" customWidth="1"/>
    <col min="3084" max="3084" width="8.875" style="712" customWidth="1"/>
    <col min="3085" max="3328" width="9" style="712"/>
    <col min="3329" max="3329" width="17.625" style="712" customWidth="1"/>
    <col min="3330" max="3332" width="0" style="712" hidden="1" customWidth="1"/>
    <col min="3333" max="3333" width="0.125" style="712" customWidth="1"/>
    <col min="3334" max="3334" width="10.75" style="712" customWidth="1"/>
    <col min="3335" max="3335" width="12.75" style="712" customWidth="1"/>
    <col min="3336" max="3336" width="10.875" style="712" customWidth="1"/>
    <col min="3337" max="3337" width="8.625" style="712" customWidth="1"/>
    <col min="3338" max="3338" width="9.5" style="712" customWidth="1"/>
    <col min="3339" max="3339" width="9.625" style="712" customWidth="1"/>
    <col min="3340" max="3340" width="8.875" style="712" customWidth="1"/>
    <col min="3341" max="3584" width="9" style="712"/>
    <col min="3585" max="3585" width="17.625" style="712" customWidth="1"/>
    <col min="3586" max="3588" width="0" style="712" hidden="1" customWidth="1"/>
    <col min="3589" max="3589" width="0.125" style="712" customWidth="1"/>
    <col min="3590" max="3590" width="10.75" style="712" customWidth="1"/>
    <col min="3591" max="3591" width="12.75" style="712" customWidth="1"/>
    <col min="3592" max="3592" width="10.875" style="712" customWidth="1"/>
    <col min="3593" max="3593" width="8.625" style="712" customWidth="1"/>
    <col min="3594" max="3594" width="9.5" style="712" customWidth="1"/>
    <col min="3595" max="3595" width="9.625" style="712" customWidth="1"/>
    <col min="3596" max="3596" width="8.875" style="712" customWidth="1"/>
    <col min="3597" max="3840" width="9" style="712"/>
    <col min="3841" max="3841" width="17.625" style="712" customWidth="1"/>
    <col min="3842" max="3844" width="0" style="712" hidden="1" customWidth="1"/>
    <col min="3845" max="3845" width="0.125" style="712" customWidth="1"/>
    <col min="3846" max="3846" width="10.75" style="712" customWidth="1"/>
    <col min="3847" max="3847" width="12.75" style="712" customWidth="1"/>
    <col min="3848" max="3848" width="10.875" style="712" customWidth="1"/>
    <col min="3849" max="3849" width="8.625" style="712" customWidth="1"/>
    <col min="3850" max="3850" width="9.5" style="712" customWidth="1"/>
    <col min="3851" max="3851" width="9.625" style="712" customWidth="1"/>
    <col min="3852" max="3852" width="8.875" style="712" customWidth="1"/>
    <col min="3853" max="4096" width="9" style="712"/>
    <col min="4097" max="4097" width="17.625" style="712" customWidth="1"/>
    <col min="4098" max="4100" width="0" style="712" hidden="1" customWidth="1"/>
    <col min="4101" max="4101" width="0.125" style="712" customWidth="1"/>
    <col min="4102" max="4102" width="10.75" style="712" customWidth="1"/>
    <col min="4103" max="4103" width="12.75" style="712" customWidth="1"/>
    <col min="4104" max="4104" width="10.875" style="712" customWidth="1"/>
    <col min="4105" max="4105" width="8.625" style="712" customWidth="1"/>
    <col min="4106" max="4106" width="9.5" style="712" customWidth="1"/>
    <col min="4107" max="4107" width="9.625" style="712" customWidth="1"/>
    <col min="4108" max="4108" width="8.875" style="712" customWidth="1"/>
    <col min="4109" max="4352" width="9" style="712"/>
    <col min="4353" max="4353" width="17.625" style="712" customWidth="1"/>
    <col min="4354" max="4356" width="0" style="712" hidden="1" customWidth="1"/>
    <col min="4357" max="4357" width="0.125" style="712" customWidth="1"/>
    <col min="4358" max="4358" width="10.75" style="712" customWidth="1"/>
    <col min="4359" max="4359" width="12.75" style="712" customWidth="1"/>
    <col min="4360" max="4360" width="10.875" style="712" customWidth="1"/>
    <col min="4361" max="4361" width="8.625" style="712" customWidth="1"/>
    <col min="4362" max="4362" width="9.5" style="712" customWidth="1"/>
    <col min="4363" max="4363" width="9.625" style="712" customWidth="1"/>
    <col min="4364" max="4364" width="8.875" style="712" customWidth="1"/>
    <col min="4365" max="4608" width="9" style="712"/>
    <col min="4609" max="4609" width="17.625" style="712" customWidth="1"/>
    <col min="4610" max="4612" width="0" style="712" hidden="1" customWidth="1"/>
    <col min="4613" max="4613" width="0.125" style="712" customWidth="1"/>
    <col min="4614" max="4614" width="10.75" style="712" customWidth="1"/>
    <col min="4615" max="4615" width="12.75" style="712" customWidth="1"/>
    <col min="4616" max="4616" width="10.875" style="712" customWidth="1"/>
    <col min="4617" max="4617" width="8.625" style="712" customWidth="1"/>
    <col min="4618" max="4618" width="9.5" style="712" customWidth="1"/>
    <col min="4619" max="4619" width="9.625" style="712" customWidth="1"/>
    <col min="4620" max="4620" width="8.875" style="712" customWidth="1"/>
    <col min="4621" max="4864" width="9" style="712"/>
    <col min="4865" max="4865" width="17.625" style="712" customWidth="1"/>
    <col min="4866" max="4868" width="0" style="712" hidden="1" customWidth="1"/>
    <col min="4869" max="4869" width="0.125" style="712" customWidth="1"/>
    <col min="4870" max="4870" width="10.75" style="712" customWidth="1"/>
    <col min="4871" max="4871" width="12.75" style="712" customWidth="1"/>
    <col min="4872" max="4872" width="10.875" style="712" customWidth="1"/>
    <col min="4873" max="4873" width="8.625" style="712" customWidth="1"/>
    <col min="4874" max="4874" width="9.5" style="712" customWidth="1"/>
    <col min="4875" max="4875" width="9.625" style="712" customWidth="1"/>
    <col min="4876" max="4876" width="8.875" style="712" customWidth="1"/>
    <col min="4877" max="5120" width="9" style="712"/>
    <col min="5121" max="5121" width="17.625" style="712" customWidth="1"/>
    <col min="5122" max="5124" width="0" style="712" hidden="1" customWidth="1"/>
    <col min="5125" max="5125" width="0.125" style="712" customWidth="1"/>
    <col min="5126" max="5126" width="10.75" style="712" customWidth="1"/>
    <col min="5127" max="5127" width="12.75" style="712" customWidth="1"/>
    <col min="5128" max="5128" width="10.875" style="712" customWidth="1"/>
    <col min="5129" max="5129" width="8.625" style="712" customWidth="1"/>
    <col min="5130" max="5130" width="9.5" style="712" customWidth="1"/>
    <col min="5131" max="5131" width="9.625" style="712" customWidth="1"/>
    <col min="5132" max="5132" width="8.875" style="712" customWidth="1"/>
    <col min="5133" max="5376" width="9" style="712"/>
    <col min="5377" max="5377" width="17.625" style="712" customWidth="1"/>
    <col min="5378" max="5380" width="0" style="712" hidden="1" customWidth="1"/>
    <col min="5381" max="5381" width="0.125" style="712" customWidth="1"/>
    <col min="5382" max="5382" width="10.75" style="712" customWidth="1"/>
    <col min="5383" max="5383" width="12.75" style="712" customWidth="1"/>
    <col min="5384" max="5384" width="10.875" style="712" customWidth="1"/>
    <col min="5385" max="5385" width="8.625" style="712" customWidth="1"/>
    <col min="5386" max="5386" width="9.5" style="712" customWidth="1"/>
    <col min="5387" max="5387" width="9.625" style="712" customWidth="1"/>
    <col min="5388" max="5388" width="8.875" style="712" customWidth="1"/>
    <col min="5389" max="5632" width="9" style="712"/>
    <col min="5633" max="5633" width="17.625" style="712" customWidth="1"/>
    <col min="5634" max="5636" width="0" style="712" hidden="1" customWidth="1"/>
    <col min="5637" max="5637" width="0.125" style="712" customWidth="1"/>
    <col min="5638" max="5638" width="10.75" style="712" customWidth="1"/>
    <col min="5639" max="5639" width="12.75" style="712" customWidth="1"/>
    <col min="5640" max="5640" width="10.875" style="712" customWidth="1"/>
    <col min="5641" max="5641" width="8.625" style="712" customWidth="1"/>
    <col min="5642" max="5642" width="9.5" style="712" customWidth="1"/>
    <col min="5643" max="5643" width="9.625" style="712" customWidth="1"/>
    <col min="5644" max="5644" width="8.875" style="712" customWidth="1"/>
    <col min="5645" max="5888" width="9" style="712"/>
    <col min="5889" max="5889" width="17.625" style="712" customWidth="1"/>
    <col min="5890" max="5892" width="0" style="712" hidden="1" customWidth="1"/>
    <col min="5893" max="5893" width="0.125" style="712" customWidth="1"/>
    <col min="5894" max="5894" width="10.75" style="712" customWidth="1"/>
    <col min="5895" max="5895" width="12.75" style="712" customWidth="1"/>
    <col min="5896" max="5896" width="10.875" style="712" customWidth="1"/>
    <col min="5897" max="5897" width="8.625" style="712" customWidth="1"/>
    <col min="5898" max="5898" width="9.5" style="712" customWidth="1"/>
    <col min="5899" max="5899" width="9.625" style="712" customWidth="1"/>
    <col min="5900" max="5900" width="8.875" style="712" customWidth="1"/>
    <col min="5901" max="6144" width="9" style="712"/>
    <col min="6145" max="6145" width="17.625" style="712" customWidth="1"/>
    <col min="6146" max="6148" width="0" style="712" hidden="1" customWidth="1"/>
    <col min="6149" max="6149" width="0.125" style="712" customWidth="1"/>
    <col min="6150" max="6150" width="10.75" style="712" customWidth="1"/>
    <col min="6151" max="6151" width="12.75" style="712" customWidth="1"/>
    <col min="6152" max="6152" width="10.875" style="712" customWidth="1"/>
    <col min="6153" max="6153" width="8.625" style="712" customWidth="1"/>
    <col min="6154" max="6154" width="9.5" style="712" customWidth="1"/>
    <col min="6155" max="6155" width="9.625" style="712" customWidth="1"/>
    <col min="6156" max="6156" width="8.875" style="712" customWidth="1"/>
    <col min="6157" max="6400" width="9" style="712"/>
    <col min="6401" max="6401" width="17.625" style="712" customWidth="1"/>
    <col min="6402" max="6404" width="0" style="712" hidden="1" customWidth="1"/>
    <col min="6405" max="6405" width="0.125" style="712" customWidth="1"/>
    <col min="6406" max="6406" width="10.75" style="712" customWidth="1"/>
    <col min="6407" max="6407" width="12.75" style="712" customWidth="1"/>
    <col min="6408" max="6408" width="10.875" style="712" customWidth="1"/>
    <col min="6409" max="6409" width="8.625" style="712" customWidth="1"/>
    <col min="6410" max="6410" width="9.5" style="712" customWidth="1"/>
    <col min="6411" max="6411" width="9.625" style="712" customWidth="1"/>
    <col min="6412" max="6412" width="8.875" style="712" customWidth="1"/>
    <col min="6413" max="6656" width="9" style="712"/>
    <col min="6657" max="6657" width="17.625" style="712" customWidth="1"/>
    <col min="6658" max="6660" width="0" style="712" hidden="1" customWidth="1"/>
    <col min="6661" max="6661" width="0.125" style="712" customWidth="1"/>
    <col min="6662" max="6662" width="10.75" style="712" customWidth="1"/>
    <col min="6663" max="6663" width="12.75" style="712" customWidth="1"/>
    <col min="6664" max="6664" width="10.875" style="712" customWidth="1"/>
    <col min="6665" max="6665" width="8.625" style="712" customWidth="1"/>
    <col min="6666" max="6666" width="9.5" style="712" customWidth="1"/>
    <col min="6667" max="6667" width="9.625" style="712" customWidth="1"/>
    <col min="6668" max="6668" width="8.875" style="712" customWidth="1"/>
    <col min="6669" max="6912" width="9" style="712"/>
    <col min="6913" max="6913" width="17.625" style="712" customWidth="1"/>
    <col min="6914" max="6916" width="0" style="712" hidden="1" customWidth="1"/>
    <col min="6917" max="6917" width="0.125" style="712" customWidth="1"/>
    <col min="6918" max="6918" width="10.75" style="712" customWidth="1"/>
    <col min="6919" max="6919" width="12.75" style="712" customWidth="1"/>
    <col min="6920" max="6920" width="10.875" style="712" customWidth="1"/>
    <col min="6921" max="6921" width="8.625" style="712" customWidth="1"/>
    <col min="6922" max="6922" width="9.5" style="712" customWidth="1"/>
    <col min="6923" max="6923" width="9.625" style="712" customWidth="1"/>
    <col min="6924" max="6924" width="8.875" style="712" customWidth="1"/>
    <col min="6925" max="7168" width="9" style="712"/>
    <col min="7169" max="7169" width="17.625" style="712" customWidth="1"/>
    <col min="7170" max="7172" width="0" style="712" hidden="1" customWidth="1"/>
    <col min="7173" max="7173" width="0.125" style="712" customWidth="1"/>
    <col min="7174" max="7174" width="10.75" style="712" customWidth="1"/>
    <col min="7175" max="7175" width="12.75" style="712" customWidth="1"/>
    <col min="7176" max="7176" width="10.875" style="712" customWidth="1"/>
    <col min="7177" max="7177" width="8.625" style="712" customWidth="1"/>
    <col min="7178" max="7178" width="9.5" style="712" customWidth="1"/>
    <col min="7179" max="7179" width="9.625" style="712" customWidth="1"/>
    <col min="7180" max="7180" width="8.875" style="712" customWidth="1"/>
    <col min="7181" max="7424" width="9" style="712"/>
    <col min="7425" max="7425" width="17.625" style="712" customWidth="1"/>
    <col min="7426" max="7428" width="0" style="712" hidden="1" customWidth="1"/>
    <col min="7429" max="7429" width="0.125" style="712" customWidth="1"/>
    <col min="7430" max="7430" width="10.75" style="712" customWidth="1"/>
    <col min="7431" max="7431" width="12.75" style="712" customWidth="1"/>
    <col min="7432" max="7432" width="10.875" style="712" customWidth="1"/>
    <col min="7433" max="7433" width="8.625" style="712" customWidth="1"/>
    <col min="7434" max="7434" width="9.5" style="712" customWidth="1"/>
    <col min="7435" max="7435" width="9.625" style="712" customWidth="1"/>
    <col min="7436" max="7436" width="8.875" style="712" customWidth="1"/>
    <col min="7437" max="7680" width="9" style="712"/>
    <col min="7681" max="7681" width="17.625" style="712" customWidth="1"/>
    <col min="7682" max="7684" width="0" style="712" hidden="1" customWidth="1"/>
    <col min="7685" max="7685" width="0.125" style="712" customWidth="1"/>
    <col min="7686" max="7686" width="10.75" style="712" customWidth="1"/>
    <col min="7687" max="7687" width="12.75" style="712" customWidth="1"/>
    <col min="7688" max="7688" width="10.875" style="712" customWidth="1"/>
    <col min="7689" max="7689" width="8.625" style="712" customWidth="1"/>
    <col min="7690" max="7690" width="9.5" style="712" customWidth="1"/>
    <col min="7691" max="7691" width="9.625" style="712" customWidth="1"/>
    <col min="7692" max="7692" width="8.875" style="712" customWidth="1"/>
    <col min="7693" max="7936" width="9" style="712"/>
    <col min="7937" max="7937" width="17.625" style="712" customWidth="1"/>
    <col min="7938" max="7940" width="0" style="712" hidden="1" customWidth="1"/>
    <col min="7941" max="7941" width="0.125" style="712" customWidth="1"/>
    <col min="7942" max="7942" width="10.75" style="712" customWidth="1"/>
    <col min="7943" max="7943" width="12.75" style="712" customWidth="1"/>
    <col min="7944" max="7944" width="10.875" style="712" customWidth="1"/>
    <col min="7945" max="7945" width="8.625" style="712" customWidth="1"/>
    <col min="7946" max="7946" width="9.5" style="712" customWidth="1"/>
    <col min="7947" max="7947" width="9.625" style="712" customWidth="1"/>
    <col min="7948" max="7948" width="8.875" style="712" customWidth="1"/>
    <col min="7949" max="8192" width="9" style="712"/>
    <col min="8193" max="8193" width="17.625" style="712" customWidth="1"/>
    <col min="8194" max="8196" width="0" style="712" hidden="1" customWidth="1"/>
    <col min="8197" max="8197" width="0.125" style="712" customWidth="1"/>
    <col min="8198" max="8198" width="10.75" style="712" customWidth="1"/>
    <col min="8199" max="8199" width="12.75" style="712" customWidth="1"/>
    <col min="8200" max="8200" width="10.875" style="712" customWidth="1"/>
    <col min="8201" max="8201" width="8.625" style="712" customWidth="1"/>
    <col min="8202" max="8202" width="9.5" style="712" customWidth="1"/>
    <col min="8203" max="8203" width="9.625" style="712" customWidth="1"/>
    <col min="8204" max="8204" width="8.875" style="712" customWidth="1"/>
    <col min="8205" max="8448" width="9" style="712"/>
    <col min="8449" max="8449" width="17.625" style="712" customWidth="1"/>
    <col min="8450" max="8452" width="0" style="712" hidden="1" customWidth="1"/>
    <col min="8453" max="8453" width="0.125" style="712" customWidth="1"/>
    <col min="8454" max="8454" width="10.75" style="712" customWidth="1"/>
    <col min="8455" max="8455" width="12.75" style="712" customWidth="1"/>
    <col min="8456" max="8456" width="10.875" style="712" customWidth="1"/>
    <col min="8457" max="8457" width="8.625" style="712" customWidth="1"/>
    <col min="8458" max="8458" width="9.5" style="712" customWidth="1"/>
    <col min="8459" max="8459" width="9.625" style="712" customWidth="1"/>
    <col min="8460" max="8460" width="8.875" style="712" customWidth="1"/>
    <col min="8461" max="8704" width="9" style="712"/>
    <col min="8705" max="8705" width="17.625" style="712" customWidth="1"/>
    <col min="8706" max="8708" width="0" style="712" hidden="1" customWidth="1"/>
    <col min="8709" max="8709" width="0.125" style="712" customWidth="1"/>
    <col min="8710" max="8710" width="10.75" style="712" customWidth="1"/>
    <col min="8711" max="8711" width="12.75" style="712" customWidth="1"/>
    <col min="8712" max="8712" width="10.875" style="712" customWidth="1"/>
    <col min="8713" max="8713" width="8.625" style="712" customWidth="1"/>
    <col min="8714" max="8714" width="9.5" style="712" customWidth="1"/>
    <col min="8715" max="8715" width="9.625" style="712" customWidth="1"/>
    <col min="8716" max="8716" width="8.875" style="712" customWidth="1"/>
    <col min="8717" max="8960" width="9" style="712"/>
    <col min="8961" max="8961" width="17.625" style="712" customWidth="1"/>
    <col min="8962" max="8964" width="0" style="712" hidden="1" customWidth="1"/>
    <col min="8965" max="8965" width="0.125" style="712" customWidth="1"/>
    <col min="8966" max="8966" width="10.75" style="712" customWidth="1"/>
    <col min="8967" max="8967" width="12.75" style="712" customWidth="1"/>
    <col min="8968" max="8968" width="10.875" style="712" customWidth="1"/>
    <col min="8969" max="8969" width="8.625" style="712" customWidth="1"/>
    <col min="8970" max="8970" width="9.5" style="712" customWidth="1"/>
    <col min="8971" max="8971" width="9.625" style="712" customWidth="1"/>
    <col min="8972" max="8972" width="8.875" style="712" customWidth="1"/>
    <col min="8973" max="9216" width="9" style="712"/>
    <col min="9217" max="9217" width="17.625" style="712" customWidth="1"/>
    <col min="9218" max="9220" width="0" style="712" hidden="1" customWidth="1"/>
    <col min="9221" max="9221" width="0.125" style="712" customWidth="1"/>
    <col min="9222" max="9222" width="10.75" style="712" customWidth="1"/>
    <col min="9223" max="9223" width="12.75" style="712" customWidth="1"/>
    <col min="9224" max="9224" width="10.875" style="712" customWidth="1"/>
    <col min="9225" max="9225" width="8.625" style="712" customWidth="1"/>
    <col min="9226" max="9226" width="9.5" style="712" customWidth="1"/>
    <col min="9227" max="9227" width="9.625" style="712" customWidth="1"/>
    <col min="9228" max="9228" width="8.875" style="712" customWidth="1"/>
    <col min="9229" max="9472" width="9" style="712"/>
    <col min="9473" max="9473" width="17.625" style="712" customWidth="1"/>
    <col min="9474" max="9476" width="0" style="712" hidden="1" customWidth="1"/>
    <col min="9477" max="9477" width="0.125" style="712" customWidth="1"/>
    <col min="9478" max="9478" width="10.75" style="712" customWidth="1"/>
    <col min="9479" max="9479" width="12.75" style="712" customWidth="1"/>
    <col min="9480" max="9480" width="10.875" style="712" customWidth="1"/>
    <col min="9481" max="9481" width="8.625" style="712" customWidth="1"/>
    <col min="9482" max="9482" width="9.5" style="712" customWidth="1"/>
    <col min="9483" max="9483" width="9.625" style="712" customWidth="1"/>
    <col min="9484" max="9484" width="8.875" style="712" customWidth="1"/>
    <col min="9485" max="9728" width="9" style="712"/>
    <col min="9729" max="9729" width="17.625" style="712" customWidth="1"/>
    <col min="9730" max="9732" width="0" style="712" hidden="1" customWidth="1"/>
    <col min="9733" max="9733" width="0.125" style="712" customWidth="1"/>
    <col min="9734" max="9734" width="10.75" style="712" customWidth="1"/>
    <col min="9735" max="9735" width="12.75" style="712" customWidth="1"/>
    <col min="9736" max="9736" width="10.875" style="712" customWidth="1"/>
    <col min="9737" max="9737" width="8.625" style="712" customWidth="1"/>
    <col min="9738" max="9738" width="9.5" style="712" customWidth="1"/>
    <col min="9739" max="9739" width="9.625" style="712" customWidth="1"/>
    <col min="9740" max="9740" width="8.875" style="712" customWidth="1"/>
    <col min="9741" max="9984" width="9" style="712"/>
    <col min="9985" max="9985" width="17.625" style="712" customWidth="1"/>
    <col min="9986" max="9988" width="0" style="712" hidden="1" customWidth="1"/>
    <col min="9989" max="9989" width="0.125" style="712" customWidth="1"/>
    <col min="9990" max="9990" width="10.75" style="712" customWidth="1"/>
    <col min="9991" max="9991" width="12.75" style="712" customWidth="1"/>
    <col min="9992" max="9992" width="10.875" style="712" customWidth="1"/>
    <col min="9993" max="9993" width="8.625" style="712" customWidth="1"/>
    <col min="9994" max="9994" width="9.5" style="712" customWidth="1"/>
    <col min="9995" max="9995" width="9.625" style="712" customWidth="1"/>
    <col min="9996" max="9996" width="8.875" style="712" customWidth="1"/>
    <col min="9997" max="10240" width="9" style="712"/>
    <col min="10241" max="10241" width="17.625" style="712" customWidth="1"/>
    <col min="10242" max="10244" width="0" style="712" hidden="1" customWidth="1"/>
    <col min="10245" max="10245" width="0.125" style="712" customWidth="1"/>
    <col min="10246" max="10246" width="10.75" style="712" customWidth="1"/>
    <col min="10247" max="10247" width="12.75" style="712" customWidth="1"/>
    <col min="10248" max="10248" width="10.875" style="712" customWidth="1"/>
    <col min="10249" max="10249" width="8.625" style="712" customWidth="1"/>
    <col min="10250" max="10250" width="9.5" style="712" customWidth="1"/>
    <col min="10251" max="10251" width="9.625" style="712" customWidth="1"/>
    <col min="10252" max="10252" width="8.875" style="712" customWidth="1"/>
    <col min="10253" max="10496" width="9" style="712"/>
    <col min="10497" max="10497" width="17.625" style="712" customWidth="1"/>
    <col min="10498" max="10500" width="0" style="712" hidden="1" customWidth="1"/>
    <col min="10501" max="10501" width="0.125" style="712" customWidth="1"/>
    <col min="10502" max="10502" width="10.75" style="712" customWidth="1"/>
    <col min="10503" max="10503" width="12.75" style="712" customWidth="1"/>
    <col min="10504" max="10504" width="10.875" style="712" customWidth="1"/>
    <col min="10505" max="10505" width="8.625" style="712" customWidth="1"/>
    <col min="10506" max="10506" width="9.5" style="712" customWidth="1"/>
    <col min="10507" max="10507" width="9.625" style="712" customWidth="1"/>
    <col min="10508" max="10508" width="8.875" style="712" customWidth="1"/>
    <col min="10509" max="10752" width="9" style="712"/>
    <col min="10753" max="10753" width="17.625" style="712" customWidth="1"/>
    <col min="10754" max="10756" width="0" style="712" hidden="1" customWidth="1"/>
    <col min="10757" max="10757" width="0.125" style="712" customWidth="1"/>
    <col min="10758" max="10758" width="10.75" style="712" customWidth="1"/>
    <col min="10759" max="10759" width="12.75" style="712" customWidth="1"/>
    <col min="10760" max="10760" width="10.875" style="712" customWidth="1"/>
    <col min="10761" max="10761" width="8.625" style="712" customWidth="1"/>
    <col min="10762" max="10762" width="9.5" style="712" customWidth="1"/>
    <col min="10763" max="10763" width="9.625" style="712" customWidth="1"/>
    <col min="10764" max="10764" width="8.875" style="712" customWidth="1"/>
    <col min="10765" max="11008" width="9" style="712"/>
    <col min="11009" max="11009" width="17.625" style="712" customWidth="1"/>
    <col min="11010" max="11012" width="0" style="712" hidden="1" customWidth="1"/>
    <col min="11013" max="11013" width="0.125" style="712" customWidth="1"/>
    <col min="11014" max="11014" width="10.75" style="712" customWidth="1"/>
    <col min="11015" max="11015" width="12.75" style="712" customWidth="1"/>
    <col min="11016" max="11016" width="10.875" style="712" customWidth="1"/>
    <col min="11017" max="11017" width="8.625" style="712" customWidth="1"/>
    <col min="11018" max="11018" width="9.5" style="712" customWidth="1"/>
    <col min="11019" max="11019" width="9.625" style="712" customWidth="1"/>
    <col min="11020" max="11020" width="8.875" style="712" customWidth="1"/>
    <col min="11021" max="11264" width="9" style="712"/>
    <col min="11265" max="11265" width="17.625" style="712" customWidth="1"/>
    <col min="11266" max="11268" width="0" style="712" hidden="1" customWidth="1"/>
    <col min="11269" max="11269" width="0.125" style="712" customWidth="1"/>
    <col min="11270" max="11270" width="10.75" style="712" customWidth="1"/>
    <col min="11271" max="11271" width="12.75" style="712" customWidth="1"/>
    <col min="11272" max="11272" width="10.875" style="712" customWidth="1"/>
    <col min="11273" max="11273" width="8.625" style="712" customWidth="1"/>
    <col min="11274" max="11274" width="9.5" style="712" customWidth="1"/>
    <col min="11275" max="11275" width="9.625" style="712" customWidth="1"/>
    <col min="11276" max="11276" width="8.875" style="712" customWidth="1"/>
    <col min="11277" max="11520" width="9" style="712"/>
    <col min="11521" max="11521" width="17.625" style="712" customWidth="1"/>
    <col min="11522" max="11524" width="0" style="712" hidden="1" customWidth="1"/>
    <col min="11525" max="11525" width="0.125" style="712" customWidth="1"/>
    <col min="11526" max="11526" width="10.75" style="712" customWidth="1"/>
    <col min="11527" max="11527" width="12.75" style="712" customWidth="1"/>
    <col min="11528" max="11528" width="10.875" style="712" customWidth="1"/>
    <col min="11529" max="11529" width="8.625" style="712" customWidth="1"/>
    <col min="11530" max="11530" width="9.5" style="712" customWidth="1"/>
    <col min="11531" max="11531" width="9.625" style="712" customWidth="1"/>
    <col min="11532" max="11532" width="8.875" style="712" customWidth="1"/>
    <col min="11533" max="11776" width="9" style="712"/>
    <col min="11777" max="11777" width="17.625" style="712" customWidth="1"/>
    <col min="11778" max="11780" width="0" style="712" hidden="1" customWidth="1"/>
    <col min="11781" max="11781" width="0.125" style="712" customWidth="1"/>
    <col min="11782" max="11782" width="10.75" style="712" customWidth="1"/>
    <col min="11783" max="11783" width="12.75" style="712" customWidth="1"/>
    <col min="11784" max="11784" width="10.875" style="712" customWidth="1"/>
    <col min="11785" max="11785" width="8.625" style="712" customWidth="1"/>
    <col min="11786" max="11786" width="9.5" style="712" customWidth="1"/>
    <col min="11787" max="11787" width="9.625" style="712" customWidth="1"/>
    <col min="11788" max="11788" width="8.875" style="712" customWidth="1"/>
    <col min="11789" max="12032" width="9" style="712"/>
    <col min="12033" max="12033" width="17.625" style="712" customWidth="1"/>
    <col min="12034" max="12036" width="0" style="712" hidden="1" customWidth="1"/>
    <col min="12037" max="12037" width="0.125" style="712" customWidth="1"/>
    <col min="12038" max="12038" width="10.75" style="712" customWidth="1"/>
    <col min="12039" max="12039" width="12.75" style="712" customWidth="1"/>
    <col min="12040" max="12040" width="10.875" style="712" customWidth="1"/>
    <col min="12041" max="12041" width="8.625" style="712" customWidth="1"/>
    <col min="12042" max="12042" width="9.5" style="712" customWidth="1"/>
    <col min="12043" max="12043" width="9.625" style="712" customWidth="1"/>
    <col min="12044" max="12044" width="8.875" style="712" customWidth="1"/>
    <col min="12045" max="12288" width="9" style="712"/>
    <col min="12289" max="12289" width="17.625" style="712" customWidth="1"/>
    <col min="12290" max="12292" width="0" style="712" hidden="1" customWidth="1"/>
    <col min="12293" max="12293" width="0.125" style="712" customWidth="1"/>
    <col min="12294" max="12294" width="10.75" style="712" customWidth="1"/>
    <col min="12295" max="12295" width="12.75" style="712" customWidth="1"/>
    <col min="12296" max="12296" width="10.875" style="712" customWidth="1"/>
    <col min="12297" max="12297" width="8.625" style="712" customWidth="1"/>
    <col min="12298" max="12298" width="9.5" style="712" customWidth="1"/>
    <col min="12299" max="12299" width="9.625" style="712" customWidth="1"/>
    <col min="12300" max="12300" width="8.875" style="712" customWidth="1"/>
    <col min="12301" max="12544" width="9" style="712"/>
    <col min="12545" max="12545" width="17.625" style="712" customWidth="1"/>
    <col min="12546" max="12548" width="0" style="712" hidden="1" customWidth="1"/>
    <col min="12549" max="12549" width="0.125" style="712" customWidth="1"/>
    <col min="12550" max="12550" width="10.75" style="712" customWidth="1"/>
    <col min="12551" max="12551" width="12.75" style="712" customWidth="1"/>
    <col min="12552" max="12552" width="10.875" style="712" customWidth="1"/>
    <col min="12553" max="12553" width="8.625" style="712" customWidth="1"/>
    <col min="12554" max="12554" width="9.5" style="712" customWidth="1"/>
    <col min="12555" max="12555" width="9.625" style="712" customWidth="1"/>
    <col min="12556" max="12556" width="8.875" style="712" customWidth="1"/>
    <col min="12557" max="12800" width="9" style="712"/>
    <col min="12801" max="12801" width="17.625" style="712" customWidth="1"/>
    <col min="12802" max="12804" width="0" style="712" hidden="1" customWidth="1"/>
    <col min="12805" max="12805" width="0.125" style="712" customWidth="1"/>
    <col min="12806" max="12806" width="10.75" style="712" customWidth="1"/>
    <col min="12807" max="12807" width="12.75" style="712" customWidth="1"/>
    <col min="12808" max="12808" width="10.875" style="712" customWidth="1"/>
    <col min="12809" max="12809" width="8.625" style="712" customWidth="1"/>
    <col min="12810" max="12810" width="9.5" style="712" customWidth="1"/>
    <col min="12811" max="12811" width="9.625" style="712" customWidth="1"/>
    <col min="12812" max="12812" width="8.875" style="712" customWidth="1"/>
    <col min="12813" max="13056" width="9" style="712"/>
    <col min="13057" max="13057" width="17.625" style="712" customWidth="1"/>
    <col min="13058" max="13060" width="0" style="712" hidden="1" customWidth="1"/>
    <col min="13061" max="13061" width="0.125" style="712" customWidth="1"/>
    <col min="13062" max="13062" width="10.75" style="712" customWidth="1"/>
    <col min="13063" max="13063" width="12.75" style="712" customWidth="1"/>
    <col min="13064" max="13064" width="10.875" style="712" customWidth="1"/>
    <col min="13065" max="13065" width="8.625" style="712" customWidth="1"/>
    <col min="13066" max="13066" width="9.5" style="712" customWidth="1"/>
    <col min="13067" max="13067" width="9.625" style="712" customWidth="1"/>
    <col min="13068" max="13068" width="8.875" style="712" customWidth="1"/>
    <col min="13069" max="13312" width="9" style="712"/>
    <col min="13313" max="13313" width="17.625" style="712" customWidth="1"/>
    <col min="13314" max="13316" width="0" style="712" hidden="1" customWidth="1"/>
    <col min="13317" max="13317" width="0.125" style="712" customWidth="1"/>
    <col min="13318" max="13318" width="10.75" style="712" customWidth="1"/>
    <col min="13319" max="13319" width="12.75" style="712" customWidth="1"/>
    <col min="13320" max="13320" width="10.875" style="712" customWidth="1"/>
    <col min="13321" max="13321" width="8.625" style="712" customWidth="1"/>
    <col min="13322" max="13322" width="9.5" style="712" customWidth="1"/>
    <col min="13323" max="13323" width="9.625" style="712" customWidth="1"/>
    <col min="13324" max="13324" width="8.875" style="712" customWidth="1"/>
    <col min="13325" max="13568" width="9" style="712"/>
    <col min="13569" max="13569" width="17.625" style="712" customWidth="1"/>
    <col min="13570" max="13572" width="0" style="712" hidden="1" customWidth="1"/>
    <col min="13573" max="13573" width="0.125" style="712" customWidth="1"/>
    <col min="13574" max="13574" width="10.75" style="712" customWidth="1"/>
    <col min="13575" max="13575" width="12.75" style="712" customWidth="1"/>
    <col min="13576" max="13576" width="10.875" style="712" customWidth="1"/>
    <col min="13577" max="13577" width="8.625" style="712" customWidth="1"/>
    <col min="13578" max="13578" width="9.5" style="712" customWidth="1"/>
    <col min="13579" max="13579" width="9.625" style="712" customWidth="1"/>
    <col min="13580" max="13580" width="8.875" style="712" customWidth="1"/>
    <col min="13581" max="13824" width="9" style="712"/>
    <col min="13825" max="13825" width="17.625" style="712" customWidth="1"/>
    <col min="13826" max="13828" width="0" style="712" hidden="1" customWidth="1"/>
    <col min="13829" max="13829" width="0.125" style="712" customWidth="1"/>
    <col min="13830" max="13830" width="10.75" style="712" customWidth="1"/>
    <col min="13831" max="13831" width="12.75" style="712" customWidth="1"/>
    <col min="13832" max="13832" width="10.875" style="712" customWidth="1"/>
    <col min="13833" max="13833" width="8.625" style="712" customWidth="1"/>
    <col min="13834" max="13834" width="9.5" style="712" customWidth="1"/>
    <col min="13835" max="13835" width="9.625" style="712" customWidth="1"/>
    <col min="13836" max="13836" width="8.875" style="712" customWidth="1"/>
    <col min="13837" max="14080" width="9" style="712"/>
    <col min="14081" max="14081" width="17.625" style="712" customWidth="1"/>
    <col min="14082" max="14084" width="0" style="712" hidden="1" customWidth="1"/>
    <col min="14085" max="14085" width="0.125" style="712" customWidth="1"/>
    <col min="14086" max="14086" width="10.75" style="712" customWidth="1"/>
    <col min="14087" max="14087" width="12.75" style="712" customWidth="1"/>
    <col min="14088" max="14088" width="10.875" style="712" customWidth="1"/>
    <col min="14089" max="14089" width="8.625" style="712" customWidth="1"/>
    <col min="14090" max="14090" width="9.5" style="712" customWidth="1"/>
    <col min="14091" max="14091" width="9.625" style="712" customWidth="1"/>
    <col min="14092" max="14092" width="8.875" style="712" customWidth="1"/>
    <col min="14093" max="14336" width="9" style="712"/>
    <col min="14337" max="14337" width="17.625" style="712" customWidth="1"/>
    <col min="14338" max="14340" width="0" style="712" hidden="1" customWidth="1"/>
    <col min="14341" max="14341" width="0.125" style="712" customWidth="1"/>
    <col min="14342" max="14342" width="10.75" style="712" customWidth="1"/>
    <col min="14343" max="14343" width="12.75" style="712" customWidth="1"/>
    <col min="14344" max="14344" width="10.875" style="712" customWidth="1"/>
    <col min="14345" max="14345" width="8.625" style="712" customWidth="1"/>
    <col min="14346" max="14346" width="9.5" style="712" customWidth="1"/>
    <col min="14347" max="14347" width="9.625" style="712" customWidth="1"/>
    <col min="14348" max="14348" width="8.875" style="712" customWidth="1"/>
    <col min="14349" max="14592" width="9" style="712"/>
    <col min="14593" max="14593" width="17.625" style="712" customWidth="1"/>
    <col min="14594" max="14596" width="0" style="712" hidden="1" customWidth="1"/>
    <col min="14597" max="14597" width="0.125" style="712" customWidth="1"/>
    <col min="14598" max="14598" width="10.75" style="712" customWidth="1"/>
    <col min="14599" max="14599" width="12.75" style="712" customWidth="1"/>
    <col min="14600" max="14600" width="10.875" style="712" customWidth="1"/>
    <col min="14601" max="14601" width="8.625" style="712" customWidth="1"/>
    <col min="14602" max="14602" width="9.5" style="712" customWidth="1"/>
    <col min="14603" max="14603" width="9.625" style="712" customWidth="1"/>
    <col min="14604" max="14604" width="8.875" style="712" customWidth="1"/>
    <col min="14605" max="14848" width="9" style="712"/>
    <col min="14849" max="14849" width="17.625" style="712" customWidth="1"/>
    <col min="14850" max="14852" width="0" style="712" hidden="1" customWidth="1"/>
    <col min="14853" max="14853" width="0.125" style="712" customWidth="1"/>
    <col min="14854" max="14854" width="10.75" style="712" customWidth="1"/>
    <col min="14855" max="14855" width="12.75" style="712" customWidth="1"/>
    <col min="14856" max="14856" width="10.875" style="712" customWidth="1"/>
    <col min="14857" max="14857" width="8.625" style="712" customWidth="1"/>
    <col min="14858" max="14858" width="9.5" style="712" customWidth="1"/>
    <col min="14859" max="14859" width="9.625" style="712" customWidth="1"/>
    <col min="14860" max="14860" width="8.875" style="712" customWidth="1"/>
    <col min="14861" max="15104" width="9" style="712"/>
    <col min="15105" max="15105" width="17.625" style="712" customWidth="1"/>
    <col min="15106" max="15108" width="0" style="712" hidden="1" customWidth="1"/>
    <col min="15109" max="15109" width="0.125" style="712" customWidth="1"/>
    <col min="15110" max="15110" width="10.75" style="712" customWidth="1"/>
    <col min="15111" max="15111" width="12.75" style="712" customWidth="1"/>
    <col min="15112" max="15112" width="10.875" style="712" customWidth="1"/>
    <col min="15113" max="15113" width="8.625" style="712" customWidth="1"/>
    <col min="15114" max="15114" width="9.5" style="712" customWidth="1"/>
    <col min="15115" max="15115" width="9.625" style="712" customWidth="1"/>
    <col min="15116" max="15116" width="8.875" style="712" customWidth="1"/>
    <col min="15117" max="15360" width="9" style="712"/>
    <col min="15361" max="15361" width="17.625" style="712" customWidth="1"/>
    <col min="15362" max="15364" width="0" style="712" hidden="1" customWidth="1"/>
    <col min="15365" max="15365" width="0.125" style="712" customWidth="1"/>
    <col min="15366" max="15366" width="10.75" style="712" customWidth="1"/>
    <col min="15367" max="15367" width="12.75" style="712" customWidth="1"/>
    <col min="15368" max="15368" width="10.875" style="712" customWidth="1"/>
    <col min="15369" max="15369" width="8.625" style="712" customWidth="1"/>
    <col min="15370" max="15370" width="9.5" style="712" customWidth="1"/>
    <col min="15371" max="15371" width="9.625" style="712" customWidth="1"/>
    <col min="15372" max="15372" width="8.875" style="712" customWidth="1"/>
    <col min="15373" max="15616" width="9" style="712"/>
    <col min="15617" max="15617" width="17.625" style="712" customWidth="1"/>
    <col min="15618" max="15620" width="0" style="712" hidden="1" customWidth="1"/>
    <col min="15621" max="15621" width="0.125" style="712" customWidth="1"/>
    <col min="15622" max="15622" width="10.75" style="712" customWidth="1"/>
    <col min="15623" max="15623" width="12.75" style="712" customWidth="1"/>
    <col min="15624" max="15624" width="10.875" style="712" customWidth="1"/>
    <col min="15625" max="15625" width="8.625" style="712" customWidth="1"/>
    <col min="15626" max="15626" width="9.5" style="712" customWidth="1"/>
    <col min="15627" max="15627" width="9.625" style="712" customWidth="1"/>
    <col min="15628" max="15628" width="8.875" style="712" customWidth="1"/>
    <col min="15629" max="15872" width="9" style="712"/>
    <col min="15873" max="15873" width="17.625" style="712" customWidth="1"/>
    <col min="15874" max="15876" width="0" style="712" hidden="1" customWidth="1"/>
    <col min="15877" max="15877" width="0.125" style="712" customWidth="1"/>
    <col min="15878" max="15878" width="10.75" style="712" customWidth="1"/>
    <col min="15879" max="15879" width="12.75" style="712" customWidth="1"/>
    <col min="15880" max="15880" width="10.875" style="712" customWidth="1"/>
    <col min="15881" max="15881" width="8.625" style="712" customWidth="1"/>
    <col min="15882" max="15882" width="9.5" style="712" customWidth="1"/>
    <col min="15883" max="15883" width="9.625" style="712" customWidth="1"/>
    <col min="15884" max="15884" width="8.875" style="712" customWidth="1"/>
    <col min="15885" max="16128" width="9" style="712"/>
    <col min="16129" max="16129" width="17.625" style="712" customWidth="1"/>
    <col min="16130" max="16132" width="0" style="712" hidden="1" customWidth="1"/>
    <col min="16133" max="16133" width="0.125" style="712" customWidth="1"/>
    <col min="16134" max="16134" width="10.75" style="712" customWidth="1"/>
    <col min="16135" max="16135" width="12.75" style="712" customWidth="1"/>
    <col min="16136" max="16136" width="10.875" style="712" customWidth="1"/>
    <col min="16137" max="16137" width="8.625" style="712" customWidth="1"/>
    <col min="16138" max="16138" width="9.5" style="712" customWidth="1"/>
    <col min="16139" max="16139" width="9.625" style="712" customWidth="1"/>
    <col min="16140" max="16140" width="8.875" style="712" customWidth="1"/>
    <col min="16141" max="16384" width="9" style="712"/>
  </cols>
  <sheetData>
    <row r="1" spans="1:13" ht="18.75">
      <c r="A1" s="710"/>
      <c r="B1" s="710"/>
      <c r="C1" s="710"/>
      <c r="D1" s="710"/>
      <c r="E1" s="710"/>
      <c r="F1" s="710"/>
      <c r="G1" s="710"/>
      <c r="H1" s="710"/>
      <c r="I1" s="710"/>
      <c r="J1" s="731" t="s">
        <v>716</v>
      </c>
      <c r="M1" s="710"/>
    </row>
    <row r="2" spans="1:13" ht="18.75">
      <c r="A2" s="710"/>
      <c r="B2" s="710"/>
      <c r="C2" s="710"/>
      <c r="D2" s="710"/>
      <c r="E2" s="710"/>
      <c r="F2" s="710"/>
      <c r="G2" s="710"/>
      <c r="H2" s="710"/>
      <c r="I2" s="710"/>
      <c r="J2" s="710" t="s">
        <v>635</v>
      </c>
      <c r="L2" s="789"/>
      <c r="M2" s="710"/>
    </row>
    <row r="3" spans="1:13" ht="32.25" customHeight="1">
      <c r="A3" s="710"/>
      <c r="B3" s="710"/>
      <c r="C3" s="710"/>
      <c r="D3" s="710"/>
      <c r="E3" s="710"/>
      <c r="F3" s="710"/>
      <c r="G3" s="713"/>
      <c r="H3" s="713"/>
      <c r="I3" s="710"/>
      <c r="J3" s="710"/>
      <c r="K3" s="710"/>
      <c r="L3" s="710"/>
      <c r="M3" s="710"/>
    </row>
    <row r="4" spans="1:13" ht="46.5" customHeight="1">
      <c r="A4" s="790" t="s">
        <v>717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2"/>
      <c r="M4" s="710"/>
    </row>
    <row r="5" spans="1:13" ht="24" customHeight="1">
      <c r="A5" s="716"/>
      <c r="B5" s="718"/>
      <c r="C5" s="718"/>
      <c r="D5" s="718"/>
      <c r="E5" s="718"/>
      <c r="F5" s="717" t="s">
        <v>358</v>
      </c>
      <c r="G5" s="717" t="s">
        <v>17</v>
      </c>
      <c r="H5" s="717" t="s">
        <v>607</v>
      </c>
      <c r="I5" s="717" t="s">
        <v>718</v>
      </c>
      <c r="J5" s="717"/>
      <c r="K5" s="717"/>
      <c r="L5" s="717"/>
      <c r="M5" s="710"/>
    </row>
    <row r="6" spans="1:13" ht="27.75" customHeight="1">
      <c r="A6" s="716"/>
      <c r="B6" s="718"/>
      <c r="C6" s="718"/>
      <c r="D6" s="718"/>
      <c r="E6" s="718"/>
      <c r="F6" s="717"/>
      <c r="G6" s="717"/>
      <c r="H6" s="717"/>
      <c r="I6" s="717" t="s">
        <v>719</v>
      </c>
      <c r="J6" s="717" t="s">
        <v>720</v>
      </c>
      <c r="K6" s="717" t="s">
        <v>721</v>
      </c>
      <c r="L6" s="717" t="s">
        <v>722</v>
      </c>
      <c r="M6" s="710"/>
    </row>
    <row r="7" spans="1:13" ht="48" customHeight="1">
      <c r="A7" s="716"/>
      <c r="B7" s="718"/>
      <c r="C7" s="718"/>
      <c r="D7" s="718"/>
      <c r="E7" s="718"/>
      <c r="F7" s="717"/>
      <c r="G7" s="717"/>
      <c r="H7" s="717"/>
      <c r="I7" s="717"/>
      <c r="J7" s="717"/>
      <c r="K7" s="717"/>
      <c r="L7" s="717"/>
      <c r="M7" s="710"/>
    </row>
    <row r="8" spans="1:13" ht="32.25" customHeight="1">
      <c r="A8" s="793" t="s">
        <v>723</v>
      </c>
      <c r="B8" s="793"/>
      <c r="C8" s="793"/>
      <c r="D8" s="793"/>
      <c r="E8" s="793"/>
      <c r="F8" s="793"/>
      <c r="G8" s="793"/>
      <c r="H8" s="793"/>
      <c r="I8" s="793"/>
      <c r="J8" s="793"/>
      <c r="K8" s="793"/>
      <c r="L8" s="793"/>
      <c r="M8" s="710"/>
    </row>
    <row r="9" spans="1:13" ht="93.75">
      <c r="A9" s="719" t="s">
        <v>724</v>
      </c>
      <c r="B9" s="720"/>
      <c r="C9" s="720"/>
      <c r="D9" s="720"/>
      <c r="E9" s="720"/>
      <c r="F9" s="720">
        <v>14442.2</v>
      </c>
      <c r="G9" s="720">
        <v>16500</v>
      </c>
      <c r="H9" s="720"/>
      <c r="I9" s="794"/>
      <c r="J9" s="794"/>
      <c r="K9" s="794"/>
      <c r="L9" s="720"/>
      <c r="M9" s="710"/>
    </row>
    <row r="10" spans="1:13" ht="18.75">
      <c r="A10" s="766" t="s">
        <v>725</v>
      </c>
      <c r="B10" s="766"/>
      <c r="C10" s="766"/>
      <c r="D10" s="766"/>
      <c r="E10" s="766"/>
      <c r="F10" s="766"/>
      <c r="G10" s="766"/>
      <c r="H10" s="766"/>
      <c r="I10" s="766"/>
      <c r="J10" s="766"/>
      <c r="K10" s="766"/>
      <c r="L10" s="766"/>
      <c r="M10" s="710"/>
    </row>
    <row r="11" spans="1:13" ht="93.75">
      <c r="A11" s="759" t="s">
        <v>726</v>
      </c>
      <c r="B11" s="720"/>
      <c r="C11" s="720"/>
      <c r="D11" s="720"/>
      <c r="E11" s="720"/>
      <c r="F11" s="720"/>
      <c r="G11" s="720"/>
      <c r="H11" s="720"/>
      <c r="I11" s="720"/>
      <c r="J11" s="720"/>
      <c r="K11" s="720"/>
      <c r="L11" s="720"/>
      <c r="M11" s="710"/>
    </row>
    <row r="12" spans="1:13" ht="56.25">
      <c r="A12" s="759" t="s">
        <v>592</v>
      </c>
      <c r="B12" s="720"/>
      <c r="C12" s="720"/>
      <c r="D12" s="720"/>
      <c r="E12" s="720"/>
      <c r="F12" s="720">
        <v>10496.2</v>
      </c>
      <c r="G12" s="794">
        <v>8500</v>
      </c>
      <c r="H12" s="794"/>
      <c r="I12" s="794"/>
      <c r="J12" s="794"/>
      <c r="K12" s="794"/>
      <c r="L12" s="794"/>
      <c r="M12" s="710"/>
    </row>
    <row r="13" spans="1:13" ht="131.25">
      <c r="A13" s="759" t="s">
        <v>727</v>
      </c>
      <c r="B13" s="720"/>
      <c r="C13" s="720"/>
      <c r="D13" s="720"/>
      <c r="E13" s="720"/>
      <c r="F13" s="720">
        <v>3636.6</v>
      </c>
      <c r="G13" s="720"/>
      <c r="H13" s="794"/>
      <c r="I13" s="794"/>
      <c r="J13" s="794"/>
      <c r="K13" s="794"/>
      <c r="L13" s="794"/>
      <c r="M13" s="710"/>
    </row>
    <row r="14" spans="1:13" ht="56.25">
      <c r="A14" s="759" t="s">
        <v>728</v>
      </c>
      <c r="B14" s="720"/>
      <c r="C14" s="720"/>
      <c r="D14" s="720"/>
      <c r="E14" s="720"/>
      <c r="F14" s="720"/>
      <c r="G14" s="720"/>
      <c r="H14" s="794"/>
      <c r="I14" s="794"/>
      <c r="J14" s="720"/>
      <c r="K14" s="720"/>
      <c r="L14" s="720"/>
      <c r="M14" s="710"/>
    </row>
    <row r="15" spans="1:13" ht="18.75">
      <c r="A15" s="759" t="s">
        <v>729</v>
      </c>
      <c r="B15" s="720"/>
      <c r="C15" s="720"/>
      <c r="D15" s="720"/>
      <c r="E15" s="720"/>
      <c r="F15" s="720">
        <v>309.39999999999998</v>
      </c>
      <c r="G15" s="720">
        <v>6000</v>
      </c>
      <c r="H15" s="720"/>
      <c r="I15" s="720"/>
      <c r="J15" s="720"/>
      <c r="K15" s="720"/>
      <c r="L15" s="720"/>
      <c r="M15" s="710"/>
    </row>
    <row r="16" spans="1:13" ht="18.75">
      <c r="A16" s="759" t="s">
        <v>730</v>
      </c>
      <c r="B16" s="720"/>
      <c r="C16" s="720"/>
      <c r="D16" s="720"/>
      <c r="E16" s="720"/>
      <c r="F16" s="720"/>
      <c r="G16" s="720">
        <v>2000</v>
      </c>
      <c r="H16" s="720"/>
      <c r="I16" s="720"/>
      <c r="J16" s="720"/>
      <c r="K16" s="720"/>
      <c r="L16" s="720"/>
      <c r="M16" s="710"/>
    </row>
    <row r="17" spans="1:13" ht="18.75">
      <c r="A17" s="795"/>
      <c r="B17" s="724"/>
      <c r="C17" s="724"/>
      <c r="D17" s="724"/>
      <c r="E17" s="724"/>
      <c r="F17" s="724"/>
      <c r="G17" s="724"/>
      <c r="H17" s="724"/>
      <c r="I17" s="724"/>
      <c r="J17" s="724"/>
      <c r="K17" s="724"/>
      <c r="L17" s="724"/>
      <c r="M17" s="710"/>
    </row>
    <row r="18" spans="1:13" ht="18.75">
      <c r="A18" s="795"/>
      <c r="B18" s="724"/>
      <c r="C18" s="724"/>
      <c r="D18" s="724"/>
      <c r="E18" s="724"/>
      <c r="F18" s="724"/>
      <c r="G18" s="724"/>
      <c r="H18" s="724"/>
      <c r="I18" s="724"/>
      <c r="J18" s="724"/>
      <c r="K18" s="724"/>
      <c r="L18" s="724"/>
      <c r="M18" s="710"/>
    </row>
    <row r="19" spans="1:13" ht="18.75">
      <c r="A19" s="796" t="s">
        <v>289</v>
      </c>
      <c r="B19" s="796"/>
      <c r="C19" s="796"/>
      <c r="D19" s="796"/>
      <c r="E19" s="796"/>
      <c r="F19" s="796"/>
      <c r="G19" s="724"/>
      <c r="H19" s="724" t="s">
        <v>290</v>
      </c>
      <c r="I19" s="724"/>
      <c r="J19" s="724"/>
      <c r="K19" s="797" t="s">
        <v>16</v>
      </c>
      <c r="L19" s="797"/>
      <c r="M19" s="710"/>
    </row>
    <row r="20" spans="1:13" ht="18.75">
      <c r="A20" s="798"/>
      <c r="B20" s="724"/>
      <c r="C20" s="724"/>
      <c r="D20" s="724"/>
      <c r="E20" s="724"/>
      <c r="F20" s="724"/>
      <c r="G20" s="724"/>
      <c r="H20" s="799" t="s">
        <v>293</v>
      </c>
      <c r="I20" s="799"/>
      <c r="J20" s="724"/>
      <c r="K20" s="799" t="s">
        <v>731</v>
      </c>
      <c r="L20" s="799"/>
      <c r="M20" s="710"/>
    </row>
    <row r="21" spans="1:13">
      <c r="A21" s="800"/>
      <c r="B21" s="723"/>
      <c r="C21" s="723"/>
      <c r="D21" s="723"/>
      <c r="E21" s="723"/>
      <c r="F21" s="723"/>
      <c r="G21" s="723"/>
      <c r="H21" s="723"/>
      <c r="I21" s="723"/>
      <c r="J21" s="723"/>
      <c r="K21" s="723"/>
      <c r="L21" s="723"/>
    </row>
    <row r="22" spans="1:13">
      <c r="A22" s="800"/>
      <c r="B22" s="723"/>
      <c r="C22" s="723"/>
      <c r="D22" s="723"/>
      <c r="E22" s="723"/>
      <c r="F22" s="723"/>
      <c r="G22" s="723"/>
      <c r="H22" s="723"/>
      <c r="I22" s="723"/>
      <c r="J22" s="723"/>
      <c r="K22" s="723"/>
      <c r="L22" s="723"/>
    </row>
    <row r="23" spans="1:13">
      <c r="A23" s="723"/>
      <c r="B23" s="723"/>
      <c r="C23" s="723"/>
      <c r="D23" s="723"/>
      <c r="E23" s="723"/>
      <c r="F23" s="723"/>
      <c r="G23" s="723"/>
      <c r="H23" s="723"/>
      <c r="I23" s="723"/>
      <c r="J23" s="723"/>
      <c r="K23" s="723"/>
      <c r="L23" s="723"/>
    </row>
  </sheetData>
  <mergeCells count="15">
    <mergeCell ref="A8:L8"/>
    <mergeCell ref="A10:L10"/>
    <mergeCell ref="A19:F19"/>
    <mergeCell ref="H20:I20"/>
    <mergeCell ref="K20:L20"/>
    <mergeCell ref="A4:L4"/>
    <mergeCell ref="A5:A7"/>
    <mergeCell ref="F5:F7"/>
    <mergeCell ref="G5:G7"/>
    <mergeCell ref="H5:H7"/>
    <mergeCell ref="I5:L5"/>
    <mergeCell ref="I6:I7"/>
    <mergeCell ref="J6:J7"/>
    <mergeCell ref="K6:K7"/>
    <mergeCell ref="L6:L7"/>
  </mergeCells>
  <pageMargins left="0.75" right="0.75" top="1" bottom="1" header="0.5" footer="0.5"/>
  <pageSetup paperSize="9" scale="86" orientation="portrait" r:id="rId1"/>
  <headerFooter alignWithMargins="0">
    <oddHeader>&amp;C&amp;"Times New Roman,обычный"&amp;16 26</oddHeader>
  </headerFooter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13" zoomScale="118" zoomScaleNormal="118" workbookViewId="0">
      <selection activeCell="F19" sqref="F19"/>
    </sheetView>
  </sheetViews>
  <sheetFormatPr defaultRowHeight="12.75"/>
  <cols>
    <col min="1" max="1" width="32.625" style="712" customWidth="1"/>
    <col min="2" max="2" width="6.625" style="712" customWidth="1"/>
    <col min="3" max="3" width="9.5" style="712" customWidth="1"/>
    <col min="4" max="4" width="10" style="712" customWidth="1"/>
    <col min="5" max="5" width="9" style="712" customWidth="1"/>
    <col min="6" max="6" width="9.25" style="712" customWidth="1"/>
    <col min="7" max="256" width="9" style="712"/>
    <col min="257" max="257" width="32.625" style="712" customWidth="1"/>
    <col min="258" max="258" width="6.625" style="712" customWidth="1"/>
    <col min="259" max="259" width="9.5" style="712" customWidth="1"/>
    <col min="260" max="260" width="10" style="712" customWidth="1"/>
    <col min="261" max="261" width="9" style="712" customWidth="1"/>
    <col min="262" max="262" width="9.25" style="712" customWidth="1"/>
    <col min="263" max="512" width="9" style="712"/>
    <col min="513" max="513" width="32.625" style="712" customWidth="1"/>
    <col min="514" max="514" width="6.625" style="712" customWidth="1"/>
    <col min="515" max="515" width="9.5" style="712" customWidth="1"/>
    <col min="516" max="516" width="10" style="712" customWidth="1"/>
    <col min="517" max="517" width="9" style="712" customWidth="1"/>
    <col min="518" max="518" width="9.25" style="712" customWidth="1"/>
    <col min="519" max="768" width="9" style="712"/>
    <col min="769" max="769" width="32.625" style="712" customWidth="1"/>
    <col min="770" max="770" width="6.625" style="712" customWidth="1"/>
    <col min="771" max="771" width="9.5" style="712" customWidth="1"/>
    <col min="772" max="772" width="10" style="712" customWidth="1"/>
    <col min="773" max="773" width="9" style="712" customWidth="1"/>
    <col min="774" max="774" width="9.25" style="712" customWidth="1"/>
    <col min="775" max="1024" width="9" style="712"/>
    <col min="1025" max="1025" width="32.625" style="712" customWidth="1"/>
    <col min="1026" max="1026" width="6.625" style="712" customWidth="1"/>
    <col min="1027" max="1027" width="9.5" style="712" customWidth="1"/>
    <col min="1028" max="1028" width="10" style="712" customWidth="1"/>
    <col min="1029" max="1029" width="9" style="712" customWidth="1"/>
    <col min="1030" max="1030" width="9.25" style="712" customWidth="1"/>
    <col min="1031" max="1280" width="9" style="712"/>
    <col min="1281" max="1281" width="32.625" style="712" customWidth="1"/>
    <col min="1282" max="1282" width="6.625" style="712" customWidth="1"/>
    <col min="1283" max="1283" width="9.5" style="712" customWidth="1"/>
    <col min="1284" max="1284" width="10" style="712" customWidth="1"/>
    <col min="1285" max="1285" width="9" style="712" customWidth="1"/>
    <col min="1286" max="1286" width="9.25" style="712" customWidth="1"/>
    <col min="1287" max="1536" width="9" style="712"/>
    <col min="1537" max="1537" width="32.625" style="712" customWidth="1"/>
    <col min="1538" max="1538" width="6.625" style="712" customWidth="1"/>
    <col min="1539" max="1539" width="9.5" style="712" customWidth="1"/>
    <col min="1540" max="1540" width="10" style="712" customWidth="1"/>
    <col min="1541" max="1541" width="9" style="712" customWidth="1"/>
    <col min="1542" max="1542" width="9.25" style="712" customWidth="1"/>
    <col min="1543" max="1792" width="9" style="712"/>
    <col min="1793" max="1793" width="32.625" style="712" customWidth="1"/>
    <col min="1794" max="1794" width="6.625" style="712" customWidth="1"/>
    <col min="1795" max="1795" width="9.5" style="712" customWidth="1"/>
    <col min="1796" max="1796" width="10" style="712" customWidth="1"/>
    <col min="1797" max="1797" width="9" style="712" customWidth="1"/>
    <col min="1798" max="1798" width="9.25" style="712" customWidth="1"/>
    <col min="1799" max="2048" width="9" style="712"/>
    <col min="2049" max="2049" width="32.625" style="712" customWidth="1"/>
    <col min="2050" max="2050" width="6.625" style="712" customWidth="1"/>
    <col min="2051" max="2051" width="9.5" style="712" customWidth="1"/>
    <col min="2052" max="2052" width="10" style="712" customWidth="1"/>
    <col min="2053" max="2053" width="9" style="712" customWidth="1"/>
    <col min="2054" max="2054" width="9.25" style="712" customWidth="1"/>
    <col min="2055" max="2304" width="9" style="712"/>
    <col min="2305" max="2305" width="32.625" style="712" customWidth="1"/>
    <col min="2306" max="2306" width="6.625" style="712" customWidth="1"/>
    <col min="2307" max="2307" width="9.5" style="712" customWidth="1"/>
    <col min="2308" max="2308" width="10" style="712" customWidth="1"/>
    <col min="2309" max="2309" width="9" style="712" customWidth="1"/>
    <col min="2310" max="2310" width="9.25" style="712" customWidth="1"/>
    <col min="2311" max="2560" width="9" style="712"/>
    <col min="2561" max="2561" width="32.625" style="712" customWidth="1"/>
    <col min="2562" max="2562" width="6.625" style="712" customWidth="1"/>
    <col min="2563" max="2563" width="9.5" style="712" customWidth="1"/>
    <col min="2564" max="2564" width="10" style="712" customWidth="1"/>
    <col min="2565" max="2565" width="9" style="712" customWidth="1"/>
    <col min="2566" max="2566" width="9.25" style="712" customWidth="1"/>
    <col min="2567" max="2816" width="9" style="712"/>
    <col min="2817" max="2817" width="32.625" style="712" customWidth="1"/>
    <col min="2818" max="2818" width="6.625" style="712" customWidth="1"/>
    <col min="2819" max="2819" width="9.5" style="712" customWidth="1"/>
    <col min="2820" max="2820" width="10" style="712" customWidth="1"/>
    <col min="2821" max="2821" width="9" style="712" customWidth="1"/>
    <col min="2822" max="2822" width="9.25" style="712" customWidth="1"/>
    <col min="2823" max="3072" width="9" style="712"/>
    <col min="3073" max="3073" width="32.625" style="712" customWidth="1"/>
    <col min="3074" max="3074" width="6.625" style="712" customWidth="1"/>
    <col min="3075" max="3075" width="9.5" style="712" customWidth="1"/>
    <col min="3076" max="3076" width="10" style="712" customWidth="1"/>
    <col min="3077" max="3077" width="9" style="712" customWidth="1"/>
    <col min="3078" max="3078" width="9.25" style="712" customWidth="1"/>
    <col min="3079" max="3328" width="9" style="712"/>
    <col min="3329" max="3329" width="32.625" style="712" customWidth="1"/>
    <col min="3330" max="3330" width="6.625" style="712" customWidth="1"/>
    <col min="3331" max="3331" width="9.5" style="712" customWidth="1"/>
    <col min="3332" max="3332" width="10" style="712" customWidth="1"/>
    <col min="3333" max="3333" width="9" style="712" customWidth="1"/>
    <col min="3334" max="3334" width="9.25" style="712" customWidth="1"/>
    <col min="3335" max="3584" width="9" style="712"/>
    <col min="3585" max="3585" width="32.625" style="712" customWidth="1"/>
    <col min="3586" max="3586" width="6.625" style="712" customWidth="1"/>
    <col min="3587" max="3587" width="9.5" style="712" customWidth="1"/>
    <col min="3588" max="3588" width="10" style="712" customWidth="1"/>
    <col min="3589" max="3589" width="9" style="712" customWidth="1"/>
    <col min="3590" max="3590" width="9.25" style="712" customWidth="1"/>
    <col min="3591" max="3840" width="9" style="712"/>
    <col min="3841" max="3841" width="32.625" style="712" customWidth="1"/>
    <col min="3842" max="3842" width="6.625" style="712" customWidth="1"/>
    <col min="3843" max="3843" width="9.5" style="712" customWidth="1"/>
    <col min="3844" max="3844" width="10" style="712" customWidth="1"/>
    <col min="3845" max="3845" width="9" style="712" customWidth="1"/>
    <col min="3846" max="3846" width="9.25" style="712" customWidth="1"/>
    <col min="3847" max="4096" width="9" style="712"/>
    <col min="4097" max="4097" width="32.625" style="712" customWidth="1"/>
    <col min="4098" max="4098" width="6.625" style="712" customWidth="1"/>
    <col min="4099" max="4099" width="9.5" style="712" customWidth="1"/>
    <col min="4100" max="4100" width="10" style="712" customWidth="1"/>
    <col min="4101" max="4101" width="9" style="712" customWidth="1"/>
    <col min="4102" max="4102" width="9.25" style="712" customWidth="1"/>
    <col min="4103" max="4352" width="9" style="712"/>
    <col min="4353" max="4353" width="32.625" style="712" customWidth="1"/>
    <col min="4354" max="4354" width="6.625" style="712" customWidth="1"/>
    <col min="4355" max="4355" width="9.5" style="712" customWidth="1"/>
    <col min="4356" max="4356" width="10" style="712" customWidth="1"/>
    <col min="4357" max="4357" width="9" style="712" customWidth="1"/>
    <col min="4358" max="4358" width="9.25" style="712" customWidth="1"/>
    <col min="4359" max="4608" width="9" style="712"/>
    <col min="4609" max="4609" width="32.625" style="712" customWidth="1"/>
    <col min="4610" max="4610" width="6.625" style="712" customWidth="1"/>
    <col min="4611" max="4611" width="9.5" style="712" customWidth="1"/>
    <col min="4612" max="4612" width="10" style="712" customWidth="1"/>
    <col min="4613" max="4613" width="9" style="712" customWidth="1"/>
    <col min="4614" max="4614" width="9.25" style="712" customWidth="1"/>
    <col min="4615" max="4864" width="9" style="712"/>
    <col min="4865" max="4865" width="32.625" style="712" customWidth="1"/>
    <col min="4866" max="4866" width="6.625" style="712" customWidth="1"/>
    <col min="4867" max="4867" width="9.5" style="712" customWidth="1"/>
    <col min="4868" max="4868" width="10" style="712" customWidth="1"/>
    <col min="4869" max="4869" width="9" style="712" customWidth="1"/>
    <col min="4870" max="4870" width="9.25" style="712" customWidth="1"/>
    <col min="4871" max="5120" width="9" style="712"/>
    <col min="5121" max="5121" width="32.625" style="712" customWidth="1"/>
    <col min="5122" max="5122" width="6.625" style="712" customWidth="1"/>
    <col min="5123" max="5123" width="9.5" style="712" customWidth="1"/>
    <col min="5124" max="5124" width="10" style="712" customWidth="1"/>
    <col min="5125" max="5125" width="9" style="712" customWidth="1"/>
    <col min="5126" max="5126" width="9.25" style="712" customWidth="1"/>
    <col min="5127" max="5376" width="9" style="712"/>
    <col min="5377" max="5377" width="32.625" style="712" customWidth="1"/>
    <col min="5378" max="5378" width="6.625" style="712" customWidth="1"/>
    <col min="5379" max="5379" width="9.5" style="712" customWidth="1"/>
    <col min="5380" max="5380" width="10" style="712" customWidth="1"/>
    <col min="5381" max="5381" width="9" style="712" customWidth="1"/>
    <col min="5382" max="5382" width="9.25" style="712" customWidth="1"/>
    <col min="5383" max="5632" width="9" style="712"/>
    <col min="5633" max="5633" width="32.625" style="712" customWidth="1"/>
    <col min="5634" max="5634" width="6.625" style="712" customWidth="1"/>
    <col min="5635" max="5635" width="9.5" style="712" customWidth="1"/>
    <col min="5636" max="5636" width="10" style="712" customWidth="1"/>
    <col min="5637" max="5637" width="9" style="712" customWidth="1"/>
    <col min="5638" max="5638" width="9.25" style="712" customWidth="1"/>
    <col min="5639" max="5888" width="9" style="712"/>
    <col min="5889" max="5889" width="32.625" style="712" customWidth="1"/>
    <col min="5890" max="5890" width="6.625" style="712" customWidth="1"/>
    <col min="5891" max="5891" width="9.5" style="712" customWidth="1"/>
    <col min="5892" max="5892" width="10" style="712" customWidth="1"/>
    <col min="5893" max="5893" width="9" style="712" customWidth="1"/>
    <col min="5894" max="5894" width="9.25" style="712" customWidth="1"/>
    <col min="5895" max="6144" width="9" style="712"/>
    <col min="6145" max="6145" width="32.625" style="712" customWidth="1"/>
    <col min="6146" max="6146" width="6.625" style="712" customWidth="1"/>
    <col min="6147" max="6147" width="9.5" style="712" customWidth="1"/>
    <col min="6148" max="6148" width="10" style="712" customWidth="1"/>
    <col min="6149" max="6149" width="9" style="712" customWidth="1"/>
    <col min="6150" max="6150" width="9.25" style="712" customWidth="1"/>
    <col min="6151" max="6400" width="9" style="712"/>
    <col min="6401" max="6401" width="32.625" style="712" customWidth="1"/>
    <col min="6402" max="6402" width="6.625" style="712" customWidth="1"/>
    <col min="6403" max="6403" width="9.5" style="712" customWidth="1"/>
    <col min="6404" max="6404" width="10" style="712" customWidth="1"/>
    <col min="6405" max="6405" width="9" style="712" customWidth="1"/>
    <col min="6406" max="6406" width="9.25" style="712" customWidth="1"/>
    <col min="6407" max="6656" width="9" style="712"/>
    <col min="6657" max="6657" width="32.625" style="712" customWidth="1"/>
    <col min="6658" max="6658" width="6.625" style="712" customWidth="1"/>
    <col min="6659" max="6659" width="9.5" style="712" customWidth="1"/>
    <col min="6660" max="6660" width="10" style="712" customWidth="1"/>
    <col min="6661" max="6661" width="9" style="712" customWidth="1"/>
    <col min="6662" max="6662" width="9.25" style="712" customWidth="1"/>
    <col min="6663" max="6912" width="9" style="712"/>
    <col min="6913" max="6913" width="32.625" style="712" customWidth="1"/>
    <col min="6914" max="6914" width="6.625" style="712" customWidth="1"/>
    <col min="6915" max="6915" width="9.5" style="712" customWidth="1"/>
    <col min="6916" max="6916" width="10" style="712" customWidth="1"/>
    <col min="6917" max="6917" width="9" style="712" customWidth="1"/>
    <col min="6918" max="6918" width="9.25" style="712" customWidth="1"/>
    <col min="6919" max="7168" width="9" style="712"/>
    <col min="7169" max="7169" width="32.625" style="712" customWidth="1"/>
    <col min="7170" max="7170" width="6.625" style="712" customWidth="1"/>
    <col min="7171" max="7171" width="9.5" style="712" customWidth="1"/>
    <col min="7172" max="7172" width="10" style="712" customWidth="1"/>
    <col min="7173" max="7173" width="9" style="712" customWidth="1"/>
    <col min="7174" max="7174" width="9.25" style="712" customWidth="1"/>
    <col min="7175" max="7424" width="9" style="712"/>
    <col min="7425" max="7425" width="32.625" style="712" customWidth="1"/>
    <col min="7426" max="7426" width="6.625" style="712" customWidth="1"/>
    <col min="7427" max="7427" width="9.5" style="712" customWidth="1"/>
    <col min="7428" max="7428" width="10" style="712" customWidth="1"/>
    <col min="7429" max="7429" width="9" style="712" customWidth="1"/>
    <col min="7430" max="7430" width="9.25" style="712" customWidth="1"/>
    <col min="7431" max="7680" width="9" style="712"/>
    <col min="7681" max="7681" width="32.625" style="712" customWidth="1"/>
    <col min="7682" max="7682" width="6.625" style="712" customWidth="1"/>
    <col min="7683" max="7683" width="9.5" style="712" customWidth="1"/>
    <col min="7684" max="7684" width="10" style="712" customWidth="1"/>
    <col min="7685" max="7685" width="9" style="712" customWidth="1"/>
    <col min="7686" max="7686" width="9.25" style="712" customWidth="1"/>
    <col min="7687" max="7936" width="9" style="712"/>
    <col min="7937" max="7937" width="32.625" style="712" customWidth="1"/>
    <col min="7938" max="7938" width="6.625" style="712" customWidth="1"/>
    <col min="7939" max="7939" width="9.5" style="712" customWidth="1"/>
    <col min="7940" max="7940" width="10" style="712" customWidth="1"/>
    <col min="7941" max="7941" width="9" style="712" customWidth="1"/>
    <col min="7942" max="7942" width="9.25" style="712" customWidth="1"/>
    <col min="7943" max="8192" width="9" style="712"/>
    <col min="8193" max="8193" width="32.625" style="712" customWidth="1"/>
    <col min="8194" max="8194" width="6.625" style="712" customWidth="1"/>
    <col min="8195" max="8195" width="9.5" style="712" customWidth="1"/>
    <col min="8196" max="8196" width="10" style="712" customWidth="1"/>
    <col min="8197" max="8197" width="9" style="712" customWidth="1"/>
    <col min="8198" max="8198" width="9.25" style="712" customWidth="1"/>
    <col min="8199" max="8448" width="9" style="712"/>
    <col min="8449" max="8449" width="32.625" style="712" customWidth="1"/>
    <col min="8450" max="8450" width="6.625" style="712" customWidth="1"/>
    <col min="8451" max="8451" width="9.5" style="712" customWidth="1"/>
    <col min="8452" max="8452" width="10" style="712" customWidth="1"/>
    <col min="8453" max="8453" width="9" style="712" customWidth="1"/>
    <col min="8454" max="8454" width="9.25" style="712" customWidth="1"/>
    <col min="8455" max="8704" width="9" style="712"/>
    <col min="8705" max="8705" width="32.625" style="712" customWidth="1"/>
    <col min="8706" max="8706" width="6.625" style="712" customWidth="1"/>
    <col min="8707" max="8707" width="9.5" style="712" customWidth="1"/>
    <col min="8708" max="8708" width="10" style="712" customWidth="1"/>
    <col min="8709" max="8709" width="9" style="712" customWidth="1"/>
    <col min="8710" max="8710" width="9.25" style="712" customWidth="1"/>
    <col min="8711" max="8960" width="9" style="712"/>
    <col min="8961" max="8961" width="32.625" style="712" customWidth="1"/>
    <col min="8962" max="8962" width="6.625" style="712" customWidth="1"/>
    <col min="8963" max="8963" width="9.5" style="712" customWidth="1"/>
    <col min="8964" max="8964" width="10" style="712" customWidth="1"/>
    <col min="8965" max="8965" width="9" style="712" customWidth="1"/>
    <col min="8966" max="8966" width="9.25" style="712" customWidth="1"/>
    <col min="8967" max="9216" width="9" style="712"/>
    <col min="9217" max="9217" width="32.625" style="712" customWidth="1"/>
    <col min="9218" max="9218" width="6.625" style="712" customWidth="1"/>
    <col min="9219" max="9219" width="9.5" style="712" customWidth="1"/>
    <col min="9220" max="9220" width="10" style="712" customWidth="1"/>
    <col min="9221" max="9221" width="9" style="712" customWidth="1"/>
    <col min="9222" max="9222" width="9.25" style="712" customWidth="1"/>
    <col min="9223" max="9472" width="9" style="712"/>
    <col min="9473" max="9473" width="32.625" style="712" customWidth="1"/>
    <col min="9474" max="9474" width="6.625" style="712" customWidth="1"/>
    <col min="9475" max="9475" width="9.5" style="712" customWidth="1"/>
    <col min="9476" max="9476" width="10" style="712" customWidth="1"/>
    <col min="9477" max="9477" width="9" style="712" customWidth="1"/>
    <col min="9478" max="9478" width="9.25" style="712" customWidth="1"/>
    <col min="9479" max="9728" width="9" style="712"/>
    <col min="9729" max="9729" width="32.625" style="712" customWidth="1"/>
    <col min="9730" max="9730" width="6.625" style="712" customWidth="1"/>
    <col min="9731" max="9731" width="9.5" style="712" customWidth="1"/>
    <col min="9732" max="9732" width="10" style="712" customWidth="1"/>
    <col min="9733" max="9733" width="9" style="712" customWidth="1"/>
    <col min="9734" max="9734" width="9.25" style="712" customWidth="1"/>
    <col min="9735" max="9984" width="9" style="712"/>
    <col min="9985" max="9985" width="32.625" style="712" customWidth="1"/>
    <col min="9986" max="9986" width="6.625" style="712" customWidth="1"/>
    <col min="9987" max="9987" width="9.5" style="712" customWidth="1"/>
    <col min="9988" max="9988" width="10" style="712" customWidth="1"/>
    <col min="9989" max="9989" width="9" style="712" customWidth="1"/>
    <col min="9990" max="9990" width="9.25" style="712" customWidth="1"/>
    <col min="9991" max="10240" width="9" style="712"/>
    <col min="10241" max="10241" width="32.625" style="712" customWidth="1"/>
    <col min="10242" max="10242" width="6.625" style="712" customWidth="1"/>
    <col min="10243" max="10243" width="9.5" style="712" customWidth="1"/>
    <col min="10244" max="10244" width="10" style="712" customWidth="1"/>
    <col min="10245" max="10245" width="9" style="712" customWidth="1"/>
    <col min="10246" max="10246" width="9.25" style="712" customWidth="1"/>
    <col min="10247" max="10496" width="9" style="712"/>
    <col min="10497" max="10497" width="32.625" style="712" customWidth="1"/>
    <col min="10498" max="10498" width="6.625" style="712" customWidth="1"/>
    <col min="10499" max="10499" width="9.5" style="712" customWidth="1"/>
    <col min="10500" max="10500" width="10" style="712" customWidth="1"/>
    <col min="10501" max="10501" width="9" style="712" customWidth="1"/>
    <col min="10502" max="10502" width="9.25" style="712" customWidth="1"/>
    <col min="10503" max="10752" width="9" style="712"/>
    <col min="10753" max="10753" width="32.625" style="712" customWidth="1"/>
    <col min="10754" max="10754" width="6.625" style="712" customWidth="1"/>
    <col min="10755" max="10755" width="9.5" style="712" customWidth="1"/>
    <col min="10756" max="10756" width="10" style="712" customWidth="1"/>
    <col min="10757" max="10757" width="9" style="712" customWidth="1"/>
    <col min="10758" max="10758" width="9.25" style="712" customWidth="1"/>
    <col min="10759" max="11008" width="9" style="712"/>
    <col min="11009" max="11009" width="32.625" style="712" customWidth="1"/>
    <col min="11010" max="11010" width="6.625" style="712" customWidth="1"/>
    <col min="11011" max="11011" width="9.5" style="712" customWidth="1"/>
    <col min="11012" max="11012" width="10" style="712" customWidth="1"/>
    <col min="11013" max="11013" width="9" style="712" customWidth="1"/>
    <col min="11014" max="11014" width="9.25" style="712" customWidth="1"/>
    <col min="11015" max="11264" width="9" style="712"/>
    <col min="11265" max="11265" width="32.625" style="712" customWidth="1"/>
    <col min="11266" max="11266" width="6.625" style="712" customWidth="1"/>
    <col min="11267" max="11267" width="9.5" style="712" customWidth="1"/>
    <col min="11268" max="11268" width="10" style="712" customWidth="1"/>
    <col min="11269" max="11269" width="9" style="712" customWidth="1"/>
    <col min="11270" max="11270" width="9.25" style="712" customWidth="1"/>
    <col min="11271" max="11520" width="9" style="712"/>
    <col min="11521" max="11521" width="32.625" style="712" customWidth="1"/>
    <col min="11522" max="11522" width="6.625" style="712" customWidth="1"/>
    <col min="11523" max="11523" width="9.5" style="712" customWidth="1"/>
    <col min="11524" max="11524" width="10" style="712" customWidth="1"/>
    <col min="11525" max="11525" width="9" style="712" customWidth="1"/>
    <col min="11526" max="11526" width="9.25" style="712" customWidth="1"/>
    <col min="11527" max="11776" width="9" style="712"/>
    <col min="11777" max="11777" width="32.625" style="712" customWidth="1"/>
    <col min="11778" max="11778" width="6.625" style="712" customWidth="1"/>
    <col min="11779" max="11779" width="9.5" style="712" customWidth="1"/>
    <col min="11780" max="11780" width="10" style="712" customWidth="1"/>
    <col min="11781" max="11781" width="9" style="712" customWidth="1"/>
    <col min="11782" max="11782" width="9.25" style="712" customWidth="1"/>
    <col min="11783" max="12032" width="9" style="712"/>
    <col min="12033" max="12033" width="32.625" style="712" customWidth="1"/>
    <col min="12034" max="12034" width="6.625" style="712" customWidth="1"/>
    <col min="12035" max="12035" width="9.5" style="712" customWidth="1"/>
    <col min="12036" max="12036" width="10" style="712" customWidth="1"/>
    <col min="12037" max="12037" width="9" style="712" customWidth="1"/>
    <col min="12038" max="12038" width="9.25" style="712" customWidth="1"/>
    <col min="12039" max="12288" width="9" style="712"/>
    <col min="12289" max="12289" width="32.625" style="712" customWidth="1"/>
    <col min="12290" max="12290" width="6.625" style="712" customWidth="1"/>
    <col min="12291" max="12291" width="9.5" style="712" customWidth="1"/>
    <col min="12292" max="12292" width="10" style="712" customWidth="1"/>
    <col min="12293" max="12293" width="9" style="712" customWidth="1"/>
    <col min="12294" max="12294" width="9.25" style="712" customWidth="1"/>
    <col min="12295" max="12544" width="9" style="712"/>
    <col min="12545" max="12545" width="32.625" style="712" customWidth="1"/>
    <col min="12546" max="12546" width="6.625" style="712" customWidth="1"/>
    <col min="12547" max="12547" width="9.5" style="712" customWidth="1"/>
    <col min="12548" max="12548" width="10" style="712" customWidth="1"/>
    <col min="12549" max="12549" width="9" style="712" customWidth="1"/>
    <col min="12550" max="12550" width="9.25" style="712" customWidth="1"/>
    <col min="12551" max="12800" width="9" style="712"/>
    <col min="12801" max="12801" width="32.625" style="712" customWidth="1"/>
    <col min="12802" max="12802" width="6.625" style="712" customWidth="1"/>
    <col min="12803" max="12803" width="9.5" style="712" customWidth="1"/>
    <col min="12804" max="12804" width="10" style="712" customWidth="1"/>
    <col min="12805" max="12805" width="9" style="712" customWidth="1"/>
    <col min="12806" max="12806" width="9.25" style="712" customWidth="1"/>
    <col min="12807" max="13056" width="9" style="712"/>
    <col min="13057" max="13057" width="32.625" style="712" customWidth="1"/>
    <col min="13058" max="13058" width="6.625" style="712" customWidth="1"/>
    <col min="13059" max="13059" width="9.5" style="712" customWidth="1"/>
    <col min="13060" max="13060" width="10" style="712" customWidth="1"/>
    <col min="13061" max="13061" width="9" style="712" customWidth="1"/>
    <col min="13062" max="13062" width="9.25" style="712" customWidth="1"/>
    <col min="13063" max="13312" width="9" style="712"/>
    <col min="13313" max="13313" width="32.625" style="712" customWidth="1"/>
    <col min="13314" max="13314" width="6.625" style="712" customWidth="1"/>
    <col min="13315" max="13315" width="9.5" style="712" customWidth="1"/>
    <col min="13316" max="13316" width="10" style="712" customWidth="1"/>
    <col min="13317" max="13317" width="9" style="712" customWidth="1"/>
    <col min="13318" max="13318" width="9.25" style="712" customWidth="1"/>
    <col min="13319" max="13568" width="9" style="712"/>
    <col min="13569" max="13569" width="32.625" style="712" customWidth="1"/>
    <col min="13570" max="13570" width="6.625" style="712" customWidth="1"/>
    <col min="13571" max="13571" width="9.5" style="712" customWidth="1"/>
    <col min="13572" max="13572" width="10" style="712" customWidth="1"/>
    <col min="13573" max="13573" width="9" style="712" customWidth="1"/>
    <col min="13574" max="13574" width="9.25" style="712" customWidth="1"/>
    <col min="13575" max="13824" width="9" style="712"/>
    <col min="13825" max="13825" width="32.625" style="712" customWidth="1"/>
    <col min="13826" max="13826" width="6.625" style="712" customWidth="1"/>
    <col min="13827" max="13827" width="9.5" style="712" customWidth="1"/>
    <col min="13828" max="13828" width="10" style="712" customWidth="1"/>
    <col min="13829" max="13829" width="9" style="712" customWidth="1"/>
    <col min="13830" max="13830" width="9.25" style="712" customWidth="1"/>
    <col min="13831" max="14080" width="9" style="712"/>
    <col min="14081" max="14081" width="32.625" style="712" customWidth="1"/>
    <col min="14082" max="14082" width="6.625" style="712" customWidth="1"/>
    <col min="14083" max="14083" width="9.5" style="712" customWidth="1"/>
    <col min="14084" max="14084" width="10" style="712" customWidth="1"/>
    <col min="14085" max="14085" width="9" style="712" customWidth="1"/>
    <col min="14086" max="14086" width="9.25" style="712" customWidth="1"/>
    <col min="14087" max="14336" width="9" style="712"/>
    <col min="14337" max="14337" width="32.625" style="712" customWidth="1"/>
    <col min="14338" max="14338" width="6.625" style="712" customWidth="1"/>
    <col min="14339" max="14339" width="9.5" style="712" customWidth="1"/>
    <col min="14340" max="14340" width="10" style="712" customWidth="1"/>
    <col min="14341" max="14341" width="9" style="712" customWidth="1"/>
    <col min="14342" max="14342" width="9.25" style="712" customWidth="1"/>
    <col min="14343" max="14592" width="9" style="712"/>
    <col min="14593" max="14593" width="32.625" style="712" customWidth="1"/>
    <col min="14594" max="14594" width="6.625" style="712" customWidth="1"/>
    <col min="14595" max="14595" width="9.5" style="712" customWidth="1"/>
    <col min="14596" max="14596" width="10" style="712" customWidth="1"/>
    <col min="14597" max="14597" width="9" style="712" customWidth="1"/>
    <col min="14598" max="14598" width="9.25" style="712" customWidth="1"/>
    <col min="14599" max="14848" width="9" style="712"/>
    <col min="14849" max="14849" width="32.625" style="712" customWidth="1"/>
    <col min="14850" max="14850" width="6.625" style="712" customWidth="1"/>
    <col min="14851" max="14851" width="9.5" style="712" customWidth="1"/>
    <col min="14852" max="14852" width="10" style="712" customWidth="1"/>
    <col min="14853" max="14853" width="9" style="712" customWidth="1"/>
    <col min="14854" max="14854" width="9.25" style="712" customWidth="1"/>
    <col min="14855" max="15104" width="9" style="712"/>
    <col min="15105" max="15105" width="32.625" style="712" customWidth="1"/>
    <col min="15106" max="15106" width="6.625" style="712" customWidth="1"/>
    <col min="15107" max="15107" width="9.5" style="712" customWidth="1"/>
    <col min="15108" max="15108" width="10" style="712" customWidth="1"/>
    <col min="15109" max="15109" width="9" style="712" customWidth="1"/>
    <col min="15110" max="15110" width="9.25" style="712" customWidth="1"/>
    <col min="15111" max="15360" width="9" style="712"/>
    <col min="15361" max="15361" width="32.625" style="712" customWidth="1"/>
    <col min="15362" max="15362" width="6.625" style="712" customWidth="1"/>
    <col min="15363" max="15363" width="9.5" style="712" customWidth="1"/>
    <col min="15364" max="15364" width="10" style="712" customWidth="1"/>
    <col min="15365" max="15365" width="9" style="712" customWidth="1"/>
    <col min="15366" max="15366" width="9.25" style="712" customWidth="1"/>
    <col min="15367" max="15616" width="9" style="712"/>
    <col min="15617" max="15617" width="32.625" style="712" customWidth="1"/>
    <col min="15618" max="15618" width="6.625" style="712" customWidth="1"/>
    <col min="15619" max="15619" width="9.5" style="712" customWidth="1"/>
    <col min="15620" max="15620" width="10" style="712" customWidth="1"/>
    <col min="15621" max="15621" width="9" style="712" customWidth="1"/>
    <col min="15622" max="15622" width="9.25" style="712" customWidth="1"/>
    <col min="15623" max="15872" width="9" style="712"/>
    <col min="15873" max="15873" width="32.625" style="712" customWidth="1"/>
    <col min="15874" max="15874" width="6.625" style="712" customWidth="1"/>
    <col min="15875" max="15875" width="9.5" style="712" customWidth="1"/>
    <col min="15876" max="15876" width="10" style="712" customWidth="1"/>
    <col min="15877" max="15877" width="9" style="712" customWidth="1"/>
    <col min="15878" max="15878" width="9.25" style="712" customWidth="1"/>
    <col min="15879" max="16128" width="9" style="712"/>
    <col min="16129" max="16129" width="32.625" style="712" customWidth="1"/>
    <col min="16130" max="16130" width="6.625" style="712" customWidth="1"/>
    <col min="16131" max="16131" width="9.5" style="712" customWidth="1"/>
    <col min="16132" max="16132" width="10" style="712" customWidth="1"/>
    <col min="16133" max="16133" width="9" style="712" customWidth="1"/>
    <col min="16134" max="16134" width="9.25" style="712" customWidth="1"/>
    <col min="16135" max="16384" width="9" style="712"/>
  </cols>
  <sheetData>
    <row r="1" spans="1:8" ht="15.75">
      <c r="A1" s="801" t="s">
        <v>732</v>
      </c>
      <c r="B1" s="802"/>
      <c r="C1" s="802"/>
      <c r="D1" s="802"/>
      <c r="E1" s="802"/>
      <c r="F1" s="802"/>
      <c r="G1" s="803"/>
    </row>
    <row r="2" spans="1:8" ht="51">
      <c r="A2" s="804"/>
      <c r="B2" s="805" t="s">
        <v>0</v>
      </c>
      <c r="C2" s="805" t="s">
        <v>733</v>
      </c>
      <c r="D2" s="805" t="s">
        <v>17</v>
      </c>
      <c r="E2" s="805" t="s">
        <v>734</v>
      </c>
      <c r="F2" s="805" t="s">
        <v>735</v>
      </c>
      <c r="H2" s="806"/>
    </row>
    <row r="3" spans="1:8">
      <c r="A3" s="807" t="s">
        <v>736</v>
      </c>
      <c r="B3" s="808"/>
      <c r="C3" s="809"/>
      <c r="D3" s="809"/>
      <c r="E3" s="809"/>
      <c r="F3" s="809"/>
    </row>
    <row r="4" spans="1:8" ht="13.5">
      <c r="A4" s="810" t="s">
        <v>737</v>
      </c>
      <c r="B4" s="811">
        <v>1018</v>
      </c>
      <c r="C4" s="812">
        <f>C5+C6+C7+C8+C9+C10+C11</f>
        <v>12395</v>
      </c>
      <c r="D4" s="812">
        <f>D5+D6+D7+D8+D9+D10+D11</f>
        <v>15940</v>
      </c>
      <c r="E4" s="812">
        <f>E5+E6+E7+E8+E9+E10+E11</f>
        <v>12300</v>
      </c>
      <c r="F4" s="812">
        <f>F5+F6+F7+F8+F9+F10+F11</f>
        <v>14500</v>
      </c>
    </row>
    <row r="5" spans="1:8">
      <c r="A5" s="809" t="s">
        <v>738</v>
      </c>
      <c r="B5" s="804"/>
      <c r="C5" s="813">
        <v>4801</v>
      </c>
      <c r="D5" s="813">
        <v>6570</v>
      </c>
      <c r="E5" s="813">
        <v>5200</v>
      </c>
      <c r="F5" s="813">
        <v>5000</v>
      </c>
    </row>
    <row r="6" spans="1:8">
      <c r="A6" s="809" t="s">
        <v>739</v>
      </c>
      <c r="B6" s="804"/>
      <c r="C6" s="813">
        <v>972</v>
      </c>
      <c r="D6" s="813">
        <v>970</v>
      </c>
      <c r="E6" s="813">
        <v>915</v>
      </c>
      <c r="F6" s="813">
        <v>915</v>
      </c>
    </row>
    <row r="7" spans="1:8">
      <c r="A7" s="809" t="s">
        <v>740</v>
      </c>
      <c r="B7" s="804"/>
      <c r="C7" s="813">
        <v>494</v>
      </c>
      <c r="D7" s="813">
        <v>900</v>
      </c>
      <c r="E7" s="813">
        <v>955</v>
      </c>
      <c r="F7" s="813">
        <v>940</v>
      </c>
    </row>
    <row r="8" spans="1:8">
      <c r="A8" s="809" t="s">
        <v>741</v>
      </c>
      <c r="B8" s="804"/>
      <c r="C8" s="813">
        <v>65.7</v>
      </c>
      <c r="D8" s="813">
        <v>60</v>
      </c>
      <c r="E8" s="813">
        <v>20</v>
      </c>
      <c r="F8" s="813">
        <v>85</v>
      </c>
    </row>
    <row r="9" spans="1:8">
      <c r="A9" s="809" t="s">
        <v>742</v>
      </c>
      <c r="B9" s="804"/>
      <c r="C9" s="813">
        <v>2295.6999999999998</v>
      </c>
      <c r="D9" s="813">
        <v>2300</v>
      </c>
      <c r="E9" s="813">
        <v>800</v>
      </c>
      <c r="F9" s="813">
        <v>2500</v>
      </c>
    </row>
    <row r="10" spans="1:8">
      <c r="A10" s="809" t="s">
        <v>743</v>
      </c>
      <c r="B10" s="804"/>
      <c r="C10" s="813">
        <v>551.29999999999995</v>
      </c>
      <c r="D10" s="813">
        <v>600</v>
      </c>
      <c r="E10" s="813">
        <v>450</v>
      </c>
      <c r="F10" s="813">
        <v>650</v>
      </c>
    </row>
    <row r="11" spans="1:8">
      <c r="A11" s="809" t="s">
        <v>744</v>
      </c>
      <c r="B11" s="804"/>
      <c r="C11" s="813">
        <v>3215.3</v>
      </c>
      <c r="D11" s="813">
        <v>4540</v>
      </c>
      <c r="E11" s="813">
        <v>3960</v>
      </c>
      <c r="F11" s="813">
        <v>4410</v>
      </c>
    </row>
    <row r="12" spans="1:8">
      <c r="A12" s="808" t="s">
        <v>745</v>
      </c>
      <c r="B12" s="811">
        <v>1030</v>
      </c>
      <c r="C12" s="812">
        <f>C13+C14+C15+C16</f>
        <v>10031</v>
      </c>
      <c r="D12" s="812">
        <f>D13+D14+D15+D16</f>
        <v>7000</v>
      </c>
      <c r="E12" s="812">
        <f>E13+E14+E15+E16</f>
        <v>6000</v>
      </c>
      <c r="F12" s="812">
        <f>F13+F14+F15+F16</f>
        <v>6200</v>
      </c>
    </row>
    <row r="13" spans="1:8">
      <c r="A13" s="809" t="s">
        <v>746</v>
      </c>
      <c r="B13" s="804"/>
      <c r="C13" s="813">
        <v>8239.5</v>
      </c>
      <c r="D13" s="813">
        <v>6350</v>
      </c>
      <c r="E13" s="813">
        <v>4850</v>
      </c>
      <c r="F13" s="813">
        <v>4800</v>
      </c>
    </row>
    <row r="14" spans="1:8">
      <c r="A14" s="809" t="s">
        <v>747</v>
      </c>
      <c r="B14" s="804"/>
      <c r="C14" s="813">
        <v>523</v>
      </c>
      <c r="D14" s="813">
        <v>400</v>
      </c>
      <c r="E14" s="813">
        <v>304</v>
      </c>
      <c r="F14" s="813">
        <v>350</v>
      </c>
    </row>
    <row r="15" spans="1:8">
      <c r="A15" s="809" t="s">
        <v>748</v>
      </c>
      <c r="B15" s="804"/>
      <c r="C15" s="813">
        <v>42.6</v>
      </c>
      <c r="D15" s="813">
        <v>50</v>
      </c>
      <c r="E15" s="813">
        <v>46</v>
      </c>
      <c r="F15" s="813">
        <v>50</v>
      </c>
    </row>
    <row r="16" spans="1:8">
      <c r="A16" s="809" t="s">
        <v>749</v>
      </c>
      <c r="B16" s="804"/>
      <c r="C16" s="813">
        <v>1225.9000000000001</v>
      </c>
      <c r="D16" s="813">
        <v>200</v>
      </c>
      <c r="E16" s="813">
        <v>800</v>
      </c>
      <c r="F16" s="813">
        <v>1000</v>
      </c>
    </row>
    <row r="17" spans="1:6">
      <c r="A17" s="809"/>
      <c r="B17" s="804"/>
      <c r="C17" s="813"/>
      <c r="D17" s="813"/>
      <c r="E17" s="813"/>
      <c r="F17" s="813"/>
    </row>
    <row r="18" spans="1:6">
      <c r="A18" s="808" t="s">
        <v>750</v>
      </c>
      <c r="B18" s="811">
        <v>1076</v>
      </c>
      <c r="C18" s="812">
        <f>C19+C20+C21+C22+C23+C24</f>
        <v>3110.5</v>
      </c>
      <c r="D18" s="812">
        <f>D19+D20+D21+D22+D23+D24</f>
        <v>6050</v>
      </c>
      <c r="E18" s="812">
        <f>E19+E20+E21+E22+E23+E24</f>
        <v>4000</v>
      </c>
      <c r="F18" s="812">
        <f>F19+F20+F21+F22+F23+F24</f>
        <v>2400</v>
      </c>
    </row>
    <row r="19" spans="1:6">
      <c r="A19" s="809" t="s">
        <v>751</v>
      </c>
      <c r="B19" s="804"/>
      <c r="C19" s="813">
        <v>445</v>
      </c>
      <c r="D19" s="813">
        <v>682</v>
      </c>
      <c r="E19" s="813">
        <v>620</v>
      </c>
      <c r="F19" s="813">
        <v>665</v>
      </c>
    </row>
    <row r="20" spans="1:6">
      <c r="A20" s="809" t="s">
        <v>752</v>
      </c>
      <c r="B20" s="804"/>
      <c r="C20" s="813">
        <v>955</v>
      </c>
      <c r="D20" s="813">
        <v>900</v>
      </c>
      <c r="E20" s="813">
        <v>960</v>
      </c>
      <c r="F20" s="813">
        <v>960</v>
      </c>
    </row>
    <row r="21" spans="1:6">
      <c r="A21" s="809" t="s">
        <v>753</v>
      </c>
      <c r="B21" s="804"/>
      <c r="C21" s="813">
        <v>102.7</v>
      </c>
      <c r="D21" s="813">
        <v>100</v>
      </c>
      <c r="E21" s="813">
        <v>110</v>
      </c>
      <c r="F21" s="813">
        <v>150</v>
      </c>
    </row>
    <row r="22" spans="1:6">
      <c r="A22" s="809" t="s">
        <v>754</v>
      </c>
      <c r="B22" s="804"/>
      <c r="C22" s="813">
        <v>119.8</v>
      </c>
      <c r="D22" s="813">
        <v>40</v>
      </c>
      <c r="E22" s="813">
        <v>30</v>
      </c>
      <c r="F22" s="813">
        <v>625</v>
      </c>
    </row>
    <row r="23" spans="1:6">
      <c r="A23" s="809" t="s">
        <v>755</v>
      </c>
      <c r="B23" s="804"/>
      <c r="C23" s="813">
        <v>1488</v>
      </c>
      <c r="D23" s="813">
        <v>4328</v>
      </c>
      <c r="E23" s="813">
        <v>2280</v>
      </c>
      <c r="F23" s="813"/>
    </row>
    <row r="24" spans="1:6">
      <c r="A24" s="809" t="s">
        <v>572</v>
      </c>
      <c r="B24" s="804"/>
      <c r="C24" s="813"/>
      <c r="D24" s="813"/>
      <c r="E24" s="813"/>
      <c r="F24" s="813"/>
    </row>
    <row r="25" spans="1:6">
      <c r="A25" s="808" t="s">
        <v>756</v>
      </c>
      <c r="B25" s="811">
        <v>1080</v>
      </c>
      <c r="C25" s="812">
        <f>C26+C27+C28+C29+C30+C31</f>
        <v>4422</v>
      </c>
      <c r="D25" s="812">
        <f>D26+D27+D28+D29+D30+D31</f>
        <v>4100</v>
      </c>
      <c r="E25" s="812">
        <f>E26+E27+E28+E29+E30+E31</f>
        <v>4200</v>
      </c>
      <c r="F25" s="812">
        <f>F26+F27+F28+F29+F30+F31</f>
        <v>4400</v>
      </c>
    </row>
    <row r="26" spans="1:6">
      <c r="A26" s="809" t="s">
        <v>757</v>
      </c>
      <c r="B26" s="804"/>
      <c r="C26" s="813">
        <v>22</v>
      </c>
      <c r="D26" s="813">
        <v>30</v>
      </c>
      <c r="E26" s="813">
        <v>50</v>
      </c>
      <c r="F26" s="813">
        <v>50</v>
      </c>
    </row>
    <row r="27" spans="1:6">
      <c r="A27" s="809" t="s">
        <v>758</v>
      </c>
      <c r="B27" s="804"/>
      <c r="C27" s="813">
        <v>236</v>
      </c>
      <c r="D27" s="813">
        <v>250</v>
      </c>
      <c r="E27" s="813">
        <v>350</v>
      </c>
      <c r="F27" s="813">
        <v>360</v>
      </c>
    </row>
    <row r="28" spans="1:6">
      <c r="A28" s="809" t="s">
        <v>759</v>
      </c>
      <c r="B28" s="804"/>
      <c r="C28" s="813">
        <v>488</v>
      </c>
      <c r="D28" s="813">
        <v>100</v>
      </c>
      <c r="E28" s="813">
        <v>200</v>
      </c>
      <c r="F28" s="813">
        <v>240</v>
      </c>
    </row>
    <row r="29" spans="1:6">
      <c r="A29" s="809" t="s">
        <v>760</v>
      </c>
      <c r="B29" s="804"/>
      <c r="C29" s="813">
        <v>3676</v>
      </c>
      <c r="D29" s="813">
        <v>3720</v>
      </c>
      <c r="E29" s="813">
        <v>3600</v>
      </c>
      <c r="F29" s="813">
        <v>3750</v>
      </c>
    </row>
    <row r="30" spans="1:6">
      <c r="A30" s="809" t="s">
        <v>761</v>
      </c>
      <c r="B30" s="804"/>
      <c r="C30" s="813"/>
      <c r="D30" s="813"/>
      <c r="E30" s="813"/>
      <c r="F30" s="813"/>
    </row>
    <row r="31" spans="1:6">
      <c r="A31" s="809" t="s">
        <v>762</v>
      </c>
      <c r="B31" s="804"/>
      <c r="C31" s="813"/>
      <c r="D31" s="813"/>
      <c r="E31" s="813"/>
      <c r="F31" s="813"/>
    </row>
    <row r="32" spans="1:6">
      <c r="A32" s="808" t="s">
        <v>763</v>
      </c>
      <c r="B32" s="811">
        <v>1120</v>
      </c>
      <c r="C32" s="812">
        <f>C33</f>
        <v>12</v>
      </c>
      <c r="D32" s="812">
        <f>D33</f>
        <v>30</v>
      </c>
      <c r="E32" s="812">
        <f>E33</f>
        <v>5</v>
      </c>
      <c r="F32" s="812">
        <f>F33</f>
        <v>30</v>
      </c>
    </row>
    <row r="33" spans="1:6">
      <c r="A33" s="809" t="s">
        <v>764</v>
      </c>
      <c r="B33" s="804"/>
      <c r="C33" s="813">
        <v>12</v>
      </c>
      <c r="D33" s="813">
        <v>30</v>
      </c>
      <c r="E33" s="813">
        <v>5</v>
      </c>
      <c r="F33" s="813">
        <v>30</v>
      </c>
    </row>
    <row r="34" spans="1:6">
      <c r="A34" s="809"/>
      <c r="B34" s="804"/>
      <c r="C34" s="813"/>
      <c r="D34" s="813"/>
      <c r="E34" s="813"/>
      <c r="F34" s="813"/>
    </row>
    <row r="35" spans="1:6">
      <c r="A35" s="808" t="s">
        <v>765</v>
      </c>
      <c r="B35" s="811">
        <v>1140</v>
      </c>
      <c r="C35" s="812">
        <f>C36</f>
        <v>16</v>
      </c>
      <c r="D35" s="812">
        <f>D36</f>
        <v>2</v>
      </c>
      <c r="E35" s="812">
        <f>E36</f>
        <v>28</v>
      </c>
      <c r="F35" s="812">
        <f>F36</f>
        <v>2</v>
      </c>
    </row>
    <row r="36" spans="1:6">
      <c r="A36" s="809" t="s">
        <v>764</v>
      </c>
      <c r="B36" s="804"/>
      <c r="C36" s="813">
        <v>16</v>
      </c>
      <c r="D36" s="813">
        <v>2</v>
      </c>
      <c r="E36" s="813">
        <v>28</v>
      </c>
      <c r="F36" s="813">
        <v>2</v>
      </c>
    </row>
    <row r="37" spans="1:6">
      <c r="A37" s="809"/>
      <c r="B37" s="809"/>
      <c r="C37" s="814"/>
      <c r="D37" s="814"/>
      <c r="E37" s="814"/>
      <c r="F37" s="814"/>
    </row>
    <row r="38" spans="1:6">
      <c r="A38" s="808" t="s">
        <v>766</v>
      </c>
      <c r="B38" s="811">
        <v>1150</v>
      </c>
      <c r="C38" s="812">
        <f>C39</f>
        <v>4886</v>
      </c>
      <c r="D38" s="812">
        <f>D39</f>
        <v>4580</v>
      </c>
      <c r="E38" s="812">
        <f>E39</f>
        <v>5400</v>
      </c>
      <c r="F38" s="812">
        <f>F39</f>
        <v>0</v>
      </c>
    </row>
    <row r="39" spans="1:6">
      <c r="A39" s="809" t="s">
        <v>767</v>
      </c>
      <c r="B39" s="804"/>
      <c r="C39" s="813">
        <v>4886</v>
      </c>
      <c r="D39" s="813">
        <v>4580</v>
      </c>
      <c r="E39" s="813">
        <v>5400</v>
      </c>
      <c r="F39" s="813">
        <v>0</v>
      </c>
    </row>
    <row r="40" spans="1:6">
      <c r="A40" s="809"/>
      <c r="B40" s="804"/>
      <c r="C40" s="813"/>
      <c r="D40" s="813"/>
      <c r="E40" s="813"/>
      <c r="F40" s="813"/>
    </row>
    <row r="41" spans="1:6">
      <c r="A41" s="808" t="s">
        <v>768</v>
      </c>
      <c r="B41" s="811">
        <v>1160</v>
      </c>
      <c r="C41" s="812">
        <f>C42</f>
        <v>41</v>
      </c>
      <c r="D41" s="812">
        <f>D42</f>
        <v>14</v>
      </c>
      <c r="E41" s="812">
        <f>E42</f>
        <v>10</v>
      </c>
      <c r="F41" s="812">
        <f>F42</f>
        <v>14</v>
      </c>
    </row>
    <row r="42" spans="1:6" ht="25.5">
      <c r="A42" s="815" t="s">
        <v>769</v>
      </c>
      <c r="B42" s="815"/>
      <c r="C42" s="813">
        <v>41</v>
      </c>
      <c r="D42" s="813">
        <v>14</v>
      </c>
      <c r="E42" s="813">
        <v>10</v>
      </c>
      <c r="F42" s="813">
        <v>14</v>
      </c>
    </row>
    <row r="43" spans="1:6" ht="15" customHeight="1">
      <c r="C43" s="816"/>
      <c r="D43" s="816"/>
      <c r="E43" s="816"/>
      <c r="F43" s="816"/>
    </row>
    <row r="44" spans="1:6" s="817" customFormat="1" ht="14.25" customHeight="1"/>
    <row r="45" spans="1:6" s="817" customFormat="1" ht="15">
      <c r="A45" s="818" t="s">
        <v>770</v>
      </c>
      <c r="B45" s="818"/>
      <c r="C45" s="818"/>
      <c r="D45" s="818" t="s">
        <v>771</v>
      </c>
    </row>
    <row r="46" spans="1:6" s="817" customFormat="1" ht="15">
      <c r="A46" s="818"/>
      <c r="B46" s="818"/>
      <c r="C46" s="818"/>
      <c r="D46" s="818"/>
    </row>
    <row r="47" spans="1:6" s="817" customFormat="1" ht="15">
      <c r="A47" s="818" t="s">
        <v>772</v>
      </c>
      <c r="B47" s="818"/>
      <c r="C47" s="818"/>
      <c r="D47" s="818" t="s">
        <v>773</v>
      </c>
    </row>
    <row r="48" spans="1:6" s="817" customFormat="1" ht="15">
      <c r="A48" s="818"/>
      <c r="B48" s="818"/>
      <c r="C48" s="818"/>
      <c r="D48" s="818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opLeftCell="A70" zoomScale="118" zoomScaleNormal="118" workbookViewId="0">
      <selection activeCell="D69" sqref="D69"/>
    </sheetView>
  </sheetViews>
  <sheetFormatPr defaultRowHeight="15.75"/>
  <cols>
    <col min="2" max="2" width="24.125" customWidth="1"/>
    <col min="5" max="5" width="11.25" customWidth="1"/>
    <col min="7" max="7" width="9.875" customWidth="1"/>
    <col min="8" max="8" width="7.75" customWidth="1"/>
    <col min="9" max="9" width="9" hidden="1" customWidth="1"/>
    <col min="10" max="10" width="7.25" customWidth="1"/>
    <col min="11" max="11" width="7.875" customWidth="1"/>
    <col min="12" max="12" width="7.375" customWidth="1"/>
    <col min="13" max="13" width="17.75" customWidth="1"/>
    <col min="14" max="14" width="9" style="46"/>
  </cols>
  <sheetData>
    <row r="1" spans="1:14">
      <c r="M1" s="10" t="s">
        <v>237</v>
      </c>
    </row>
    <row r="2" spans="1:14">
      <c r="A2" s="282" t="s">
        <v>238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4" spans="1:14" ht="15.75" customHeight="1">
      <c r="A4" s="247" t="s">
        <v>239</v>
      </c>
      <c r="B4" s="247"/>
      <c r="C4" s="247" t="s">
        <v>0</v>
      </c>
      <c r="D4" s="247" t="s">
        <v>436</v>
      </c>
      <c r="E4" s="250" t="s">
        <v>437</v>
      </c>
      <c r="F4" s="283" t="s">
        <v>438</v>
      </c>
      <c r="G4" s="250" t="s">
        <v>439</v>
      </c>
      <c r="H4" s="260" t="s">
        <v>386</v>
      </c>
      <c r="I4" s="261"/>
      <c r="J4" s="261"/>
      <c r="K4" s="261"/>
      <c r="L4" s="262"/>
      <c r="M4" s="279" t="s">
        <v>98</v>
      </c>
      <c r="N4" s="182" t="s">
        <v>441</v>
      </c>
    </row>
    <row r="5" spans="1:14">
      <c r="A5" s="247"/>
      <c r="B5" s="247"/>
      <c r="C5" s="247"/>
      <c r="D5" s="247"/>
      <c r="E5" s="250"/>
      <c r="F5" s="284"/>
      <c r="G5" s="250"/>
      <c r="H5" s="263"/>
      <c r="I5" s="264"/>
      <c r="J5" s="264"/>
      <c r="K5" s="264"/>
      <c r="L5" s="265"/>
      <c r="M5" s="280"/>
    </row>
    <row r="6" spans="1:14" ht="10.5" customHeight="1">
      <c r="A6" s="247"/>
      <c r="B6" s="247"/>
      <c r="C6" s="247"/>
      <c r="D6" s="247"/>
      <c r="E6" s="250"/>
      <c r="F6" s="284"/>
      <c r="G6" s="250"/>
      <c r="H6" s="266"/>
      <c r="I6" s="267"/>
      <c r="J6" s="267"/>
      <c r="K6" s="267"/>
      <c r="L6" s="268"/>
      <c r="M6" s="280"/>
    </row>
    <row r="7" spans="1:14" ht="12" customHeight="1">
      <c r="A7" s="247"/>
      <c r="B7" s="247"/>
      <c r="C7" s="247"/>
      <c r="D7" s="247"/>
      <c r="E7" s="250"/>
      <c r="F7" s="285"/>
      <c r="G7" s="250"/>
      <c r="H7" s="175" t="s">
        <v>387</v>
      </c>
      <c r="I7" s="176"/>
      <c r="J7" s="177" t="s">
        <v>388</v>
      </c>
      <c r="K7" s="177" t="s">
        <v>389</v>
      </c>
      <c r="L7" s="178" t="s">
        <v>390</v>
      </c>
      <c r="M7" s="281"/>
    </row>
    <row r="8" spans="1:14">
      <c r="A8" s="247">
        <v>1</v>
      </c>
      <c r="B8" s="247"/>
      <c r="C8" s="80">
        <v>2</v>
      </c>
      <c r="D8" s="80">
        <v>3</v>
      </c>
      <c r="E8" s="81">
        <v>4</v>
      </c>
      <c r="F8" s="81">
        <v>5</v>
      </c>
      <c r="G8" s="81">
        <v>6</v>
      </c>
      <c r="H8" s="286">
        <v>7</v>
      </c>
      <c r="I8" s="286"/>
      <c r="J8" s="81">
        <v>8</v>
      </c>
      <c r="K8" s="81">
        <v>9</v>
      </c>
      <c r="L8" s="82">
        <v>10</v>
      </c>
      <c r="M8" s="83">
        <v>11</v>
      </c>
    </row>
    <row r="9" spans="1:14" s="10" customFormat="1" ht="12.75">
      <c r="A9" s="234" t="s">
        <v>99</v>
      </c>
      <c r="B9" s="234"/>
      <c r="C9" s="11"/>
      <c r="D9" s="12"/>
      <c r="E9" s="13"/>
      <c r="F9" s="13"/>
      <c r="G9" s="13"/>
      <c r="H9" s="287"/>
      <c r="I9" s="288"/>
      <c r="J9" s="13"/>
      <c r="K9" s="13"/>
      <c r="L9" s="14"/>
      <c r="M9" s="15"/>
      <c r="N9" s="183"/>
    </row>
    <row r="10" spans="1:14" s="10" customFormat="1" ht="23.25" customHeight="1">
      <c r="A10" s="234" t="s">
        <v>1</v>
      </c>
      <c r="B10" s="234"/>
      <c r="C10" s="16" t="s">
        <v>20</v>
      </c>
      <c r="D10" s="13">
        <v>112119</v>
      </c>
      <c r="E10" s="13">
        <v>130320</v>
      </c>
      <c r="F10" s="13">
        <v>130900</v>
      </c>
      <c r="G10" s="13">
        <f>H10+J10+K10+L10</f>
        <v>160806.39999999999</v>
      </c>
      <c r="H10" s="275">
        <v>40201.599999999999</v>
      </c>
      <c r="I10" s="275"/>
      <c r="J10" s="13">
        <v>40201.599999999999</v>
      </c>
      <c r="K10" s="13">
        <v>40201.599999999999</v>
      </c>
      <c r="L10" s="14">
        <v>40201.599999999999</v>
      </c>
      <c r="M10" s="15"/>
      <c r="N10" s="183"/>
    </row>
    <row r="11" spans="1:14" s="10" customFormat="1" ht="27" customHeight="1">
      <c r="A11" s="234" t="s">
        <v>3</v>
      </c>
      <c r="B11" s="234"/>
      <c r="C11" s="16" t="s">
        <v>21</v>
      </c>
      <c r="D11" s="97">
        <f>SUM(D12:D19)</f>
        <v>114690</v>
      </c>
      <c r="E11" s="97">
        <f t="shared" ref="E11:L11" si="0">SUM(E12:E19)</f>
        <v>123192</v>
      </c>
      <c r="F11" s="166">
        <f t="shared" si="0"/>
        <v>130340</v>
      </c>
      <c r="G11" s="166">
        <f t="shared" si="0"/>
        <v>157474</v>
      </c>
      <c r="H11" s="166">
        <f t="shared" si="0"/>
        <v>39031</v>
      </c>
      <c r="I11" s="166">
        <f t="shared" si="0"/>
        <v>12757</v>
      </c>
      <c r="J11" s="166">
        <f t="shared" si="0"/>
        <v>38431</v>
      </c>
      <c r="K11" s="166">
        <f t="shared" si="0"/>
        <v>38931</v>
      </c>
      <c r="L11" s="166">
        <f t="shared" si="0"/>
        <v>41081</v>
      </c>
      <c r="M11" s="15"/>
      <c r="N11" s="184">
        <f>H11+J11+K11+L11</f>
        <v>157474</v>
      </c>
    </row>
    <row r="12" spans="1:14" s="10" customFormat="1" ht="12.75">
      <c r="A12" s="270" t="s">
        <v>100</v>
      </c>
      <c r="B12" s="271"/>
      <c r="C12" s="16" t="s">
        <v>130</v>
      </c>
      <c r="D12" s="17">
        <v>10892</v>
      </c>
      <c r="E12" s="17">
        <v>10760</v>
      </c>
      <c r="F12" s="17">
        <v>9100</v>
      </c>
      <c r="G12" s="165">
        <f t="shared" ref="G12:G45" si="1">H12+J12+K12+L12</f>
        <v>9800</v>
      </c>
      <c r="H12" s="18">
        <v>2200</v>
      </c>
      <c r="I12" s="18"/>
      <c r="J12" s="18">
        <v>2500</v>
      </c>
      <c r="K12" s="18">
        <v>2500</v>
      </c>
      <c r="L12" s="18">
        <v>2600</v>
      </c>
      <c r="M12" s="15"/>
      <c r="N12" s="183"/>
    </row>
    <row r="13" spans="1:14" s="10" customFormat="1" ht="12.75">
      <c r="A13" s="270" t="s">
        <v>104</v>
      </c>
      <c r="B13" s="271"/>
      <c r="C13" s="16" t="s">
        <v>131</v>
      </c>
      <c r="D13" s="17">
        <v>1490</v>
      </c>
      <c r="E13" s="17">
        <v>2000</v>
      </c>
      <c r="F13" s="17">
        <v>2300</v>
      </c>
      <c r="G13" s="165">
        <f t="shared" si="1"/>
        <v>3500</v>
      </c>
      <c r="H13" s="18">
        <v>1850</v>
      </c>
      <c r="I13" s="18"/>
      <c r="J13" s="18">
        <v>0</v>
      </c>
      <c r="K13" s="18">
        <v>0</v>
      </c>
      <c r="L13" s="18">
        <v>1650</v>
      </c>
      <c r="M13" s="15"/>
      <c r="N13" s="183"/>
    </row>
    <row r="14" spans="1:14" s="10" customFormat="1" ht="12.75">
      <c r="A14" s="270" t="s">
        <v>101</v>
      </c>
      <c r="B14" s="271"/>
      <c r="C14" s="16" t="s">
        <v>132</v>
      </c>
      <c r="D14" s="17">
        <v>48467</v>
      </c>
      <c r="E14" s="17">
        <v>49400</v>
      </c>
      <c r="F14" s="17">
        <v>55160</v>
      </c>
      <c r="G14" s="165">
        <f t="shared" si="1"/>
        <v>65550</v>
      </c>
      <c r="H14" s="18">
        <v>15550</v>
      </c>
      <c r="I14" s="18"/>
      <c r="J14" s="18">
        <v>16200</v>
      </c>
      <c r="K14" s="18">
        <v>16700</v>
      </c>
      <c r="L14" s="18">
        <v>17100</v>
      </c>
      <c r="M14" s="15"/>
      <c r="N14" s="183"/>
    </row>
    <row r="15" spans="1:14" s="10" customFormat="1" ht="12.75">
      <c r="A15" s="270" t="s">
        <v>102</v>
      </c>
      <c r="B15" s="271"/>
      <c r="C15" s="16" t="s">
        <v>133</v>
      </c>
      <c r="D15" s="17">
        <v>26255</v>
      </c>
      <c r="E15" s="17">
        <v>28600</v>
      </c>
      <c r="F15" s="17">
        <v>32560</v>
      </c>
      <c r="G15" s="165">
        <f t="shared" si="1"/>
        <v>42380</v>
      </c>
      <c r="H15" s="18">
        <v>10595</v>
      </c>
      <c r="I15" s="137">
        <v>6290</v>
      </c>
      <c r="J15" s="137">
        <v>10595</v>
      </c>
      <c r="K15" s="137">
        <v>10595</v>
      </c>
      <c r="L15" s="137">
        <v>10595</v>
      </c>
      <c r="M15" s="15"/>
      <c r="N15" s="183"/>
    </row>
    <row r="16" spans="1:14" s="10" customFormat="1" ht="12.75">
      <c r="A16" s="270" t="s">
        <v>103</v>
      </c>
      <c r="B16" s="271"/>
      <c r="C16" s="16" t="s">
        <v>134</v>
      </c>
      <c r="D16" s="17">
        <v>5788</v>
      </c>
      <c r="E16" s="17">
        <v>6292</v>
      </c>
      <c r="F16" s="17">
        <v>7120</v>
      </c>
      <c r="G16" s="165">
        <f t="shared" si="1"/>
        <v>9324</v>
      </c>
      <c r="H16" s="18">
        <v>2331</v>
      </c>
      <c r="I16" s="137">
        <v>2382</v>
      </c>
      <c r="J16" s="137">
        <v>2331</v>
      </c>
      <c r="K16" s="137">
        <v>2331</v>
      </c>
      <c r="L16" s="137">
        <v>2331</v>
      </c>
      <c r="M16" s="15"/>
      <c r="N16" s="183"/>
    </row>
    <row r="17" spans="1:14" s="10" customFormat="1" ht="49.5" customHeight="1">
      <c r="A17" s="270" t="s">
        <v>105</v>
      </c>
      <c r="B17" s="271"/>
      <c r="C17" s="16" t="s">
        <v>135</v>
      </c>
      <c r="D17" s="17">
        <v>321</v>
      </c>
      <c r="E17" s="17">
        <v>600</v>
      </c>
      <c r="F17" s="17">
        <v>600</v>
      </c>
      <c r="G17" s="165">
        <f t="shared" si="1"/>
        <v>600</v>
      </c>
      <c r="H17" s="18">
        <v>150</v>
      </c>
      <c r="I17" s="18"/>
      <c r="J17" s="18">
        <v>150</v>
      </c>
      <c r="K17" s="18">
        <v>150</v>
      </c>
      <c r="L17" s="18">
        <v>150</v>
      </c>
      <c r="M17" s="15"/>
      <c r="N17" s="183"/>
    </row>
    <row r="18" spans="1:14" s="10" customFormat="1" ht="25.5" customHeight="1">
      <c r="A18" s="270" t="s">
        <v>106</v>
      </c>
      <c r="B18" s="271"/>
      <c r="C18" s="16" t="s">
        <v>136</v>
      </c>
      <c r="D18" s="17">
        <v>9082</v>
      </c>
      <c r="E18" s="17">
        <v>9600</v>
      </c>
      <c r="F18" s="17">
        <v>11200</v>
      </c>
      <c r="G18" s="165">
        <f t="shared" si="1"/>
        <v>11820</v>
      </c>
      <c r="H18" s="18">
        <v>2955</v>
      </c>
      <c r="I18" s="18">
        <v>2217.5</v>
      </c>
      <c r="J18" s="18">
        <v>2955</v>
      </c>
      <c r="K18" s="18">
        <v>2955</v>
      </c>
      <c r="L18" s="18">
        <v>2955</v>
      </c>
      <c r="M18" s="15"/>
      <c r="N18" s="183"/>
    </row>
    <row r="19" spans="1:14" s="10" customFormat="1" ht="12.75">
      <c r="A19" s="270" t="s">
        <v>107</v>
      </c>
      <c r="B19" s="271"/>
      <c r="C19" s="16" t="s">
        <v>137</v>
      </c>
      <c r="D19" s="17">
        <v>12395</v>
      </c>
      <c r="E19" s="17">
        <v>15940</v>
      </c>
      <c r="F19" s="17">
        <v>12300</v>
      </c>
      <c r="G19" s="165">
        <f t="shared" si="1"/>
        <v>14500</v>
      </c>
      <c r="H19" s="18">
        <v>3400</v>
      </c>
      <c r="I19" s="142">
        <v>1867.5</v>
      </c>
      <c r="J19" s="142">
        <v>3700</v>
      </c>
      <c r="K19" s="142">
        <v>3700</v>
      </c>
      <c r="L19" s="142">
        <v>3700</v>
      </c>
      <c r="M19" s="15"/>
      <c r="N19" s="183"/>
    </row>
    <row r="20" spans="1:14" s="10" customFormat="1" ht="12.75">
      <c r="A20" s="276" t="s">
        <v>10</v>
      </c>
      <c r="B20" s="278"/>
      <c r="C20" s="129" t="s">
        <v>95</v>
      </c>
      <c r="D20" s="106">
        <f>D10-D11</f>
        <v>-2571</v>
      </c>
      <c r="E20" s="106">
        <f t="shared" ref="E20:G20" si="2">E10-E11</f>
        <v>7128</v>
      </c>
      <c r="F20" s="106">
        <f t="shared" si="2"/>
        <v>560</v>
      </c>
      <c r="G20" s="106">
        <f t="shared" si="2"/>
        <v>3332.4</v>
      </c>
      <c r="H20" s="106">
        <f>H10-H11</f>
        <v>1170.5999999999999</v>
      </c>
      <c r="I20" s="106">
        <f t="shared" ref="I20:L20" si="3">I10-I11</f>
        <v>-12757</v>
      </c>
      <c r="J20" s="106">
        <f t="shared" si="3"/>
        <v>1770.6</v>
      </c>
      <c r="K20" s="106">
        <f t="shared" si="3"/>
        <v>1270.5999999999999</v>
      </c>
      <c r="L20" s="106">
        <f t="shared" si="3"/>
        <v>-879.4</v>
      </c>
      <c r="M20" s="15"/>
      <c r="N20" s="184">
        <f>H20+J20+K20+L20</f>
        <v>3332.4</v>
      </c>
    </row>
    <row r="21" spans="1:14" s="10" customFormat="1" ht="25.5" customHeight="1">
      <c r="A21" s="276" t="s">
        <v>108</v>
      </c>
      <c r="B21" s="278"/>
      <c r="C21" s="129" t="s">
        <v>138</v>
      </c>
      <c r="D21" s="12">
        <v>10031</v>
      </c>
      <c r="E21" s="12">
        <v>7000</v>
      </c>
      <c r="F21" s="12">
        <v>6000</v>
      </c>
      <c r="G21" s="97">
        <f>H21+J21+K21+L21</f>
        <v>6200</v>
      </c>
      <c r="H21" s="13">
        <v>1200</v>
      </c>
      <c r="I21" s="13"/>
      <c r="J21" s="13">
        <v>1800</v>
      </c>
      <c r="K21" s="13">
        <v>1900</v>
      </c>
      <c r="L21" s="13">
        <v>1300</v>
      </c>
      <c r="M21" s="15"/>
      <c r="N21" s="183"/>
    </row>
    <row r="22" spans="1:14" s="10" customFormat="1" ht="12.75">
      <c r="A22" s="270" t="s">
        <v>109</v>
      </c>
      <c r="B22" s="271"/>
      <c r="C22" s="16" t="s">
        <v>139</v>
      </c>
      <c r="D22" s="12"/>
      <c r="E22" s="12"/>
      <c r="F22" s="12"/>
      <c r="G22" s="97"/>
      <c r="H22" s="13"/>
      <c r="I22" s="13"/>
      <c r="J22" s="13"/>
      <c r="K22" s="13"/>
      <c r="L22" s="13"/>
      <c r="M22" s="15"/>
      <c r="N22" s="183"/>
    </row>
    <row r="23" spans="1:14" s="133" customFormat="1" ht="12.75">
      <c r="A23" s="274" t="s">
        <v>110</v>
      </c>
      <c r="B23" s="274"/>
      <c r="C23" s="129" t="s">
        <v>94</v>
      </c>
      <c r="D23" s="105">
        <f>SUM(D24:D45)</f>
        <v>3817</v>
      </c>
      <c r="E23" s="105">
        <f t="shared" ref="E23:G23" si="4">SUM(E24:E45)</f>
        <v>3694.6</v>
      </c>
      <c r="F23" s="105">
        <f t="shared" si="4"/>
        <v>4838</v>
      </c>
      <c r="G23" s="105">
        <f t="shared" si="4"/>
        <v>5418</v>
      </c>
      <c r="H23" s="105">
        <f t="shared" ref="H23" si="5">SUM(H24:H45)</f>
        <v>1370.5</v>
      </c>
      <c r="I23" s="105">
        <f t="shared" ref="I23" si="6">SUM(I24:I45)</f>
        <v>812.1</v>
      </c>
      <c r="J23" s="105">
        <f t="shared" ref="J23" si="7">SUM(J24:J45)</f>
        <v>1324.5</v>
      </c>
      <c r="K23" s="105">
        <f t="shared" ref="K23" si="8">SUM(K24:K45)</f>
        <v>1327.5</v>
      </c>
      <c r="L23" s="105">
        <f t="shared" ref="L23" si="9">SUM(L24:L45)</f>
        <v>1395.5</v>
      </c>
      <c r="M23" s="172"/>
      <c r="N23" s="185">
        <f>H23+J23+K23+L23</f>
        <v>5418</v>
      </c>
    </row>
    <row r="24" spans="1:14" s="10" customFormat="1" ht="26.25" customHeight="1">
      <c r="A24" s="233" t="s">
        <v>5</v>
      </c>
      <c r="B24" s="233"/>
      <c r="C24" s="19" t="s">
        <v>140</v>
      </c>
      <c r="D24" s="20">
        <v>373</v>
      </c>
      <c r="E24" s="20">
        <v>320</v>
      </c>
      <c r="F24" s="20">
        <v>450</v>
      </c>
      <c r="G24" s="165">
        <f t="shared" si="1"/>
        <v>550</v>
      </c>
      <c r="H24" s="20">
        <v>130</v>
      </c>
      <c r="I24" s="20"/>
      <c r="J24" s="20">
        <v>140</v>
      </c>
      <c r="K24" s="20">
        <v>140</v>
      </c>
      <c r="L24" s="20">
        <v>140</v>
      </c>
      <c r="M24" s="15"/>
      <c r="N24" s="183"/>
    </row>
    <row r="25" spans="1:14" s="10" customFormat="1" ht="12.75">
      <c r="A25" s="233" t="s">
        <v>111</v>
      </c>
      <c r="B25" s="233"/>
      <c r="C25" s="19" t="s">
        <v>141</v>
      </c>
      <c r="D25" s="20"/>
      <c r="E25" s="20"/>
      <c r="F25" s="20"/>
      <c r="G25" s="165"/>
      <c r="H25" s="20" t="s">
        <v>397</v>
      </c>
      <c r="I25" s="20"/>
      <c r="J25" s="20"/>
      <c r="K25" s="20"/>
      <c r="L25" s="20"/>
      <c r="M25" s="15"/>
      <c r="N25" s="183"/>
    </row>
    <row r="26" spans="1:14" s="10" customFormat="1" ht="12.75">
      <c r="A26" s="233" t="s">
        <v>6</v>
      </c>
      <c r="B26" s="233"/>
      <c r="C26" s="19" t="s">
        <v>142</v>
      </c>
      <c r="D26" s="20"/>
      <c r="E26" s="20"/>
      <c r="F26" s="20"/>
      <c r="G26" s="165"/>
      <c r="H26" s="20"/>
      <c r="I26" s="20"/>
      <c r="J26" s="20"/>
      <c r="K26" s="20"/>
      <c r="L26" s="20"/>
      <c r="M26" s="15"/>
      <c r="N26" s="183"/>
    </row>
    <row r="27" spans="1:14" s="10" customFormat="1" ht="12.75">
      <c r="A27" s="233" t="s">
        <v>7</v>
      </c>
      <c r="B27" s="233"/>
      <c r="C27" s="19" t="s">
        <v>143</v>
      </c>
      <c r="D27" s="20"/>
      <c r="E27" s="20"/>
      <c r="F27" s="20"/>
      <c r="G27" s="165"/>
      <c r="H27" s="20"/>
      <c r="I27" s="20"/>
      <c r="J27" s="20"/>
      <c r="K27" s="20"/>
      <c r="L27" s="20"/>
      <c r="M27" s="15"/>
      <c r="N27" s="183"/>
    </row>
    <row r="28" spans="1:14" s="10" customFormat="1" ht="12.75">
      <c r="A28" s="233" t="s">
        <v>8</v>
      </c>
      <c r="B28" s="233"/>
      <c r="C28" s="19" t="s">
        <v>144</v>
      </c>
      <c r="D28" s="20"/>
      <c r="E28" s="20"/>
      <c r="F28" s="20"/>
      <c r="G28" s="165"/>
      <c r="H28" s="13"/>
      <c r="I28" s="13">
        <v>593.1</v>
      </c>
      <c r="J28" s="13"/>
      <c r="K28" s="13"/>
      <c r="L28" s="20"/>
      <c r="M28" s="15"/>
      <c r="N28" s="183"/>
    </row>
    <row r="29" spans="1:14" s="10" customFormat="1" ht="12.75">
      <c r="A29" s="237" t="s">
        <v>112</v>
      </c>
      <c r="B29" s="238"/>
      <c r="C29" s="19" t="s">
        <v>145</v>
      </c>
      <c r="D29" s="20">
        <v>72.3</v>
      </c>
      <c r="E29" s="20">
        <v>75</v>
      </c>
      <c r="F29" s="20">
        <v>72</v>
      </c>
      <c r="G29" s="165">
        <f t="shared" si="1"/>
        <v>75</v>
      </c>
      <c r="H29" s="18">
        <v>16</v>
      </c>
      <c r="I29" s="18"/>
      <c r="J29" s="18">
        <v>18.5</v>
      </c>
      <c r="K29" s="18">
        <v>20.5</v>
      </c>
      <c r="L29" s="18">
        <v>20</v>
      </c>
      <c r="M29" s="15"/>
      <c r="N29" s="183"/>
    </row>
    <row r="30" spans="1:14" s="10" customFormat="1" ht="12.75">
      <c r="A30" s="237" t="s">
        <v>113</v>
      </c>
      <c r="B30" s="238"/>
      <c r="C30" s="19" t="s">
        <v>146</v>
      </c>
      <c r="D30" s="20">
        <v>12</v>
      </c>
      <c r="E30" s="20">
        <v>23</v>
      </c>
      <c r="F30" s="20">
        <v>30</v>
      </c>
      <c r="G30" s="165">
        <f t="shared" si="1"/>
        <v>30</v>
      </c>
      <c r="H30" s="18">
        <v>7.5</v>
      </c>
      <c r="I30" s="18"/>
      <c r="J30" s="18">
        <v>7.5</v>
      </c>
      <c r="K30" s="18">
        <v>7.5</v>
      </c>
      <c r="L30" s="18">
        <v>7.5</v>
      </c>
      <c r="M30" s="15"/>
      <c r="N30" s="183"/>
    </row>
    <row r="31" spans="1:14" s="10" customFormat="1" ht="12.75">
      <c r="A31" s="237" t="s">
        <v>102</v>
      </c>
      <c r="B31" s="238"/>
      <c r="C31" s="19" t="s">
        <v>147</v>
      </c>
      <c r="D31" s="20">
        <v>1969</v>
      </c>
      <c r="E31" s="20">
        <v>2180</v>
      </c>
      <c r="F31" s="20">
        <v>2440</v>
      </c>
      <c r="G31" s="165">
        <f t="shared" si="1"/>
        <v>2800</v>
      </c>
      <c r="H31" s="18">
        <v>700</v>
      </c>
      <c r="I31" s="18"/>
      <c r="J31" s="18">
        <v>700</v>
      </c>
      <c r="K31" s="18">
        <v>700</v>
      </c>
      <c r="L31" s="18">
        <v>700</v>
      </c>
      <c r="M31" s="15"/>
      <c r="N31" s="183"/>
    </row>
    <row r="32" spans="1:14" s="10" customFormat="1" ht="12.75">
      <c r="A32" s="237" t="s">
        <v>114</v>
      </c>
      <c r="B32" s="238"/>
      <c r="C32" s="19" t="s">
        <v>148</v>
      </c>
      <c r="D32" s="20">
        <v>425</v>
      </c>
      <c r="E32" s="20">
        <v>479.6</v>
      </c>
      <c r="F32" s="20">
        <v>535</v>
      </c>
      <c r="G32" s="165">
        <f t="shared" si="1"/>
        <v>616</v>
      </c>
      <c r="H32" s="18">
        <v>154</v>
      </c>
      <c r="I32" s="140">
        <v>185.5</v>
      </c>
      <c r="J32" s="140">
        <v>154</v>
      </c>
      <c r="K32" s="140">
        <v>154</v>
      </c>
      <c r="L32" s="140">
        <v>154</v>
      </c>
      <c r="M32" s="15"/>
      <c r="N32" s="183"/>
    </row>
    <row r="33" spans="1:14" s="10" customFormat="1" ht="12.75">
      <c r="A33" s="237" t="s">
        <v>115</v>
      </c>
      <c r="B33" s="238"/>
      <c r="C33" s="19" t="s">
        <v>149</v>
      </c>
      <c r="D33" s="20">
        <v>174</v>
      </c>
      <c r="E33" s="20">
        <v>80</v>
      </c>
      <c r="F33" s="20">
        <v>136</v>
      </c>
      <c r="G33" s="165">
        <f t="shared" si="1"/>
        <v>160</v>
      </c>
      <c r="H33" s="18">
        <v>40</v>
      </c>
      <c r="I33" s="18">
        <v>12.5</v>
      </c>
      <c r="J33" s="18">
        <v>40</v>
      </c>
      <c r="K33" s="18">
        <v>40</v>
      </c>
      <c r="L33" s="18">
        <v>40</v>
      </c>
      <c r="M33" s="15"/>
      <c r="N33" s="183"/>
    </row>
    <row r="34" spans="1:14" s="10" customFormat="1" ht="26.25" customHeight="1">
      <c r="A34" s="237" t="s">
        <v>116</v>
      </c>
      <c r="B34" s="238"/>
      <c r="C34" s="19" t="s">
        <v>150</v>
      </c>
      <c r="D34" s="20"/>
      <c r="E34" s="20"/>
      <c r="F34" s="20"/>
      <c r="G34" s="165"/>
      <c r="H34" s="18"/>
      <c r="I34" s="18"/>
      <c r="J34" s="18"/>
      <c r="K34" s="18"/>
      <c r="L34" s="18"/>
      <c r="M34" s="15"/>
      <c r="N34" s="183"/>
    </row>
    <row r="35" spans="1:14" s="10" customFormat="1" ht="12.75">
      <c r="A35" s="237" t="s">
        <v>117</v>
      </c>
      <c r="B35" s="238"/>
      <c r="C35" s="19" t="s">
        <v>151</v>
      </c>
      <c r="D35" s="20"/>
      <c r="E35" s="20"/>
      <c r="F35" s="20"/>
      <c r="G35" s="165"/>
      <c r="H35" s="18"/>
      <c r="I35" s="18"/>
      <c r="J35" s="18"/>
      <c r="K35" s="18"/>
      <c r="L35" s="18"/>
      <c r="M35" s="15"/>
      <c r="N35" s="183"/>
    </row>
    <row r="36" spans="1:14" s="10" customFormat="1" ht="12.75">
      <c r="A36" s="237" t="s">
        <v>118</v>
      </c>
      <c r="B36" s="238"/>
      <c r="C36" s="19" t="s">
        <v>152</v>
      </c>
      <c r="D36" s="20"/>
      <c r="E36" s="20"/>
      <c r="F36" s="20"/>
      <c r="G36" s="165"/>
      <c r="H36" s="18"/>
      <c r="I36" s="18"/>
      <c r="J36" s="18"/>
      <c r="K36" s="18"/>
      <c r="L36" s="18"/>
      <c r="M36" s="15"/>
      <c r="N36" s="183"/>
    </row>
    <row r="37" spans="1:14" s="10" customFormat="1" ht="12.75">
      <c r="A37" s="237" t="s">
        <v>119</v>
      </c>
      <c r="B37" s="238"/>
      <c r="C37" s="19" t="s">
        <v>153</v>
      </c>
      <c r="D37" s="20">
        <v>73.3</v>
      </c>
      <c r="E37" s="20">
        <v>74</v>
      </c>
      <c r="F37" s="20">
        <v>100</v>
      </c>
      <c r="G37" s="165">
        <f t="shared" si="1"/>
        <v>100</v>
      </c>
      <c r="H37" s="18">
        <v>25</v>
      </c>
      <c r="I37" s="18">
        <v>18.5</v>
      </c>
      <c r="J37" s="18">
        <v>25</v>
      </c>
      <c r="K37" s="18">
        <v>25</v>
      </c>
      <c r="L37" s="18">
        <v>25</v>
      </c>
      <c r="M37" s="15"/>
      <c r="N37" s="183"/>
    </row>
    <row r="38" spans="1:14" s="10" customFormat="1" ht="12.75">
      <c r="A38" s="237" t="s">
        <v>120</v>
      </c>
      <c r="B38" s="238"/>
      <c r="C38" s="19" t="s">
        <v>154</v>
      </c>
      <c r="D38" s="20">
        <v>15.6</v>
      </c>
      <c r="E38" s="20">
        <v>16</v>
      </c>
      <c r="F38" s="20">
        <v>22</v>
      </c>
      <c r="G38" s="165">
        <f t="shared" si="1"/>
        <v>22</v>
      </c>
      <c r="H38" s="18">
        <v>5.5</v>
      </c>
      <c r="I38" s="18"/>
      <c r="J38" s="18">
        <v>5.5</v>
      </c>
      <c r="K38" s="18">
        <v>5.5</v>
      </c>
      <c r="L38" s="18">
        <v>5.5</v>
      </c>
      <c r="M38" s="15"/>
      <c r="N38" s="183"/>
    </row>
    <row r="39" spans="1:14" s="10" customFormat="1" ht="12.75">
      <c r="A39" s="237" t="s">
        <v>121</v>
      </c>
      <c r="B39" s="238"/>
      <c r="C39" s="19" t="s">
        <v>155</v>
      </c>
      <c r="D39" s="20">
        <v>382.2</v>
      </c>
      <c r="E39" s="20">
        <v>160</v>
      </c>
      <c r="F39" s="20">
        <v>600</v>
      </c>
      <c r="G39" s="165">
        <f t="shared" si="1"/>
        <v>600</v>
      </c>
      <c r="H39" s="18">
        <v>150</v>
      </c>
      <c r="I39" s="18"/>
      <c r="J39" s="18">
        <v>150</v>
      </c>
      <c r="K39" s="18">
        <v>150</v>
      </c>
      <c r="L39" s="18">
        <v>150</v>
      </c>
      <c r="M39" s="15"/>
      <c r="N39" s="183"/>
    </row>
    <row r="40" spans="1:14" s="10" customFormat="1" ht="12.75">
      <c r="A40" s="237" t="s">
        <v>122</v>
      </c>
      <c r="B40" s="238"/>
      <c r="C40" s="19" t="s">
        <v>156</v>
      </c>
      <c r="D40" s="20">
        <v>101.1</v>
      </c>
      <c r="E40" s="20">
        <v>10</v>
      </c>
      <c r="F40" s="20">
        <v>80</v>
      </c>
      <c r="G40" s="165">
        <f t="shared" si="1"/>
        <v>80</v>
      </c>
      <c r="H40" s="18">
        <v>25</v>
      </c>
      <c r="I40" s="18">
        <v>2.5</v>
      </c>
      <c r="J40" s="18">
        <v>20</v>
      </c>
      <c r="K40" s="18">
        <v>15</v>
      </c>
      <c r="L40" s="18">
        <v>20</v>
      </c>
      <c r="M40" s="15"/>
      <c r="N40" s="183"/>
    </row>
    <row r="41" spans="1:14" s="10" customFormat="1" ht="12.75">
      <c r="A41" s="237" t="s">
        <v>123</v>
      </c>
      <c r="B41" s="238"/>
      <c r="C41" s="19" t="s">
        <v>157</v>
      </c>
      <c r="D41" s="20">
        <v>0</v>
      </c>
      <c r="E41" s="20">
        <v>1</v>
      </c>
      <c r="F41" s="20">
        <v>1</v>
      </c>
      <c r="G41" s="165">
        <f t="shared" si="1"/>
        <v>0</v>
      </c>
      <c r="H41" s="18"/>
      <c r="I41" s="18"/>
      <c r="J41" s="18"/>
      <c r="K41" s="18"/>
      <c r="L41" s="18"/>
      <c r="M41" s="15"/>
      <c r="N41" s="183"/>
    </row>
    <row r="42" spans="1:14" s="10" customFormat="1" ht="26.25" customHeight="1">
      <c r="A42" s="237" t="s">
        <v>124</v>
      </c>
      <c r="B42" s="238"/>
      <c r="C42" s="19" t="s">
        <v>158</v>
      </c>
      <c r="D42" s="20">
        <v>26.7</v>
      </c>
      <c r="E42" s="20">
        <v>26</v>
      </c>
      <c r="F42" s="20">
        <v>32</v>
      </c>
      <c r="G42" s="165">
        <f t="shared" si="1"/>
        <v>35</v>
      </c>
      <c r="H42" s="18">
        <v>7.5</v>
      </c>
      <c r="I42" s="18"/>
      <c r="J42" s="18">
        <v>9</v>
      </c>
      <c r="K42" s="18">
        <v>10</v>
      </c>
      <c r="L42" s="18">
        <v>8.5</v>
      </c>
      <c r="M42" s="15"/>
      <c r="N42" s="183"/>
    </row>
    <row r="43" spans="1:14" s="10" customFormat="1" ht="37.5" customHeight="1">
      <c r="A43" s="237" t="s">
        <v>125</v>
      </c>
      <c r="B43" s="238"/>
      <c r="C43" s="19" t="s">
        <v>159</v>
      </c>
      <c r="D43" s="20">
        <v>129.1</v>
      </c>
      <c r="E43" s="20">
        <v>200</v>
      </c>
      <c r="F43" s="20">
        <v>180</v>
      </c>
      <c r="G43" s="165">
        <f t="shared" si="1"/>
        <v>190</v>
      </c>
      <c r="H43" s="18">
        <v>75</v>
      </c>
      <c r="I43" s="18"/>
      <c r="J43" s="18">
        <v>15</v>
      </c>
      <c r="K43" s="18">
        <v>15</v>
      </c>
      <c r="L43" s="18">
        <v>85</v>
      </c>
      <c r="M43" s="15"/>
      <c r="N43" s="183"/>
    </row>
    <row r="44" spans="1:14" s="10" customFormat="1" ht="12.75">
      <c r="A44" s="237" t="s">
        <v>126</v>
      </c>
      <c r="B44" s="238"/>
      <c r="C44" s="19" t="s">
        <v>160</v>
      </c>
      <c r="D44" s="20">
        <v>27</v>
      </c>
      <c r="E44" s="20">
        <v>20</v>
      </c>
      <c r="F44" s="20">
        <v>90</v>
      </c>
      <c r="G44" s="165">
        <f t="shared" si="1"/>
        <v>90</v>
      </c>
      <c r="H44" s="18">
        <v>20</v>
      </c>
      <c r="I44" s="18"/>
      <c r="J44" s="18">
        <v>20</v>
      </c>
      <c r="K44" s="18">
        <v>25</v>
      </c>
      <c r="L44" s="20">
        <v>25</v>
      </c>
      <c r="M44" s="15"/>
      <c r="N44" s="183"/>
    </row>
    <row r="45" spans="1:14" s="10" customFormat="1" ht="12.75">
      <c r="A45" s="237" t="s">
        <v>127</v>
      </c>
      <c r="B45" s="238"/>
      <c r="C45" s="19" t="s">
        <v>161</v>
      </c>
      <c r="D45" s="20">
        <v>36.700000000000003</v>
      </c>
      <c r="E45" s="20">
        <v>30</v>
      </c>
      <c r="F45" s="20">
        <v>70</v>
      </c>
      <c r="G45" s="165">
        <f t="shared" si="1"/>
        <v>70</v>
      </c>
      <c r="H45" s="18">
        <v>15</v>
      </c>
      <c r="I45" s="18"/>
      <c r="J45" s="18">
        <v>20</v>
      </c>
      <c r="K45" s="18">
        <v>20</v>
      </c>
      <c r="L45" s="20">
        <v>15</v>
      </c>
      <c r="M45" s="15"/>
      <c r="N45" s="183"/>
    </row>
    <row r="46" spans="1:14" s="10" customFormat="1" ht="12.75">
      <c r="A46" s="274" t="s">
        <v>128</v>
      </c>
      <c r="B46" s="274"/>
      <c r="C46" s="129" t="s">
        <v>93</v>
      </c>
      <c r="D46" s="105">
        <f>SUM(D47:D52)</f>
        <v>5245</v>
      </c>
      <c r="E46" s="105">
        <f t="shared" ref="E46:F46" si="10">SUM(E47:E52)</f>
        <v>9192</v>
      </c>
      <c r="F46" s="105">
        <f t="shared" si="10"/>
        <v>6801</v>
      </c>
      <c r="G46" s="105">
        <f>SUM(G47:G52)</f>
        <v>5522</v>
      </c>
      <c r="H46" s="105">
        <f t="shared" ref="H46:L46" si="11">SUM(H47:H52)</f>
        <v>1380.5</v>
      </c>
      <c r="I46" s="105">
        <f t="shared" si="11"/>
        <v>2219.5</v>
      </c>
      <c r="J46" s="105">
        <f t="shared" si="11"/>
        <v>1380.5</v>
      </c>
      <c r="K46" s="105">
        <f t="shared" si="11"/>
        <v>1380.5</v>
      </c>
      <c r="L46" s="105">
        <f t="shared" si="11"/>
        <v>1380.5</v>
      </c>
      <c r="M46" s="15"/>
      <c r="N46" s="184">
        <f>H46+J46+K46+L46</f>
        <v>5522</v>
      </c>
    </row>
    <row r="47" spans="1:14" s="10" customFormat="1" ht="12.75">
      <c r="A47" s="270" t="s">
        <v>129</v>
      </c>
      <c r="B47" s="271"/>
      <c r="C47" s="16" t="s">
        <v>162</v>
      </c>
      <c r="D47" s="18"/>
      <c r="E47" s="18"/>
      <c r="F47" s="18"/>
      <c r="G47" s="20"/>
      <c r="H47" s="18"/>
      <c r="I47" s="18"/>
      <c r="J47" s="18"/>
      <c r="K47" s="18"/>
      <c r="L47" s="18"/>
      <c r="M47" s="15"/>
      <c r="N47" s="182"/>
    </row>
    <row r="48" spans="1:14" s="10" customFormat="1" ht="12.75">
      <c r="A48" s="270" t="s">
        <v>163</v>
      </c>
      <c r="B48" s="271"/>
      <c r="C48" s="16" t="s">
        <v>164</v>
      </c>
      <c r="D48" s="18"/>
      <c r="E48" s="18"/>
      <c r="F48" s="18"/>
      <c r="G48" s="20"/>
      <c r="H48" s="18"/>
      <c r="I48" s="18"/>
      <c r="J48" s="18"/>
      <c r="K48" s="18"/>
      <c r="L48" s="18"/>
      <c r="M48" s="15"/>
      <c r="N48" s="182"/>
    </row>
    <row r="49" spans="1:14" s="10" customFormat="1" ht="12.75">
      <c r="A49" s="270" t="s">
        <v>102</v>
      </c>
      <c r="B49" s="271"/>
      <c r="C49" s="16" t="s">
        <v>168</v>
      </c>
      <c r="D49" s="18">
        <v>2091</v>
      </c>
      <c r="E49" s="18">
        <v>3100</v>
      </c>
      <c r="F49" s="18">
        <v>2700</v>
      </c>
      <c r="G49" s="165">
        <f t="shared" ref="G49:G52" si="12">H49+J49+K49+L49</f>
        <v>3020</v>
      </c>
      <c r="H49" s="18">
        <v>755</v>
      </c>
      <c r="I49" s="137">
        <v>850</v>
      </c>
      <c r="J49" s="137">
        <v>755</v>
      </c>
      <c r="K49" s="137">
        <v>755</v>
      </c>
      <c r="L49" s="137">
        <v>755</v>
      </c>
      <c r="M49" s="15"/>
      <c r="N49" s="182"/>
    </row>
    <row r="50" spans="1:14" s="10" customFormat="1" ht="27" customHeight="1">
      <c r="A50" s="270" t="s">
        <v>106</v>
      </c>
      <c r="B50" s="271"/>
      <c r="C50" s="16" t="s">
        <v>169</v>
      </c>
      <c r="D50" s="18">
        <v>42</v>
      </c>
      <c r="E50" s="18">
        <v>40</v>
      </c>
      <c r="F50" s="18">
        <v>100</v>
      </c>
      <c r="G50" s="165">
        <f t="shared" si="12"/>
        <v>100</v>
      </c>
      <c r="H50" s="18">
        <v>25</v>
      </c>
      <c r="I50" s="18">
        <v>2.5</v>
      </c>
      <c r="J50" s="18">
        <v>25</v>
      </c>
      <c r="K50" s="18">
        <v>25</v>
      </c>
      <c r="L50" s="18">
        <v>25</v>
      </c>
      <c r="M50" s="15"/>
      <c r="N50" s="182"/>
    </row>
    <row r="51" spans="1:14" s="10" customFormat="1" ht="12.75">
      <c r="A51" s="270" t="s">
        <v>165</v>
      </c>
      <c r="B51" s="271"/>
      <c r="C51" s="16" t="s">
        <v>170</v>
      </c>
      <c r="D51" s="18">
        <v>1.5</v>
      </c>
      <c r="E51" s="18">
        <v>2</v>
      </c>
      <c r="F51" s="18">
        <v>1</v>
      </c>
      <c r="G51" s="165">
        <f t="shared" si="12"/>
        <v>2</v>
      </c>
      <c r="H51" s="18">
        <v>0.5</v>
      </c>
      <c r="I51" s="18"/>
      <c r="J51" s="18">
        <v>0.5</v>
      </c>
      <c r="K51" s="18">
        <v>0.5</v>
      </c>
      <c r="L51" s="18">
        <v>0.5</v>
      </c>
      <c r="M51" s="15"/>
      <c r="N51" s="182"/>
    </row>
    <row r="52" spans="1:14" s="10" customFormat="1" ht="12.75">
      <c r="A52" s="270" t="s">
        <v>166</v>
      </c>
      <c r="B52" s="271"/>
      <c r="C52" s="16" t="s">
        <v>171</v>
      </c>
      <c r="D52" s="18">
        <v>3110.5</v>
      </c>
      <c r="E52" s="18">
        <v>6050</v>
      </c>
      <c r="F52" s="18">
        <v>4000</v>
      </c>
      <c r="G52" s="165">
        <f t="shared" si="12"/>
        <v>2400</v>
      </c>
      <c r="H52" s="18">
        <v>600</v>
      </c>
      <c r="I52" s="137">
        <v>1367</v>
      </c>
      <c r="J52" s="137">
        <v>600</v>
      </c>
      <c r="K52" s="137">
        <v>600</v>
      </c>
      <c r="L52" s="137">
        <v>600</v>
      </c>
      <c r="M52" s="15"/>
      <c r="N52" s="182"/>
    </row>
    <row r="53" spans="1:14" s="133" customFormat="1" ht="12.75">
      <c r="A53" s="274" t="s">
        <v>167</v>
      </c>
      <c r="B53" s="274"/>
      <c r="C53" s="129" t="s">
        <v>172</v>
      </c>
      <c r="D53" s="164">
        <f>SUM(D54:D58)</f>
        <v>4422</v>
      </c>
      <c r="E53" s="215">
        <f>SUM(E54:E58)</f>
        <v>4100</v>
      </c>
      <c r="F53" s="169">
        <f t="shared" ref="F53" si="13">SUM(F54:F58)</f>
        <v>4200</v>
      </c>
      <c r="G53" s="164">
        <f t="shared" ref="G53" si="14">SUM(G54:G58)</f>
        <v>4400</v>
      </c>
      <c r="H53" s="164">
        <f t="shared" ref="H53" si="15">SUM(H54:H58)</f>
        <v>1100</v>
      </c>
      <c r="I53" s="164">
        <f t="shared" ref="I53" si="16">SUM(I54:I58)</f>
        <v>1000</v>
      </c>
      <c r="J53" s="164">
        <f t="shared" ref="J53" si="17">SUM(J54:J58)</f>
        <v>1100</v>
      </c>
      <c r="K53" s="164">
        <f t="shared" ref="K53" si="18">SUM(K54:K58)</f>
        <v>1100</v>
      </c>
      <c r="L53" s="164">
        <f t="shared" ref="L53" si="19">SUM(L54:L58)</f>
        <v>1100</v>
      </c>
      <c r="M53" s="172"/>
      <c r="N53" s="184">
        <f>H53+J53+K53+L53</f>
        <v>4400</v>
      </c>
    </row>
    <row r="54" spans="1:14" s="10" customFormat="1" ht="12.75">
      <c r="A54" s="270" t="s">
        <v>173</v>
      </c>
      <c r="B54" s="271"/>
      <c r="C54" s="16" t="s">
        <v>178</v>
      </c>
      <c r="D54" s="18"/>
      <c r="E54" s="18"/>
      <c r="F54" s="18"/>
      <c r="G54" s="20"/>
      <c r="H54" s="18"/>
      <c r="I54" s="18"/>
      <c r="J54" s="18"/>
      <c r="K54" s="18"/>
      <c r="L54" s="18"/>
      <c r="M54" s="15"/>
      <c r="N54" s="182"/>
    </row>
    <row r="55" spans="1:14" s="10" customFormat="1" ht="12.75">
      <c r="A55" s="270" t="s">
        <v>174</v>
      </c>
      <c r="B55" s="271"/>
      <c r="C55" s="16" t="s">
        <v>179</v>
      </c>
      <c r="D55" s="18"/>
      <c r="E55" s="18"/>
      <c r="F55" s="18"/>
      <c r="G55" s="20"/>
      <c r="H55" s="18"/>
      <c r="I55" s="18"/>
      <c r="J55" s="18"/>
      <c r="K55" s="18"/>
      <c r="L55" s="18"/>
      <c r="M55" s="15"/>
      <c r="N55" s="186"/>
    </row>
    <row r="56" spans="1:14" s="10" customFormat="1" ht="25.5" customHeight="1">
      <c r="A56" s="270" t="s">
        <v>175</v>
      </c>
      <c r="B56" s="271"/>
      <c r="C56" s="16" t="s">
        <v>180</v>
      </c>
      <c r="D56" s="18"/>
      <c r="E56" s="18"/>
      <c r="F56" s="18"/>
      <c r="G56" s="20"/>
      <c r="H56" s="18"/>
      <c r="I56" s="18"/>
      <c r="J56" s="18"/>
      <c r="K56" s="18"/>
      <c r="L56" s="18"/>
      <c r="M56" s="15"/>
      <c r="N56" s="186"/>
    </row>
    <row r="57" spans="1:14" s="10" customFormat="1" ht="12.75">
      <c r="A57" s="270" t="s">
        <v>109</v>
      </c>
      <c r="B57" s="271"/>
      <c r="C57" s="16" t="s">
        <v>181</v>
      </c>
      <c r="D57" s="18"/>
      <c r="E57" s="18"/>
      <c r="F57" s="18"/>
      <c r="G57" s="20"/>
      <c r="H57" s="18"/>
      <c r="I57" s="18"/>
      <c r="J57" s="18"/>
      <c r="K57" s="18"/>
      <c r="L57" s="18"/>
      <c r="M57" s="15"/>
      <c r="N57" s="186"/>
    </row>
    <row r="58" spans="1:14" s="10" customFormat="1" ht="12.75">
      <c r="A58" s="270" t="s">
        <v>176</v>
      </c>
      <c r="B58" s="271"/>
      <c r="C58" s="16" t="s">
        <v>182</v>
      </c>
      <c r="D58" s="165">
        <v>4422</v>
      </c>
      <c r="E58" s="165">
        <v>4100</v>
      </c>
      <c r="F58" s="165">
        <v>4200</v>
      </c>
      <c r="G58" s="165">
        <f>H58+J58+K58+L58</f>
        <v>4400</v>
      </c>
      <c r="H58" s="165">
        <v>1100</v>
      </c>
      <c r="I58" s="165">
        <v>1000</v>
      </c>
      <c r="J58" s="165">
        <v>1100</v>
      </c>
      <c r="K58" s="165">
        <v>1100</v>
      </c>
      <c r="L58" s="165">
        <v>1100</v>
      </c>
      <c r="M58" s="15"/>
      <c r="N58" s="186"/>
    </row>
    <row r="59" spans="1:14" s="10" customFormat="1" ht="24" customHeight="1">
      <c r="A59" s="274" t="s">
        <v>177</v>
      </c>
      <c r="B59" s="274"/>
      <c r="C59" s="129" t="s">
        <v>91</v>
      </c>
      <c r="D59" s="104">
        <f>D20+D21-D23-D46-D53</f>
        <v>-6024</v>
      </c>
      <c r="E59" s="104">
        <f>E20+E21-E23-E46-E53</f>
        <v>-2858.6</v>
      </c>
      <c r="F59" s="164">
        <f>F20+F21-F23-F46-F53</f>
        <v>-9279</v>
      </c>
      <c r="G59" s="164">
        <f>G20+G21-G23-G46-G53</f>
        <v>-5807.6</v>
      </c>
      <c r="H59" s="164">
        <f t="shared" ref="H59:L59" si="20">H20+H21-H23-H46-H53</f>
        <v>-1480.4</v>
      </c>
      <c r="I59" s="164">
        <f t="shared" si="20"/>
        <v>-16788.599999999999</v>
      </c>
      <c r="J59" s="164">
        <f t="shared" si="20"/>
        <v>-234.4</v>
      </c>
      <c r="K59" s="164">
        <f t="shared" si="20"/>
        <v>-637.4</v>
      </c>
      <c r="L59" s="164">
        <f t="shared" si="20"/>
        <v>-3455.4</v>
      </c>
      <c r="M59" s="15"/>
      <c r="N59" s="185">
        <f>H59+J59+K59+L59</f>
        <v>-5807.6</v>
      </c>
    </row>
    <row r="60" spans="1:14" s="10" customFormat="1" ht="12.75">
      <c r="A60" s="269" t="s">
        <v>201</v>
      </c>
      <c r="B60" s="269"/>
      <c r="C60" s="16" t="s">
        <v>187</v>
      </c>
      <c r="D60" s="18"/>
      <c r="E60" s="18"/>
      <c r="F60" s="18"/>
      <c r="G60" s="20"/>
      <c r="H60" s="18"/>
      <c r="I60" s="18"/>
      <c r="J60" s="18"/>
      <c r="K60" s="18"/>
      <c r="L60" s="18"/>
      <c r="M60" s="15"/>
      <c r="N60" s="186"/>
    </row>
    <row r="61" spans="1:14" s="133" customFormat="1" ht="12.75">
      <c r="A61" s="274" t="s">
        <v>183</v>
      </c>
      <c r="B61" s="274"/>
      <c r="C61" s="129" t="s">
        <v>188</v>
      </c>
      <c r="D61" s="164">
        <v>12</v>
      </c>
      <c r="E61" s="164">
        <v>30</v>
      </c>
      <c r="F61" s="164">
        <v>5</v>
      </c>
      <c r="G61" s="164">
        <f>H61+J61+K61+L61</f>
        <v>30</v>
      </c>
      <c r="H61" s="164">
        <v>7.5</v>
      </c>
      <c r="I61" s="164">
        <v>7.5</v>
      </c>
      <c r="J61" s="164">
        <v>7.5</v>
      </c>
      <c r="K61" s="164">
        <v>7.5</v>
      </c>
      <c r="L61" s="164">
        <v>7.5</v>
      </c>
      <c r="M61" s="172"/>
      <c r="N61" s="187"/>
    </row>
    <row r="62" spans="1:14" s="133" customFormat="1" ht="12.75">
      <c r="A62" s="276" t="s">
        <v>184</v>
      </c>
      <c r="B62" s="278"/>
      <c r="C62" s="129" t="s">
        <v>189</v>
      </c>
      <c r="D62" s="164"/>
      <c r="E62" s="164"/>
      <c r="F62" s="164"/>
      <c r="G62" s="164"/>
      <c r="H62" s="164"/>
      <c r="I62" s="164"/>
      <c r="J62" s="164"/>
      <c r="K62" s="164"/>
      <c r="L62" s="164"/>
      <c r="M62" s="172"/>
      <c r="N62" s="187"/>
    </row>
    <row r="63" spans="1:14" s="133" customFormat="1" ht="12.75">
      <c r="A63" s="276" t="s">
        <v>185</v>
      </c>
      <c r="B63" s="278"/>
      <c r="C63" s="129" t="s">
        <v>190</v>
      </c>
      <c r="D63" s="164">
        <v>16</v>
      </c>
      <c r="E63" s="164">
        <v>2</v>
      </c>
      <c r="F63" s="164">
        <v>28</v>
      </c>
      <c r="G63" s="164">
        <f t="shared" ref="G63:G69" si="21">H63+J63+K63+L63</f>
        <v>2</v>
      </c>
      <c r="H63" s="164">
        <v>0.5</v>
      </c>
      <c r="I63" s="164">
        <v>0.5</v>
      </c>
      <c r="J63" s="164">
        <v>0.5</v>
      </c>
      <c r="K63" s="164">
        <v>0.5</v>
      </c>
      <c r="L63" s="164">
        <v>0.5</v>
      </c>
      <c r="M63" s="172"/>
      <c r="N63" s="187"/>
    </row>
    <row r="64" spans="1:14" s="133" customFormat="1" ht="12.75">
      <c r="A64" s="276" t="s">
        <v>186</v>
      </c>
      <c r="B64" s="278"/>
      <c r="C64" s="129" t="s">
        <v>191</v>
      </c>
      <c r="D64" s="164">
        <v>4886</v>
      </c>
      <c r="E64" s="164">
        <v>4580</v>
      </c>
      <c r="F64" s="164">
        <v>5400</v>
      </c>
      <c r="G64" s="164">
        <f t="shared" si="21"/>
        <v>5800</v>
      </c>
      <c r="H64" s="164">
        <v>1450</v>
      </c>
      <c r="I64" s="164">
        <v>1145</v>
      </c>
      <c r="J64" s="164">
        <v>1450</v>
      </c>
      <c r="K64" s="164">
        <v>1450</v>
      </c>
      <c r="L64" s="164">
        <v>1450</v>
      </c>
      <c r="M64" s="172"/>
      <c r="N64" s="187"/>
    </row>
    <row r="65" spans="1:14" s="10" customFormat="1" ht="12.75">
      <c r="A65" s="270" t="s">
        <v>109</v>
      </c>
      <c r="B65" s="271"/>
      <c r="C65" s="16" t="s">
        <v>192</v>
      </c>
      <c r="D65" s="18"/>
      <c r="E65" s="18"/>
      <c r="F65" s="18"/>
      <c r="G65" s="104"/>
      <c r="H65" s="18"/>
      <c r="I65" s="18"/>
      <c r="J65" s="18"/>
      <c r="K65" s="18"/>
      <c r="L65" s="18"/>
      <c r="M65" s="15"/>
      <c r="N65" s="186"/>
    </row>
    <row r="66" spans="1:14" s="133" customFormat="1" ht="12.75">
      <c r="A66" s="276" t="s">
        <v>440</v>
      </c>
      <c r="B66" s="278"/>
      <c r="C66" s="129" t="s">
        <v>193</v>
      </c>
      <c r="D66" s="164">
        <v>41</v>
      </c>
      <c r="E66" s="164">
        <v>14</v>
      </c>
      <c r="F66" s="164">
        <v>10</v>
      </c>
      <c r="G66" s="164">
        <f t="shared" si="21"/>
        <v>14</v>
      </c>
      <c r="H66" s="164">
        <v>3</v>
      </c>
      <c r="I66" s="164"/>
      <c r="J66" s="164">
        <v>4</v>
      </c>
      <c r="K66" s="164">
        <v>4</v>
      </c>
      <c r="L66" s="164">
        <v>3</v>
      </c>
      <c r="M66" s="172"/>
      <c r="N66" s="187"/>
    </row>
    <row r="67" spans="1:14" s="10" customFormat="1" ht="12.75">
      <c r="A67" s="270" t="s">
        <v>109</v>
      </c>
      <c r="B67" s="271"/>
      <c r="C67" s="16" t="s">
        <v>194</v>
      </c>
      <c r="D67" s="18"/>
      <c r="E67" s="18"/>
      <c r="F67" s="18"/>
      <c r="G67" s="20"/>
      <c r="H67" s="18"/>
      <c r="I67" s="18"/>
      <c r="J67" s="18"/>
      <c r="K67" s="18"/>
      <c r="L67" s="18"/>
      <c r="M67" s="15"/>
      <c r="N67" s="186"/>
    </row>
    <row r="68" spans="1:14" s="133" customFormat="1" ht="12.75">
      <c r="A68" s="274" t="s">
        <v>195</v>
      </c>
      <c r="B68" s="274"/>
      <c r="C68" s="129" t="s">
        <v>86</v>
      </c>
      <c r="D68" s="164">
        <f>D10+D21+D61+D64-D11-D23-D46-D53-D63-D66</f>
        <v>-1183</v>
      </c>
      <c r="E68" s="215">
        <f>E10+E21+E61+E64-E11-E23-E46-E53-E63-E66</f>
        <v>1735.4</v>
      </c>
      <c r="F68" s="164">
        <f>F10+F21+F61+F64-F11-F23-F46-F53-F63-F66</f>
        <v>-3912</v>
      </c>
      <c r="G68" s="169">
        <f>G10+G21+G61+G64-G11-G23-G46-G53-G63-G66</f>
        <v>6.4</v>
      </c>
      <c r="H68" s="169">
        <f>H10+H21+H61+H64-H11-H23-H46-H53-H63-H66</f>
        <v>-26.4</v>
      </c>
      <c r="I68" s="169">
        <f t="shared" ref="I68:L68" si="22">I10+I21+I61+I64-I11-I23-I46-I53-I63-I66</f>
        <v>-15636.6</v>
      </c>
      <c r="J68" s="169">
        <f t="shared" si="22"/>
        <v>1218.5999999999999</v>
      </c>
      <c r="K68" s="169">
        <f t="shared" si="22"/>
        <v>815.6</v>
      </c>
      <c r="L68" s="169">
        <f t="shared" si="22"/>
        <v>-2001.4</v>
      </c>
      <c r="M68" s="172"/>
      <c r="N68" s="185">
        <f>H68+J68+K68+L68</f>
        <v>6.4</v>
      </c>
    </row>
    <row r="69" spans="1:14" s="10" customFormat="1" ht="12.75">
      <c r="A69" s="269" t="s">
        <v>27</v>
      </c>
      <c r="B69" s="269"/>
      <c r="C69" s="16" t="s">
        <v>85</v>
      </c>
      <c r="D69" s="20">
        <v>232</v>
      </c>
      <c r="E69" s="165">
        <v>312.39999999999998</v>
      </c>
      <c r="F69" s="165"/>
      <c r="G69" s="165">
        <f t="shared" si="21"/>
        <v>1.2</v>
      </c>
      <c r="H69" s="161">
        <v>-4.7</v>
      </c>
      <c r="I69" s="161"/>
      <c r="J69" s="165">
        <v>219.3</v>
      </c>
      <c r="K69" s="165">
        <v>146.80000000000001</v>
      </c>
      <c r="L69" s="165">
        <v>-360.2</v>
      </c>
      <c r="M69" s="158"/>
      <c r="N69" s="186"/>
    </row>
    <row r="70" spans="1:14" s="10" customFormat="1" ht="24.75" customHeight="1">
      <c r="A70" s="269" t="s">
        <v>196</v>
      </c>
      <c r="B70" s="269"/>
      <c r="C70" s="16" t="s">
        <v>202</v>
      </c>
      <c r="D70" s="18"/>
      <c r="E70" s="18"/>
      <c r="F70" s="13"/>
      <c r="G70" s="13"/>
      <c r="H70" s="162"/>
      <c r="I70" s="162"/>
      <c r="J70" s="13"/>
      <c r="K70" s="13"/>
      <c r="L70" s="13"/>
      <c r="M70" s="15"/>
      <c r="N70" s="186"/>
    </row>
    <row r="71" spans="1:14" s="133" customFormat="1" ht="24.75" customHeight="1">
      <c r="A71" s="274" t="s">
        <v>197</v>
      </c>
      <c r="B71" s="274"/>
      <c r="C71" s="103">
        <v>1200</v>
      </c>
      <c r="D71" s="164">
        <f>D10+D21+D61+D64-D11-D23-D46-D53-D63-D66-D69</f>
        <v>-1415</v>
      </c>
      <c r="E71" s="223">
        <f>E10+E21+E61+E64-E11-E23-E46-E53-E63-E66-E69</f>
        <v>1423</v>
      </c>
      <c r="F71" s="223">
        <f>F10+F21+F61+F64-F11-F23-F46-F53-F63-F66-F69</f>
        <v>-3912</v>
      </c>
      <c r="G71" s="223">
        <f>G10+G21+G61+G64-G11-G23-G46-G53-G63-G66-G69</f>
        <v>5.2</v>
      </c>
      <c r="H71" s="169">
        <f t="shared" ref="H71:L71" si="23">H10+H21+H61+H64-H11-H23-H46-H53-H63-H66-H69</f>
        <v>-21.7</v>
      </c>
      <c r="I71" s="169">
        <f t="shared" si="23"/>
        <v>-15636.6</v>
      </c>
      <c r="J71" s="169">
        <f t="shared" si="23"/>
        <v>999.3</v>
      </c>
      <c r="K71" s="169">
        <f t="shared" si="23"/>
        <v>668.8</v>
      </c>
      <c r="L71" s="169">
        <f t="shared" si="23"/>
        <v>-1641.2</v>
      </c>
      <c r="M71" s="172"/>
      <c r="N71" s="185">
        <f>H71+J71+K71+L71</f>
        <v>5.2</v>
      </c>
    </row>
    <row r="72" spans="1:14" s="10" customFormat="1" ht="12.75">
      <c r="A72" s="290" t="s">
        <v>198</v>
      </c>
      <c r="B72" s="291"/>
      <c r="C72" s="19" t="s">
        <v>203</v>
      </c>
      <c r="D72" s="165"/>
      <c r="E72" s="165">
        <v>1423</v>
      </c>
      <c r="F72" s="165"/>
      <c r="G72" s="165">
        <v>5.2</v>
      </c>
      <c r="H72" s="273"/>
      <c r="I72" s="273"/>
      <c r="J72" s="168">
        <f t="shared" ref="J72:K72" si="24">J10+J21+J61+J64-J11-J23-J46-J58-J63-J66-J69</f>
        <v>999.3</v>
      </c>
      <c r="K72" s="168">
        <f t="shared" si="24"/>
        <v>668.8</v>
      </c>
      <c r="L72" s="168"/>
      <c r="M72" s="15"/>
      <c r="N72" s="186"/>
    </row>
    <row r="73" spans="1:14" s="10" customFormat="1" ht="12.75">
      <c r="A73" s="233" t="s">
        <v>12</v>
      </c>
      <c r="B73" s="233"/>
      <c r="C73" s="19" t="s">
        <v>204</v>
      </c>
      <c r="D73" s="165">
        <v>-1415</v>
      </c>
      <c r="E73" s="165"/>
      <c r="F73" s="165">
        <v>-3912</v>
      </c>
      <c r="G73" s="165"/>
      <c r="H73" s="165">
        <v>-21.7</v>
      </c>
      <c r="I73" s="165">
        <f t="shared" ref="I73" si="25">I10+I21+I61+I64-I11-I23-I46-I58-I63-I66</f>
        <v>-15636.6</v>
      </c>
      <c r="J73" s="23"/>
      <c r="K73" s="23"/>
      <c r="L73" s="168">
        <v>-1641.2</v>
      </c>
      <c r="M73" s="15"/>
      <c r="N73" s="186"/>
    </row>
    <row r="74" spans="1:14" s="10" customFormat="1" ht="12.75">
      <c r="A74" s="233" t="s">
        <v>199</v>
      </c>
      <c r="B74" s="233"/>
      <c r="C74" s="19" t="s">
        <v>205</v>
      </c>
      <c r="D74" s="20"/>
      <c r="E74" s="20"/>
      <c r="F74" s="20"/>
      <c r="G74" s="18"/>
      <c r="H74" s="255"/>
      <c r="I74" s="255"/>
      <c r="J74" s="20"/>
      <c r="K74" s="20"/>
      <c r="L74" s="167"/>
      <c r="M74" s="15"/>
      <c r="N74" s="186"/>
    </row>
    <row r="75" spans="1:14" s="10" customFormat="1" ht="12.75">
      <c r="A75" s="274" t="s">
        <v>200</v>
      </c>
      <c r="B75" s="274"/>
      <c r="C75" s="19"/>
      <c r="D75" s="21"/>
      <c r="E75" s="20"/>
      <c r="F75" s="20"/>
      <c r="G75" s="20"/>
      <c r="H75" s="255"/>
      <c r="I75" s="255"/>
      <c r="J75" s="20"/>
      <c r="K75" s="20"/>
      <c r="L75" s="20"/>
      <c r="M75" s="15"/>
      <c r="N75" s="186"/>
    </row>
    <row r="76" spans="1:14" s="10" customFormat="1" ht="25.5" customHeight="1">
      <c r="A76" s="269" t="s">
        <v>206</v>
      </c>
      <c r="B76" s="269"/>
      <c r="C76" s="19" t="s">
        <v>92</v>
      </c>
      <c r="D76" s="153">
        <f>D21-D53</f>
        <v>5609</v>
      </c>
      <c r="E76" s="90">
        <f>E21-E53</f>
        <v>2900</v>
      </c>
      <c r="F76" s="96">
        <f>F21-F53</f>
        <v>1800</v>
      </c>
      <c r="G76" s="163">
        <f>G21-G53</f>
        <v>1800</v>
      </c>
      <c r="H76" s="214">
        <f>H21-H53</f>
        <v>100</v>
      </c>
      <c r="I76" s="214">
        <f t="shared" ref="I76:L76" si="26">I21-I53</f>
        <v>-1000</v>
      </c>
      <c r="J76" s="214">
        <f t="shared" si="26"/>
        <v>700</v>
      </c>
      <c r="K76" s="214">
        <f t="shared" si="26"/>
        <v>800</v>
      </c>
      <c r="L76" s="214">
        <f t="shared" si="26"/>
        <v>200</v>
      </c>
      <c r="M76" s="15"/>
      <c r="N76" s="185">
        <f>H76+J76+K76+L76</f>
        <v>1800</v>
      </c>
    </row>
    <row r="77" spans="1:14" s="10" customFormat="1" ht="42" customHeight="1">
      <c r="A77" s="269" t="s">
        <v>207</v>
      </c>
      <c r="B77" s="269"/>
      <c r="C77" s="16" t="s">
        <v>88</v>
      </c>
      <c r="D77" s="18">
        <f>D60+D61-D62-D63</f>
        <v>-4</v>
      </c>
      <c r="E77" s="18">
        <f>E60+E61-E62-E63</f>
        <v>28</v>
      </c>
      <c r="F77" s="18">
        <f>F60+F61-F62-F63</f>
        <v>-23</v>
      </c>
      <c r="G77" s="18">
        <f>G60+G61-G62-G63</f>
        <v>28</v>
      </c>
      <c r="H77" s="165">
        <f t="shared" ref="H77:L77" si="27">H60+H61-H62-H63</f>
        <v>7</v>
      </c>
      <c r="I77" s="165">
        <f t="shared" si="27"/>
        <v>7</v>
      </c>
      <c r="J77" s="165">
        <f t="shared" si="27"/>
        <v>7</v>
      </c>
      <c r="K77" s="165">
        <f t="shared" si="27"/>
        <v>7</v>
      </c>
      <c r="L77" s="165">
        <f t="shared" si="27"/>
        <v>7</v>
      </c>
      <c r="M77" s="15"/>
      <c r="N77" s="184">
        <f>H77+J77+K77+L77</f>
        <v>28</v>
      </c>
    </row>
    <row r="78" spans="1:14" s="10" customFormat="1" ht="12.75">
      <c r="A78" s="269" t="s">
        <v>208</v>
      </c>
      <c r="B78" s="269"/>
      <c r="C78" s="16" t="s">
        <v>87</v>
      </c>
      <c r="D78" s="18">
        <f>D64-D66</f>
        <v>4845</v>
      </c>
      <c r="E78" s="18">
        <f>E64-E66</f>
        <v>4566</v>
      </c>
      <c r="F78" s="18">
        <f t="shared" ref="F78:L78" si="28">F64-F66</f>
        <v>5390</v>
      </c>
      <c r="G78" s="18">
        <f t="shared" si="28"/>
        <v>5786</v>
      </c>
      <c r="H78" s="18">
        <f t="shared" si="28"/>
        <v>1447</v>
      </c>
      <c r="I78" s="18">
        <f t="shared" si="28"/>
        <v>1145</v>
      </c>
      <c r="J78" s="18">
        <f t="shared" si="28"/>
        <v>1446</v>
      </c>
      <c r="K78" s="18">
        <f t="shared" si="28"/>
        <v>1446</v>
      </c>
      <c r="L78" s="18">
        <f t="shared" si="28"/>
        <v>1447</v>
      </c>
      <c r="M78" s="15"/>
      <c r="N78" s="184">
        <f>H78+J78+K78+L78</f>
        <v>5786</v>
      </c>
    </row>
    <row r="79" spans="1:14" s="10" customFormat="1" ht="12.75">
      <c r="A79" s="245" t="s">
        <v>2</v>
      </c>
      <c r="B79" s="246"/>
      <c r="C79" s="103">
        <v>1330</v>
      </c>
      <c r="D79" s="160">
        <f>D10+D21+D61+D64</f>
        <v>127048</v>
      </c>
      <c r="E79" s="160">
        <f>E10+E21+E61+E64</f>
        <v>141930</v>
      </c>
      <c r="F79" s="141">
        <f>F10+F21+F61+F64</f>
        <v>142305</v>
      </c>
      <c r="G79" s="166">
        <f>G10+G21+G61+G64</f>
        <v>172836.4</v>
      </c>
      <c r="H79" s="174">
        <f>H10+H21+H61+H64</f>
        <v>42859.1</v>
      </c>
      <c r="I79" s="174">
        <f t="shared" ref="I79:L79" si="29">I10+I21+I61+I64</f>
        <v>1152.5</v>
      </c>
      <c r="J79" s="174">
        <f t="shared" si="29"/>
        <v>43459.1</v>
      </c>
      <c r="K79" s="174">
        <f t="shared" si="29"/>
        <v>43559.1</v>
      </c>
      <c r="L79" s="174">
        <f t="shared" si="29"/>
        <v>42959.1</v>
      </c>
      <c r="M79" s="15"/>
      <c r="N79" s="184">
        <f>H79+J79+K79+L79</f>
        <v>172836.4</v>
      </c>
    </row>
    <row r="80" spans="1:14" s="10" customFormat="1" ht="12.75">
      <c r="A80" s="274" t="s">
        <v>209</v>
      </c>
      <c r="B80" s="274"/>
      <c r="C80" s="129" t="s">
        <v>210</v>
      </c>
      <c r="D80" s="148">
        <f>D11+D23+D46+D53+D63+D66</f>
        <v>128231</v>
      </c>
      <c r="E80" s="148">
        <f>E11+E23+E46+E53+E63+E66</f>
        <v>140194.6</v>
      </c>
      <c r="F80" s="148">
        <f t="shared" ref="F80:L80" si="30">F11+F23+F46+F53+F63+F66</f>
        <v>146217</v>
      </c>
      <c r="G80" s="148">
        <f t="shared" si="30"/>
        <v>172830</v>
      </c>
      <c r="H80" s="148">
        <f t="shared" si="30"/>
        <v>42885.5</v>
      </c>
      <c r="I80" s="148">
        <f t="shared" si="30"/>
        <v>16789.099999999999</v>
      </c>
      <c r="J80" s="148">
        <f t="shared" si="30"/>
        <v>42240.5</v>
      </c>
      <c r="K80" s="148">
        <f t="shared" si="30"/>
        <v>42743.5</v>
      </c>
      <c r="L80" s="148">
        <f t="shared" si="30"/>
        <v>44960.5</v>
      </c>
      <c r="M80" s="15"/>
      <c r="N80" s="184">
        <f>H80+J80+K80+L80</f>
        <v>172830</v>
      </c>
    </row>
    <row r="81" spans="1:14" s="10" customFormat="1" ht="12.75" customHeight="1">
      <c r="A81" s="276" t="s">
        <v>211</v>
      </c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8"/>
      <c r="N81" s="182"/>
    </row>
    <row r="82" spans="1:14" s="10" customFormat="1" ht="27" customHeight="1">
      <c r="A82" s="233" t="s">
        <v>212</v>
      </c>
      <c r="B82" s="233"/>
      <c r="C82" s="19" t="s">
        <v>214</v>
      </c>
      <c r="D82" s="138">
        <f>D59</f>
        <v>-6024</v>
      </c>
      <c r="E82" s="138">
        <f>E59</f>
        <v>-2858.6</v>
      </c>
      <c r="F82" s="138">
        <f>F59</f>
        <v>-9279</v>
      </c>
      <c r="G82" s="138">
        <f>G59</f>
        <v>-5807.6</v>
      </c>
      <c r="H82" s="138">
        <f>H59</f>
        <v>-1480.4</v>
      </c>
      <c r="I82" s="107"/>
      <c r="J82" s="138">
        <f>J59</f>
        <v>-234.4</v>
      </c>
      <c r="K82" s="138">
        <f>K59</f>
        <v>-637.4</v>
      </c>
      <c r="L82" s="138">
        <f>L59</f>
        <v>-3455.4</v>
      </c>
      <c r="M82" s="146"/>
      <c r="N82" s="184">
        <f>H82+J82+K82+L82</f>
        <v>-5807.6</v>
      </c>
    </row>
    <row r="83" spans="1:14" s="147" customFormat="1" ht="12.75">
      <c r="A83" s="269" t="s">
        <v>213</v>
      </c>
      <c r="B83" s="269"/>
      <c r="C83" s="16" t="s">
        <v>215</v>
      </c>
      <c r="D83" s="22"/>
      <c r="E83" s="140"/>
      <c r="F83" s="140"/>
      <c r="G83" s="140"/>
      <c r="H83" s="143"/>
      <c r="I83" s="143"/>
      <c r="J83" s="143"/>
      <c r="K83" s="143"/>
      <c r="L83" s="143"/>
      <c r="M83" s="144"/>
      <c r="N83" s="182"/>
    </row>
    <row r="84" spans="1:14" s="147" customFormat="1" ht="24" customHeight="1">
      <c r="A84" s="269" t="s">
        <v>216</v>
      </c>
      <c r="B84" s="269"/>
      <c r="C84" s="16" t="s">
        <v>217</v>
      </c>
      <c r="D84" s="145"/>
      <c r="E84" s="145"/>
      <c r="F84" s="140"/>
      <c r="G84" s="140"/>
      <c r="H84" s="143"/>
      <c r="I84" s="143"/>
      <c r="J84" s="143"/>
      <c r="K84" s="143"/>
      <c r="L84" s="143"/>
      <c r="M84" s="144"/>
      <c r="N84" s="182"/>
    </row>
    <row r="85" spans="1:14" s="147" customFormat="1" ht="26.25" customHeight="1">
      <c r="A85" s="269" t="s">
        <v>218</v>
      </c>
      <c r="B85" s="269"/>
      <c r="C85" s="16" t="s">
        <v>219</v>
      </c>
      <c r="D85" s="22"/>
      <c r="E85" s="140"/>
      <c r="F85" s="140"/>
      <c r="G85" s="140"/>
      <c r="H85" s="272"/>
      <c r="I85" s="272"/>
      <c r="J85" s="139"/>
      <c r="K85" s="139"/>
      <c r="L85" s="139"/>
      <c r="M85" s="144"/>
      <c r="N85" s="182"/>
    </row>
    <row r="86" spans="1:14" s="147" customFormat="1" ht="29.25" customHeight="1">
      <c r="A86" s="269" t="s">
        <v>220</v>
      </c>
      <c r="B86" s="269"/>
      <c r="C86" s="16" t="s">
        <v>222</v>
      </c>
      <c r="D86" s="22"/>
      <c r="E86" s="140"/>
      <c r="F86" s="140"/>
      <c r="G86" s="140"/>
      <c r="H86" s="272"/>
      <c r="I86" s="272"/>
      <c r="J86" s="139"/>
      <c r="K86" s="139"/>
      <c r="L86" s="139"/>
      <c r="M86" s="144"/>
      <c r="N86" s="182"/>
    </row>
    <row r="87" spans="1:14" s="10" customFormat="1" ht="12.75">
      <c r="A87" s="274" t="s">
        <v>22</v>
      </c>
      <c r="B87" s="274"/>
      <c r="C87" s="19" t="s">
        <v>90</v>
      </c>
      <c r="D87" s="21"/>
      <c r="E87" s="20"/>
      <c r="F87" s="20"/>
      <c r="G87" s="20"/>
      <c r="H87" s="275"/>
      <c r="I87" s="275"/>
      <c r="J87" s="13"/>
      <c r="K87" s="13"/>
      <c r="L87" s="13"/>
      <c r="M87" s="15"/>
      <c r="N87" s="182"/>
    </row>
    <row r="88" spans="1:14" s="10" customFormat="1" ht="12.75" customHeight="1">
      <c r="A88" s="276" t="s">
        <v>221</v>
      </c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8"/>
      <c r="N88" s="182"/>
    </row>
    <row r="89" spans="1:14" s="10" customFormat="1" ht="12.75">
      <c r="A89" s="269" t="s">
        <v>223</v>
      </c>
      <c r="B89" s="269"/>
      <c r="C89" s="16" t="s">
        <v>229</v>
      </c>
      <c r="D89" s="122">
        <f>D90+D91</f>
        <v>64584</v>
      </c>
      <c r="E89" s="151">
        <f t="shared" ref="E89:L89" si="31">E90+E91</f>
        <v>63026</v>
      </c>
      <c r="F89" s="151">
        <f t="shared" si="31"/>
        <v>64600</v>
      </c>
      <c r="G89" s="151">
        <f t="shared" si="31"/>
        <v>75450</v>
      </c>
      <c r="H89" s="151">
        <f t="shared" si="31"/>
        <v>17700</v>
      </c>
      <c r="I89" s="151">
        <f t="shared" si="31"/>
        <v>0</v>
      </c>
      <c r="J89" s="151">
        <f t="shared" si="31"/>
        <v>18750</v>
      </c>
      <c r="K89" s="151">
        <f t="shared" si="31"/>
        <v>19250</v>
      </c>
      <c r="L89" s="151">
        <f t="shared" si="31"/>
        <v>19750</v>
      </c>
      <c r="M89" s="15"/>
      <c r="N89" s="188">
        <f>H89+J89+K89+L89</f>
        <v>75450</v>
      </c>
    </row>
    <row r="90" spans="1:14" s="10" customFormat="1" ht="12.75">
      <c r="A90" s="233" t="s">
        <v>100</v>
      </c>
      <c r="B90" s="233"/>
      <c r="C90" s="19" t="s">
        <v>230</v>
      </c>
      <c r="D90" s="21">
        <v>15785</v>
      </c>
      <c r="E90" s="20">
        <v>11566</v>
      </c>
      <c r="F90" s="20">
        <v>9200</v>
      </c>
      <c r="G90" s="140">
        <f t="shared" ref="G90:G91" si="32">H90+J90+K90+L90</f>
        <v>9800</v>
      </c>
      <c r="H90" s="255">
        <v>2200</v>
      </c>
      <c r="I90" s="255"/>
      <c r="J90" s="102">
        <v>2500</v>
      </c>
      <c r="K90" s="102">
        <v>2500</v>
      </c>
      <c r="L90" s="102">
        <v>2600</v>
      </c>
      <c r="M90" s="15"/>
      <c r="N90" s="183"/>
    </row>
    <row r="91" spans="1:14" s="10" customFormat="1" ht="12.75">
      <c r="A91" s="269" t="s">
        <v>224</v>
      </c>
      <c r="B91" s="269"/>
      <c r="C91" s="16" t="s">
        <v>231</v>
      </c>
      <c r="D91" s="21">
        <v>48799</v>
      </c>
      <c r="E91" s="20">
        <v>51460</v>
      </c>
      <c r="F91" s="20">
        <v>55400</v>
      </c>
      <c r="G91" s="140">
        <f t="shared" si="32"/>
        <v>65650</v>
      </c>
      <c r="H91" s="273">
        <v>15500</v>
      </c>
      <c r="I91" s="273"/>
      <c r="J91" s="108">
        <v>16250</v>
      </c>
      <c r="K91" s="108">
        <v>16750</v>
      </c>
      <c r="L91" s="108">
        <v>17150</v>
      </c>
      <c r="M91" s="15"/>
      <c r="N91" s="183"/>
    </row>
    <row r="92" spans="1:14" s="10" customFormat="1" ht="12.75">
      <c r="A92" s="269" t="s">
        <v>225</v>
      </c>
      <c r="B92" s="269"/>
      <c r="C92" s="16" t="s">
        <v>232</v>
      </c>
      <c r="D92" s="122">
        <v>30700</v>
      </c>
      <c r="E92" s="20">
        <v>33990</v>
      </c>
      <c r="F92" s="20">
        <v>37700</v>
      </c>
      <c r="G92" s="155">
        <f t="shared" ref="G92:G95" si="33">H92+J92+K92+L92</f>
        <v>48200</v>
      </c>
      <c r="H92" s="156">
        <v>12050</v>
      </c>
      <c r="I92" s="156">
        <v>8417</v>
      </c>
      <c r="J92" s="156">
        <v>12050</v>
      </c>
      <c r="K92" s="156">
        <v>12050</v>
      </c>
      <c r="L92" s="156">
        <v>12050</v>
      </c>
      <c r="M92" s="15"/>
      <c r="N92" s="183"/>
    </row>
    <row r="93" spans="1:14" s="10" customFormat="1" ht="12.75">
      <c r="A93" s="269" t="s">
        <v>226</v>
      </c>
      <c r="B93" s="269"/>
      <c r="C93" s="16" t="s">
        <v>233</v>
      </c>
      <c r="D93" s="122">
        <v>6784</v>
      </c>
      <c r="E93" s="20">
        <v>7477.8</v>
      </c>
      <c r="F93" s="20">
        <v>8250</v>
      </c>
      <c r="G93" s="155">
        <f t="shared" si="33"/>
        <v>10600</v>
      </c>
      <c r="H93" s="156">
        <v>2650</v>
      </c>
      <c r="I93" s="156">
        <v>1851.8</v>
      </c>
      <c r="J93" s="156">
        <v>2650</v>
      </c>
      <c r="K93" s="156">
        <v>2650</v>
      </c>
      <c r="L93" s="156">
        <v>2650</v>
      </c>
      <c r="M93" s="15"/>
      <c r="N93" s="183"/>
    </row>
    <row r="94" spans="1:14" s="10" customFormat="1" ht="12.75">
      <c r="A94" s="269" t="s">
        <v>227</v>
      </c>
      <c r="B94" s="269"/>
      <c r="C94" s="16" t="s">
        <v>234</v>
      </c>
      <c r="D94" s="122">
        <v>9350</v>
      </c>
      <c r="E94" s="20">
        <v>9720</v>
      </c>
      <c r="F94" s="20">
        <v>11436</v>
      </c>
      <c r="G94" s="155">
        <f t="shared" si="33"/>
        <v>12000</v>
      </c>
      <c r="H94" s="157">
        <v>3000</v>
      </c>
      <c r="I94" s="157">
        <v>2430</v>
      </c>
      <c r="J94" s="157">
        <v>3000</v>
      </c>
      <c r="K94" s="157">
        <v>3000</v>
      </c>
      <c r="L94" s="157">
        <v>3000</v>
      </c>
      <c r="M94" s="15"/>
      <c r="N94" s="183"/>
    </row>
    <row r="95" spans="1:14" s="10" customFormat="1" ht="12.75" customHeight="1">
      <c r="A95" s="270" t="s">
        <v>228</v>
      </c>
      <c r="B95" s="271"/>
      <c r="C95" s="22">
        <v>1540</v>
      </c>
      <c r="D95" s="123">
        <v>16756</v>
      </c>
      <c r="E95" s="22">
        <v>25964.799999999999</v>
      </c>
      <c r="F95" s="22">
        <v>20500</v>
      </c>
      <c r="G95" s="138">
        <f t="shared" si="33"/>
        <v>26564</v>
      </c>
      <c r="H95" s="173">
        <v>7482</v>
      </c>
      <c r="I95" s="173"/>
      <c r="J95" s="173">
        <v>5786</v>
      </c>
      <c r="K95" s="173">
        <v>5789</v>
      </c>
      <c r="L95" s="173">
        <v>7507</v>
      </c>
      <c r="M95" s="15"/>
      <c r="N95" s="183"/>
    </row>
    <row r="96" spans="1:14" s="10" customFormat="1" ht="12.75">
      <c r="A96" s="234" t="s">
        <v>235</v>
      </c>
      <c r="B96" s="234"/>
      <c r="C96" s="11" t="s">
        <v>236</v>
      </c>
      <c r="D96" s="13">
        <f>D89+D92+D93+D94+D95</f>
        <v>128174</v>
      </c>
      <c r="E96" s="166">
        <f t="shared" ref="E96:F96" si="34">E89+E92+E93+E94+E95</f>
        <v>140178.6</v>
      </c>
      <c r="F96" s="166">
        <f t="shared" si="34"/>
        <v>142486</v>
      </c>
      <c r="G96" s="13">
        <f>G89+G92+G93+G94+G95</f>
        <v>172814</v>
      </c>
      <c r="H96" s="166">
        <f t="shared" ref="H96:L96" si="35">H89+H92+H93+H94+H95</f>
        <v>42882</v>
      </c>
      <c r="I96" s="166">
        <f t="shared" si="35"/>
        <v>12698.8</v>
      </c>
      <c r="J96" s="166">
        <f t="shared" si="35"/>
        <v>42236</v>
      </c>
      <c r="K96" s="166">
        <f t="shared" si="35"/>
        <v>42739</v>
      </c>
      <c r="L96" s="166">
        <f t="shared" si="35"/>
        <v>44957</v>
      </c>
      <c r="M96" s="15"/>
      <c r="N96" s="188">
        <f>H96+J96+K96+L96</f>
        <v>172814</v>
      </c>
    </row>
    <row r="97" spans="1:14" s="10" customFormat="1" ht="12.75">
      <c r="A97" s="189"/>
      <c r="B97" s="189"/>
      <c r="C97" s="190"/>
      <c r="D97" s="191"/>
      <c r="E97" s="191"/>
      <c r="F97" s="191"/>
      <c r="G97" s="191"/>
      <c r="H97" s="191"/>
      <c r="I97" s="191"/>
      <c r="J97" s="191"/>
      <c r="K97" s="191"/>
      <c r="L97" s="191"/>
      <c r="M97" s="192"/>
      <c r="N97" s="188"/>
    </row>
    <row r="98" spans="1:14" s="10" customFormat="1" ht="12.75">
      <c r="A98" s="189"/>
      <c r="B98" s="189"/>
      <c r="C98" s="190"/>
      <c r="D98" s="191"/>
      <c r="E98" s="191"/>
      <c r="F98" s="191"/>
      <c r="G98" s="191"/>
      <c r="H98" s="191"/>
      <c r="I98" s="191"/>
      <c r="J98" s="191"/>
      <c r="K98" s="191"/>
      <c r="L98" s="191"/>
      <c r="M98" s="192"/>
      <c r="N98" s="188"/>
    </row>
    <row r="99" spans="1:14">
      <c r="A99" s="5"/>
      <c r="B99" s="5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4">
      <c r="A100" s="7"/>
      <c r="B100" s="7"/>
      <c r="C100" s="7"/>
      <c r="D100" s="8"/>
      <c r="E100" s="8"/>
      <c r="F100" s="8"/>
      <c r="G100" s="8"/>
      <c r="H100" s="8"/>
      <c r="I100" s="8"/>
      <c r="J100" s="8"/>
      <c r="K100" s="8"/>
      <c r="L100" s="8"/>
    </row>
    <row r="101" spans="1:14" s="195" customFormat="1" ht="14.25">
      <c r="A101" s="289" t="s">
        <v>15</v>
      </c>
      <c r="B101" s="289"/>
      <c r="C101" s="289"/>
      <c r="D101" s="194"/>
      <c r="E101" s="194"/>
      <c r="F101" s="292" t="s">
        <v>16</v>
      </c>
      <c r="G101" s="292"/>
      <c r="H101" s="194"/>
      <c r="I101" s="194"/>
      <c r="L101" s="194"/>
      <c r="N101" s="196"/>
    </row>
  </sheetData>
  <mergeCells count="111">
    <mergeCell ref="A101:C101"/>
    <mergeCell ref="A63:B63"/>
    <mergeCell ref="A64:B64"/>
    <mergeCell ref="A65:B65"/>
    <mergeCell ref="A66:B66"/>
    <mergeCell ref="A67:B67"/>
    <mergeCell ref="A79:B79"/>
    <mergeCell ref="A81:M81"/>
    <mergeCell ref="A71:B71"/>
    <mergeCell ref="A72:B72"/>
    <mergeCell ref="H72:I72"/>
    <mergeCell ref="A73:B73"/>
    <mergeCell ref="A74:B74"/>
    <mergeCell ref="H74:I74"/>
    <mergeCell ref="A68:B68"/>
    <mergeCell ref="A69:B69"/>
    <mergeCell ref="A70:B70"/>
    <mergeCell ref="A80:B80"/>
    <mergeCell ref="H75:I75"/>
    <mergeCell ref="A76:B76"/>
    <mergeCell ref="A77:B77"/>
    <mergeCell ref="A78:B78"/>
    <mergeCell ref="F101:G101"/>
    <mergeCell ref="A53:B53"/>
    <mergeCell ref="A47:B47"/>
    <mergeCell ref="A58:B58"/>
    <mergeCell ref="A62:B62"/>
    <mergeCell ref="A59:B59"/>
    <mergeCell ref="A60:B60"/>
    <mergeCell ref="A61:B61"/>
    <mergeCell ref="A52:B52"/>
    <mergeCell ref="A46:B46"/>
    <mergeCell ref="A54:B54"/>
    <mergeCell ref="A55:B55"/>
    <mergeCell ref="A56:B56"/>
    <mergeCell ref="A57:B57"/>
    <mergeCell ref="M4:M7"/>
    <mergeCell ref="A18:B18"/>
    <mergeCell ref="A19:B19"/>
    <mergeCell ref="A20:B20"/>
    <mergeCell ref="A21:B21"/>
    <mergeCell ref="A22:B22"/>
    <mergeCell ref="A2:L2"/>
    <mergeCell ref="A4:B7"/>
    <mergeCell ref="C4:C7"/>
    <mergeCell ref="D4:D7"/>
    <mergeCell ref="E4:E7"/>
    <mergeCell ref="G4:G7"/>
    <mergeCell ref="F4:F7"/>
    <mergeCell ref="A9:B9"/>
    <mergeCell ref="A8:B8"/>
    <mergeCell ref="H8:I8"/>
    <mergeCell ref="H9:I9"/>
    <mergeCell ref="A16:B16"/>
    <mergeCell ref="A17:B17"/>
    <mergeCell ref="A10:B10"/>
    <mergeCell ref="H10:I10"/>
    <mergeCell ref="A13:B13"/>
    <mergeCell ref="A14:B14"/>
    <mergeCell ref="A15:B15"/>
    <mergeCell ref="A11:B11"/>
    <mergeCell ref="A23:B23"/>
    <mergeCell ref="A24:B24"/>
    <mergeCell ref="A25:B25"/>
    <mergeCell ref="A29:B29"/>
    <mergeCell ref="A30:B30"/>
    <mergeCell ref="A31:B31"/>
    <mergeCell ref="A32:B32"/>
    <mergeCell ref="A33:B33"/>
    <mergeCell ref="A12:B12"/>
    <mergeCell ref="A26:B26"/>
    <mergeCell ref="A27:B27"/>
    <mergeCell ref="A28:B28"/>
    <mergeCell ref="A36:B36"/>
    <mergeCell ref="A37:B37"/>
    <mergeCell ref="A38:B38"/>
    <mergeCell ref="A48:B48"/>
    <mergeCell ref="A49:B49"/>
    <mergeCell ref="A50:B50"/>
    <mergeCell ref="A51:B51"/>
    <mergeCell ref="A39:B39"/>
    <mergeCell ref="A40:B40"/>
    <mergeCell ref="A41:B41"/>
    <mergeCell ref="A42:B42"/>
    <mergeCell ref="A43:B43"/>
    <mergeCell ref="A44:B44"/>
    <mergeCell ref="A45:B45"/>
    <mergeCell ref="H4:L6"/>
    <mergeCell ref="A96:B96"/>
    <mergeCell ref="A92:B92"/>
    <mergeCell ref="A93:B93"/>
    <mergeCell ref="A94:B94"/>
    <mergeCell ref="A95:B95"/>
    <mergeCell ref="A84:B84"/>
    <mergeCell ref="A85:B85"/>
    <mergeCell ref="H85:I85"/>
    <mergeCell ref="A83:B83"/>
    <mergeCell ref="A89:B89"/>
    <mergeCell ref="A90:B90"/>
    <mergeCell ref="H90:I90"/>
    <mergeCell ref="A91:B91"/>
    <mergeCell ref="H91:I91"/>
    <mergeCell ref="A86:B86"/>
    <mergeCell ref="H86:I86"/>
    <mergeCell ref="A87:B87"/>
    <mergeCell ref="H87:I87"/>
    <mergeCell ref="A88:M88"/>
    <mergeCell ref="A82:B82"/>
    <mergeCell ref="A75:B75"/>
    <mergeCell ref="A34:B34"/>
    <mergeCell ref="A35:B35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4" workbookViewId="0">
      <selection activeCell="D21" sqref="D21"/>
    </sheetView>
  </sheetViews>
  <sheetFormatPr defaultRowHeight="15.75"/>
  <cols>
    <col min="2" max="2" width="25.375" customWidth="1"/>
    <col min="8" max="8" width="9.5" customWidth="1"/>
    <col min="9" max="9" width="0.125" hidden="1" customWidth="1"/>
  </cols>
  <sheetData>
    <row r="1" spans="1:12">
      <c r="L1" s="10" t="s">
        <v>243</v>
      </c>
    </row>
    <row r="2" spans="1:12">
      <c r="A2" s="282" t="s">
        <v>242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4" spans="1:12" ht="15.75" customHeight="1">
      <c r="A4" s="304" t="s">
        <v>239</v>
      </c>
      <c r="B4" s="304"/>
      <c r="C4" s="247" t="s">
        <v>0</v>
      </c>
      <c r="D4" s="247" t="s">
        <v>442</v>
      </c>
      <c r="E4" s="250" t="s">
        <v>443</v>
      </c>
      <c r="F4" s="283" t="s">
        <v>444</v>
      </c>
      <c r="G4" s="250" t="s">
        <v>445</v>
      </c>
      <c r="H4" s="260" t="s">
        <v>386</v>
      </c>
      <c r="I4" s="261"/>
      <c r="J4" s="261"/>
      <c r="K4" s="261"/>
      <c r="L4" s="262"/>
    </row>
    <row r="5" spans="1:12">
      <c r="A5" s="304"/>
      <c r="B5" s="304"/>
      <c r="C5" s="247"/>
      <c r="D5" s="247"/>
      <c r="E5" s="250"/>
      <c r="F5" s="284"/>
      <c r="G5" s="250"/>
      <c r="H5" s="266"/>
      <c r="I5" s="267"/>
      <c r="J5" s="267"/>
      <c r="K5" s="267"/>
      <c r="L5" s="268"/>
    </row>
    <row r="6" spans="1:12">
      <c r="A6" s="304"/>
      <c r="B6" s="304"/>
      <c r="C6" s="247"/>
      <c r="D6" s="247"/>
      <c r="E6" s="250"/>
      <c r="F6" s="284"/>
      <c r="G6" s="250"/>
      <c r="H6" s="305" t="s">
        <v>387</v>
      </c>
      <c r="I6" s="305"/>
      <c r="J6" s="305" t="s">
        <v>388</v>
      </c>
      <c r="K6" s="305" t="s">
        <v>389</v>
      </c>
      <c r="L6" s="307" t="s">
        <v>390</v>
      </c>
    </row>
    <row r="7" spans="1:12" ht="48" customHeight="1">
      <c r="A7" s="304"/>
      <c r="B7" s="304"/>
      <c r="C7" s="247"/>
      <c r="D7" s="247"/>
      <c r="E7" s="250"/>
      <c r="F7" s="285"/>
      <c r="G7" s="250"/>
      <c r="H7" s="306"/>
      <c r="I7" s="306"/>
      <c r="J7" s="306"/>
      <c r="K7" s="306"/>
      <c r="L7" s="308"/>
    </row>
    <row r="8" spans="1:12">
      <c r="A8" s="247">
        <v>1</v>
      </c>
      <c r="B8" s="247"/>
      <c r="C8" s="80">
        <v>2</v>
      </c>
      <c r="D8" s="80">
        <v>3</v>
      </c>
      <c r="E8" s="81">
        <v>4</v>
      </c>
      <c r="F8" s="81">
        <v>5</v>
      </c>
      <c r="G8" s="81">
        <v>6</v>
      </c>
      <c r="H8" s="286">
        <v>7</v>
      </c>
      <c r="I8" s="286"/>
      <c r="J8" s="81">
        <v>8</v>
      </c>
      <c r="K8" s="81">
        <v>9</v>
      </c>
      <c r="L8" s="84">
        <v>10</v>
      </c>
    </row>
    <row r="9" spans="1:12">
      <c r="A9" s="234" t="s">
        <v>244</v>
      </c>
      <c r="B9" s="234"/>
      <c r="C9" s="11"/>
      <c r="D9" s="202">
        <v>-1415</v>
      </c>
      <c r="E9" s="202">
        <v>1423</v>
      </c>
      <c r="F9" s="202">
        <v>-3912</v>
      </c>
      <c r="G9" s="202">
        <v>5.2</v>
      </c>
      <c r="H9" s="202">
        <v>-21.7</v>
      </c>
      <c r="I9" s="202"/>
      <c r="J9" s="202">
        <v>999.3</v>
      </c>
      <c r="K9" s="202">
        <v>668.8</v>
      </c>
      <c r="L9" s="202">
        <v>-1641.2</v>
      </c>
    </row>
    <row r="10" spans="1:12" ht="38.25" customHeight="1">
      <c r="A10" s="269" t="s">
        <v>245</v>
      </c>
      <c r="B10" s="269"/>
      <c r="C10" s="16" t="s">
        <v>248</v>
      </c>
      <c r="D10" s="13"/>
      <c r="E10" s="13"/>
      <c r="F10" s="13"/>
      <c r="G10" s="13"/>
      <c r="H10" s="275"/>
      <c r="I10" s="275"/>
      <c r="J10" s="13"/>
      <c r="K10" s="13"/>
      <c r="L10" s="13"/>
    </row>
    <row r="11" spans="1:12" ht="28.5" customHeight="1">
      <c r="A11" s="269" t="s">
        <v>246</v>
      </c>
      <c r="B11" s="269"/>
      <c r="C11" s="16" t="s">
        <v>249</v>
      </c>
      <c r="D11" s="12"/>
      <c r="E11" s="12"/>
      <c r="F11" s="12"/>
      <c r="G11" s="13"/>
      <c r="H11" s="13"/>
      <c r="I11" s="13"/>
      <c r="J11" s="13"/>
      <c r="K11" s="13"/>
      <c r="L11" s="13"/>
    </row>
    <row r="12" spans="1:12" ht="27" customHeight="1">
      <c r="A12" s="270" t="s">
        <v>247</v>
      </c>
      <c r="B12" s="271"/>
      <c r="C12" s="16" t="s">
        <v>250</v>
      </c>
      <c r="D12" s="12"/>
      <c r="E12" s="12"/>
      <c r="F12" s="12"/>
      <c r="G12" s="13"/>
      <c r="H12" s="13"/>
      <c r="I12" s="13"/>
      <c r="J12" s="13"/>
      <c r="K12" s="13"/>
      <c r="L12" s="13"/>
    </row>
    <row r="13" spans="1:12" ht="39" customHeight="1">
      <c r="A13" s="270" t="s">
        <v>251</v>
      </c>
      <c r="B13" s="271"/>
      <c r="C13" s="16" t="s">
        <v>259</v>
      </c>
      <c r="D13" s="12"/>
      <c r="E13" s="12"/>
      <c r="F13" s="12"/>
      <c r="G13" s="13"/>
      <c r="H13" s="13"/>
      <c r="I13" s="13"/>
      <c r="J13" s="13"/>
      <c r="K13" s="13"/>
      <c r="L13" s="13"/>
    </row>
    <row r="14" spans="1:12">
      <c r="A14" s="270" t="s">
        <v>252</v>
      </c>
      <c r="B14" s="271"/>
      <c r="C14" s="16" t="s">
        <v>260</v>
      </c>
      <c r="D14" s="12"/>
      <c r="E14" s="12"/>
      <c r="F14" s="12"/>
      <c r="G14" s="13"/>
      <c r="H14" s="13"/>
      <c r="I14" s="13"/>
      <c r="J14" s="13"/>
      <c r="K14" s="13"/>
      <c r="L14" s="13"/>
    </row>
    <row r="15" spans="1:12">
      <c r="A15" s="270" t="s">
        <v>253</v>
      </c>
      <c r="B15" s="271"/>
      <c r="C15" s="16" t="s">
        <v>261</v>
      </c>
      <c r="D15" s="12"/>
      <c r="E15" s="12"/>
      <c r="F15" s="12"/>
      <c r="G15" s="13"/>
      <c r="H15" s="13"/>
      <c r="I15" s="13"/>
      <c r="J15" s="13"/>
      <c r="K15" s="13"/>
      <c r="L15" s="13"/>
    </row>
    <row r="16" spans="1:12">
      <c r="A16" s="270" t="s">
        <v>254</v>
      </c>
      <c r="B16" s="271"/>
      <c r="C16" s="16" t="s">
        <v>262</v>
      </c>
      <c r="D16" s="12"/>
      <c r="E16" s="12"/>
      <c r="F16" s="12"/>
      <c r="G16" s="13"/>
      <c r="H16" s="13"/>
      <c r="I16" s="13"/>
      <c r="J16" s="13"/>
      <c r="K16" s="13"/>
      <c r="L16" s="13"/>
    </row>
    <row r="17" spans="1:13" ht="24.75" customHeight="1">
      <c r="A17" s="270" t="s">
        <v>255</v>
      </c>
      <c r="B17" s="271"/>
      <c r="C17" s="16" t="s">
        <v>263</v>
      </c>
      <c r="D17" s="12"/>
      <c r="E17" s="12"/>
      <c r="F17" s="12"/>
      <c r="G17" s="13"/>
      <c r="H17" s="13"/>
      <c r="I17" s="13"/>
      <c r="J17" s="13"/>
      <c r="K17" s="13"/>
      <c r="L17" s="13"/>
    </row>
    <row r="18" spans="1:13">
      <c r="A18" s="299" t="s">
        <v>256</v>
      </c>
      <c r="B18" s="300"/>
      <c r="C18" s="79">
        <v>2040</v>
      </c>
      <c r="D18" s="9"/>
      <c r="E18" s="9"/>
      <c r="F18" s="9"/>
      <c r="G18" s="9"/>
      <c r="H18" s="9"/>
      <c r="I18" s="9"/>
      <c r="J18" s="9"/>
      <c r="K18" s="9"/>
      <c r="L18" s="9"/>
    </row>
    <row r="19" spans="1:13">
      <c r="A19" s="299" t="s">
        <v>257</v>
      </c>
      <c r="B19" s="300"/>
      <c r="C19" s="79">
        <v>2050</v>
      </c>
      <c r="D19" s="9"/>
      <c r="E19" s="9"/>
      <c r="F19" s="9"/>
      <c r="G19" s="9"/>
      <c r="H19" s="9"/>
      <c r="I19" s="9"/>
      <c r="J19" s="9"/>
      <c r="K19" s="9"/>
      <c r="L19" s="9"/>
    </row>
    <row r="20" spans="1:13">
      <c r="A20" s="299" t="s">
        <v>13</v>
      </c>
      <c r="B20" s="300"/>
      <c r="C20" s="79">
        <v>2060</v>
      </c>
      <c r="D20" s="9"/>
      <c r="E20" s="9"/>
      <c r="F20" s="9"/>
      <c r="G20" s="9"/>
      <c r="H20" s="9"/>
      <c r="I20" s="9"/>
      <c r="J20" s="9"/>
      <c r="K20" s="9"/>
      <c r="L20" s="9"/>
    </row>
    <row r="21" spans="1:13" ht="29.25" customHeight="1">
      <c r="A21" s="269" t="s">
        <v>14</v>
      </c>
      <c r="B21" s="269"/>
      <c r="C21" s="79">
        <v>2070</v>
      </c>
      <c r="D21" s="15">
        <v>-1415</v>
      </c>
      <c r="E21" s="232">
        <v>1423</v>
      </c>
      <c r="F21" s="232">
        <v>-3912</v>
      </c>
      <c r="G21" s="232">
        <v>5.2</v>
      </c>
      <c r="H21" s="232">
        <v>-21.7</v>
      </c>
      <c r="I21" s="232"/>
      <c r="J21" s="232">
        <v>999.3</v>
      </c>
      <c r="K21" s="232">
        <v>668.8</v>
      </c>
      <c r="L21" s="232">
        <v>-1641.2</v>
      </c>
    </row>
    <row r="22" spans="1:13">
      <c r="A22" s="301" t="s">
        <v>258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3"/>
    </row>
    <row r="23" spans="1:13" ht="30" customHeight="1">
      <c r="A23" s="294" t="s">
        <v>246</v>
      </c>
      <c r="B23" s="295"/>
      <c r="C23" s="79">
        <v>2100</v>
      </c>
      <c r="D23" s="79">
        <v>44.9</v>
      </c>
      <c r="E23" s="79">
        <v>0</v>
      </c>
      <c r="F23" s="79">
        <v>0</v>
      </c>
      <c r="G23" s="79">
        <v>0</v>
      </c>
      <c r="H23" s="79">
        <v>0</v>
      </c>
      <c r="I23" s="79"/>
      <c r="J23" s="79">
        <v>0</v>
      </c>
      <c r="K23" s="79">
        <v>0</v>
      </c>
      <c r="L23" s="79">
        <v>0</v>
      </c>
    </row>
    <row r="24" spans="1:13" ht="32.25" customHeight="1">
      <c r="A24" s="294" t="s">
        <v>264</v>
      </c>
      <c r="B24" s="295"/>
      <c r="C24" s="79">
        <v>2101</v>
      </c>
      <c r="D24" s="197"/>
      <c r="E24" s="197"/>
      <c r="F24" s="197"/>
      <c r="G24" s="197"/>
      <c r="H24" s="197"/>
      <c r="I24" s="197"/>
      <c r="J24" s="197"/>
      <c r="K24" s="197"/>
      <c r="L24" s="197"/>
    </row>
    <row r="25" spans="1:13" ht="51.75" customHeight="1">
      <c r="A25" s="294" t="s">
        <v>265</v>
      </c>
      <c r="B25" s="295"/>
      <c r="C25" s="79">
        <v>2102</v>
      </c>
      <c r="D25" s="197"/>
      <c r="E25" s="197"/>
      <c r="F25" s="197"/>
      <c r="G25" s="197"/>
      <c r="H25" s="197"/>
      <c r="I25" s="197"/>
      <c r="J25" s="197"/>
      <c r="K25" s="197"/>
      <c r="L25" s="197"/>
    </row>
    <row r="26" spans="1:13">
      <c r="A26" s="299" t="s">
        <v>31</v>
      </c>
      <c r="B26" s="300"/>
      <c r="C26" s="79">
        <v>2110</v>
      </c>
      <c r="D26" s="79">
        <v>-223.7</v>
      </c>
      <c r="E26" s="203">
        <v>0</v>
      </c>
      <c r="F26" s="79">
        <v>0</v>
      </c>
      <c r="G26" s="79">
        <v>0</v>
      </c>
      <c r="H26" s="79">
        <v>0</v>
      </c>
      <c r="I26" s="79"/>
      <c r="J26" s="79">
        <v>0</v>
      </c>
      <c r="K26" s="79">
        <v>0</v>
      </c>
      <c r="L26" s="79">
        <v>0</v>
      </c>
    </row>
    <row r="27" spans="1:13" ht="43.5" customHeight="1">
      <c r="A27" s="294" t="s">
        <v>266</v>
      </c>
      <c r="B27" s="295"/>
      <c r="C27" s="79">
        <v>2120</v>
      </c>
      <c r="D27" s="79">
        <v>6819.2</v>
      </c>
      <c r="E27" s="198">
        <v>7500</v>
      </c>
      <c r="F27" s="198">
        <v>5400</v>
      </c>
      <c r="G27" s="198">
        <f>H27+J27+K27+L27</f>
        <v>7000</v>
      </c>
      <c r="H27" s="198">
        <v>1750</v>
      </c>
      <c r="I27" s="199"/>
      <c r="J27" s="198">
        <v>1750</v>
      </c>
      <c r="K27" s="198">
        <v>1750</v>
      </c>
      <c r="L27" s="198">
        <v>1750</v>
      </c>
    </row>
    <row r="28" spans="1:13" ht="42" customHeight="1">
      <c r="A28" s="294" t="s">
        <v>267</v>
      </c>
      <c r="B28" s="295"/>
      <c r="C28" s="79">
        <v>2130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197"/>
      <c r="J28" s="79">
        <v>0</v>
      </c>
      <c r="K28" s="79">
        <v>0</v>
      </c>
      <c r="L28" s="79">
        <v>0</v>
      </c>
    </row>
    <row r="29" spans="1:13" ht="41.25" customHeight="1">
      <c r="A29" s="296" t="s">
        <v>268</v>
      </c>
      <c r="B29" s="296"/>
      <c r="C29" s="202">
        <v>2140</v>
      </c>
      <c r="D29" s="204">
        <f>D30+D31+D32+D33+D34+D37+D38</f>
        <v>14337.3</v>
      </c>
      <c r="E29" s="204">
        <f t="shared" ref="E29:L29" si="0">E30+E31+E32+E33+E34+E37+E38</f>
        <v>14170</v>
      </c>
      <c r="F29" s="204">
        <f t="shared" si="0"/>
        <v>15235</v>
      </c>
      <c r="G29" s="204">
        <f t="shared" si="0"/>
        <v>17236</v>
      </c>
      <c r="H29" s="204">
        <f t="shared" si="0"/>
        <v>4296.5</v>
      </c>
      <c r="I29" s="204">
        <f t="shared" si="0"/>
        <v>0</v>
      </c>
      <c r="J29" s="204">
        <f t="shared" si="0"/>
        <v>4296.5</v>
      </c>
      <c r="K29" s="204">
        <f t="shared" si="0"/>
        <v>4346.5</v>
      </c>
      <c r="L29" s="204">
        <f t="shared" si="0"/>
        <v>4296.5</v>
      </c>
      <c r="M29" s="181">
        <f>H29+J29+K29+L29</f>
        <v>17236</v>
      </c>
    </row>
    <row r="30" spans="1:13">
      <c r="A30" s="297" t="s">
        <v>269</v>
      </c>
      <c r="B30" s="297"/>
      <c r="C30" s="79">
        <v>2141</v>
      </c>
      <c r="D30" s="79"/>
      <c r="E30" s="79"/>
      <c r="F30" s="79"/>
      <c r="G30" s="79"/>
      <c r="H30" s="79"/>
      <c r="I30" s="197"/>
      <c r="J30" s="79"/>
      <c r="K30" s="79"/>
      <c r="L30" s="79"/>
    </row>
    <row r="31" spans="1:13">
      <c r="A31" s="297" t="s">
        <v>433</v>
      </c>
      <c r="B31" s="297"/>
      <c r="C31" s="79">
        <v>2142</v>
      </c>
      <c r="D31" s="79">
        <v>954.1</v>
      </c>
      <c r="E31" s="198">
        <v>920</v>
      </c>
      <c r="F31" s="198">
        <v>815</v>
      </c>
      <c r="G31" s="198">
        <f>H31+J31+K31+L31</f>
        <v>810</v>
      </c>
      <c r="H31" s="79">
        <v>202.5</v>
      </c>
      <c r="I31" s="197"/>
      <c r="J31" s="79">
        <v>202.5</v>
      </c>
      <c r="K31" s="79">
        <v>202.5</v>
      </c>
      <c r="L31" s="79">
        <v>202.5</v>
      </c>
    </row>
    <row r="32" spans="1:13">
      <c r="A32" s="297" t="s">
        <v>398</v>
      </c>
      <c r="B32" s="297"/>
      <c r="C32" s="79">
        <v>2143</v>
      </c>
      <c r="D32" s="79">
        <v>4801.8</v>
      </c>
      <c r="E32" s="198">
        <v>6270</v>
      </c>
      <c r="F32" s="198">
        <v>5120</v>
      </c>
      <c r="G32" s="198">
        <f t="shared" ref="G32:G33" si="1">H32+J32+K32+L32</f>
        <v>5100</v>
      </c>
      <c r="H32" s="198">
        <v>1275</v>
      </c>
      <c r="I32" s="199"/>
      <c r="J32" s="198">
        <v>1275</v>
      </c>
      <c r="K32" s="198">
        <v>1275</v>
      </c>
      <c r="L32" s="198">
        <v>1275</v>
      </c>
    </row>
    <row r="33" spans="1:14">
      <c r="A33" s="297" t="s">
        <v>270</v>
      </c>
      <c r="B33" s="297"/>
      <c r="C33" s="79">
        <v>2144</v>
      </c>
      <c r="D33" s="79">
        <v>5523.1</v>
      </c>
      <c r="E33" s="198">
        <v>6000</v>
      </c>
      <c r="F33" s="198">
        <v>6900</v>
      </c>
      <c r="G33" s="198">
        <f t="shared" si="1"/>
        <v>8676</v>
      </c>
      <c r="H33" s="198">
        <v>2169</v>
      </c>
      <c r="I33" s="199"/>
      <c r="J33" s="198">
        <v>2169</v>
      </c>
      <c r="K33" s="207">
        <v>2169</v>
      </c>
      <c r="L33" s="198">
        <v>2169</v>
      </c>
    </row>
    <row r="34" spans="1:14" s="24" customFormat="1">
      <c r="A34" s="297" t="s">
        <v>271</v>
      </c>
      <c r="B34" s="297"/>
      <c r="C34" s="79">
        <v>2145</v>
      </c>
      <c r="D34" s="200">
        <f>D35+D36</f>
        <v>1305.7</v>
      </c>
      <c r="E34" s="200">
        <f t="shared" ref="E34:L34" si="2">E35+E36</f>
        <v>0</v>
      </c>
      <c r="F34" s="200">
        <f t="shared" si="2"/>
        <v>0</v>
      </c>
      <c r="G34" s="200">
        <f t="shared" si="2"/>
        <v>0</v>
      </c>
      <c r="H34" s="200">
        <f t="shared" si="2"/>
        <v>0</v>
      </c>
      <c r="I34" s="200">
        <f t="shared" si="2"/>
        <v>0</v>
      </c>
      <c r="J34" s="200">
        <f t="shared" si="2"/>
        <v>0</v>
      </c>
      <c r="K34" s="200">
        <f t="shared" si="2"/>
        <v>0</v>
      </c>
      <c r="L34" s="200">
        <f t="shared" si="2"/>
        <v>0</v>
      </c>
      <c r="M34" s="210">
        <f>H34+J34+K34+L34</f>
        <v>0</v>
      </c>
      <c r="N34" s="208"/>
    </row>
    <row r="35" spans="1:14" ht="39" customHeight="1">
      <c r="A35" s="297" t="s">
        <v>272</v>
      </c>
      <c r="B35" s="297"/>
      <c r="C35" s="79" t="s">
        <v>277</v>
      </c>
      <c r="D35" s="198"/>
      <c r="E35" s="79">
        <v>0</v>
      </c>
      <c r="F35" s="79">
        <v>0</v>
      </c>
      <c r="G35" s="198">
        <f t="shared" ref="G35:G39" si="3">H35+J35+K35+L35</f>
        <v>0</v>
      </c>
      <c r="H35" s="79">
        <v>0</v>
      </c>
      <c r="I35" s="197"/>
      <c r="J35" s="79">
        <v>0</v>
      </c>
      <c r="K35" s="79">
        <v>0</v>
      </c>
      <c r="L35" s="79">
        <v>0</v>
      </c>
      <c r="M35" s="179"/>
      <c r="N35" s="179"/>
    </row>
    <row r="36" spans="1:14">
      <c r="A36" s="297" t="s">
        <v>273</v>
      </c>
      <c r="B36" s="297"/>
      <c r="C36" s="79" t="s">
        <v>278</v>
      </c>
      <c r="D36" s="79">
        <v>1305.7</v>
      </c>
      <c r="E36" s="79">
        <v>0</v>
      </c>
      <c r="F36" s="79">
        <v>0</v>
      </c>
      <c r="G36" s="198">
        <f t="shared" si="3"/>
        <v>0</v>
      </c>
      <c r="H36" s="79">
        <v>0</v>
      </c>
      <c r="I36" s="197"/>
      <c r="J36" s="79">
        <v>0</v>
      </c>
      <c r="K36" s="79">
        <v>0</v>
      </c>
      <c r="L36" s="79">
        <v>0</v>
      </c>
      <c r="M36" s="179"/>
      <c r="N36" s="179"/>
    </row>
    <row r="37" spans="1:14">
      <c r="A37" s="297" t="s">
        <v>274</v>
      </c>
      <c r="B37" s="297"/>
      <c r="C37" s="79">
        <v>2146</v>
      </c>
      <c r="D37" s="79">
        <v>1752.6</v>
      </c>
      <c r="E37" s="198">
        <v>480</v>
      </c>
      <c r="F37" s="198">
        <v>1100</v>
      </c>
      <c r="G37" s="198">
        <f t="shared" si="3"/>
        <v>1250</v>
      </c>
      <c r="H37" s="198">
        <v>300</v>
      </c>
      <c r="I37" s="197"/>
      <c r="J37" s="198">
        <v>300</v>
      </c>
      <c r="K37" s="198">
        <v>350</v>
      </c>
      <c r="L37" s="198">
        <v>300</v>
      </c>
      <c r="M37" s="179"/>
      <c r="N37" s="179"/>
    </row>
    <row r="38" spans="1:14">
      <c r="A38" s="297" t="s">
        <v>275</v>
      </c>
      <c r="B38" s="297"/>
      <c r="C38" s="79">
        <v>2147</v>
      </c>
      <c r="D38" s="198"/>
      <c r="E38" s="79">
        <v>500</v>
      </c>
      <c r="F38" s="198">
        <v>1300</v>
      </c>
      <c r="G38" s="198">
        <f t="shared" si="3"/>
        <v>1400</v>
      </c>
      <c r="H38" s="198">
        <v>350</v>
      </c>
      <c r="I38" s="197"/>
      <c r="J38" s="198">
        <v>350</v>
      </c>
      <c r="K38" s="198">
        <v>350</v>
      </c>
      <c r="L38" s="198">
        <v>350</v>
      </c>
      <c r="M38" s="179"/>
      <c r="N38" s="179"/>
    </row>
    <row r="39" spans="1:14" s="193" customFormat="1" ht="28.5" customHeight="1">
      <c r="A39" s="296" t="s">
        <v>276</v>
      </c>
      <c r="B39" s="296"/>
      <c r="C39" s="202">
        <v>2150</v>
      </c>
      <c r="D39" s="204">
        <v>7162.6</v>
      </c>
      <c r="E39" s="204">
        <v>7477.8</v>
      </c>
      <c r="F39" s="204">
        <v>8250</v>
      </c>
      <c r="G39" s="204">
        <f t="shared" si="3"/>
        <v>10600</v>
      </c>
      <c r="H39" s="204">
        <v>2650</v>
      </c>
      <c r="I39" s="205"/>
      <c r="J39" s="204">
        <v>2650</v>
      </c>
      <c r="K39" s="204">
        <v>2650</v>
      </c>
      <c r="L39" s="204">
        <v>2650</v>
      </c>
      <c r="M39" s="209"/>
      <c r="N39" s="209"/>
    </row>
    <row r="40" spans="1:14">
      <c r="A40" s="296" t="s">
        <v>35</v>
      </c>
      <c r="B40" s="296"/>
      <c r="C40" s="202">
        <v>2200</v>
      </c>
      <c r="D40" s="201">
        <v>28140.3</v>
      </c>
      <c r="E40" s="130">
        <f>E27+E29+E39</f>
        <v>29147.8</v>
      </c>
      <c r="F40" s="130">
        <f>F27+F29+F39</f>
        <v>28885</v>
      </c>
      <c r="G40" s="130">
        <f>G27+G29+G39</f>
        <v>34836</v>
      </c>
      <c r="H40" s="130">
        <f t="shared" ref="H40:L40" si="4">H27+H29+H39</f>
        <v>8696.5</v>
      </c>
      <c r="I40" s="130">
        <f t="shared" si="4"/>
        <v>0</v>
      </c>
      <c r="J40" s="130">
        <f t="shared" si="4"/>
        <v>8696.5</v>
      </c>
      <c r="K40" s="130">
        <f t="shared" si="4"/>
        <v>8746.5</v>
      </c>
      <c r="L40" s="130">
        <f t="shared" si="4"/>
        <v>8696.5</v>
      </c>
      <c r="M40" s="181">
        <f>H40+J40+K40+L40</f>
        <v>34836</v>
      </c>
      <c r="N40" s="179"/>
    </row>
    <row r="41" spans="1:14">
      <c r="A41" s="298"/>
      <c r="B41" s="298"/>
      <c r="D41" s="180"/>
      <c r="E41" s="180"/>
      <c r="F41" s="180"/>
      <c r="G41" s="180"/>
      <c r="H41" s="180"/>
      <c r="I41" s="180"/>
      <c r="J41" s="180"/>
      <c r="K41" s="180"/>
      <c r="L41" s="180"/>
    </row>
    <row r="42" spans="1:14">
      <c r="B42" s="293" t="s">
        <v>425</v>
      </c>
      <c r="C42" s="293"/>
      <c r="D42" s="293"/>
      <c r="E42" s="293"/>
      <c r="F42" s="293"/>
      <c r="G42" s="293"/>
      <c r="H42" s="293"/>
      <c r="I42" s="293"/>
      <c r="J42" s="293"/>
      <c r="K42" s="293"/>
    </row>
    <row r="43" spans="1:14">
      <c r="B43" s="293"/>
      <c r="C43" s="293"/>
      <c r="D43" s="293"/>
      <c r="E43" s="293"/>
      <c r="F43" s="293"/>
      <c r="G43" s="293"/>
      <c r="H43" s="293"/>
      <c r="I43" s="293"/>
      <c r="J43" s="293"/>
      <c r="K43" s="293"/>
    </row>
  </sheetData>
  <mergeCells count="50">
    <mergeCell ref="A17:B17"/>
    <mergeCell ref="A18:B18"/>
    <mergeCell ref="A2:L2"/>
    <mergeCell ref="A4:B7"/>
    <mergeCell ref="C4:C7"/>
    <mergeCell ref="D4:D7"/>
    <mergeCell ref="E4:E7"/>
    <mergeCell ref="F4:F7"/>
    <mergeCell ref="G4:G7"/>
    <mergeCell ref="H4:L5"/>
    <mergeCell ref="H6:H7"/>
    <mergeCell ref="I6:I7"/>
    <mergeCell ref="J6:J7"/>
    <mergeCell ref="K6:K7"/>
    <mergeCell ref="L6:L7"/>
    <mergeCell ref="A39:B39"/>
    <mergeCell ref="A40:B40"/>
    <mergeCell ref="A31:B31"/>
    <mergeCell ref="A23:B23"/>
    <mergeCell ref="A24:B24"/>
    <mergeCell ref="A25:B25"/>
    <mergeCell ref="A26:B26"/>
    <mergeCell ref="A27:B27"/>
    <mergeCell ref="A37:B37"/>
    <mergeCell ref="A38:B38"/>
    <mergeCell ref="A19:B19"/>
    <mergeCell ref="A20:B20"/>
    <mergeCell ref="A21:B21"/>
    <mergeCell ref="A22:L22"/>
    <mergeCell ref="A32:B32"/>
    <mergeCell ref="A33:B33"/>
    <mergeCell ref="A34:B34"/>
    <mergeCell ref="A35:B35"/>
    <mergeCell ref="A36:B36"/>
    <mergeCell ref="B42:K43"/>
    <mergeCell ref="H8:I8"/>
    <mergeCell ref="A16:B16"/>
    <mergeCell ref="A9:B9"/>
    <mergeCell ref="A10:B10"/>
    <mergeCell ref="H10:I10"/>
    <mergeCell ref="A11:B11"/>
    <mergeCell ref="A12:B12"/>
    <mergeCell ref="A13:B13"/>
    <mergeCell ref="A14:B14"/>
    <mergeCell ref="A8:B8"/>
    <mergeCell ref="A15:B15"/>
    <mergeCell ref="A28:B28"/>
    <mergeCell ref="A29:B29"/>
    <mergeCell ref="A30:B30"/>
    <mergeCell ref="A41:B4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61" zoomScale="96" zoomScaleNormal="96" workbookViewId="0">
      <selection activeCell="D67" sqref="D67"/>
    </sheetView>
  </sheetViews>
  <sheetFormatPr defaultRowHeight="15.75"/>
  <cols>
    <col min="2" max="2" width="30.625" customWidth="1"/>
    <col min="5" max="5" width="11" customWidth="1"/>
    <col min="6" max="6" width="10.25" customWidth="1"/>
  </cols>
  <sheetData>
    <row r="1" spans="1:11">
      <c r="I1" s="334" t="s">
        <v>296</v>
      </c>
      <c r="J1" s="334"/>
      <c r="K1" s="334"/>
    </row>
    <row r="3" spans="1:11">
      <c r="A3" s="335" t="s">
        <v>295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</row>
    <row r="4" spans="1:11">
      <c r="A4" s="317"/>
      <c r="B4" s="317"/>
      <c r="C4" s="318" t="s">
        <v>0</v>
      </c>
      <c r="D4" s="319" t="s">
        <v>446</v>
      </c>
      <c r="E4" s="319" t="s">
        <v>447</v>
      </c>
      <c r="F4" s="319" t="s">
        <v>448</v>
      </c>
      <c r="G4" s="320" t="s">
        <v>449</v>
      </c>
      <c r="H4" s="316" t="s">
        <v>386</v>
      </c>
      <c r="I4" s="316"/>
      <c r="J4" s="316"/>
      <c r="K4" s="316"/>
    </row>
    <row r="5" spans="1:11" ht="45.75" customHeight="1">
      <c r="A5" s="317"/>
      <c r="B5" s="317"/>
      <c r="C5" s="318"/>
      <c r="D5" s="319"/>
      <c r="E5" s="319"/>
      <c r="F5" s="319"/>
      <c r="G5" s="320"/>
      <c r="H5" s="34" t="s">
        <v>387</v>
      </c>
      <c r="I5" s="34" t="s">
        <v>388</v>
      </c>
      <c r="J5" s="34" t="s">
        <v>389</v>
      </c>
      <c r="K5" s="34" t="s">
        <v>390</v>
      </c>
    </row>
    <row r="6" spans="1:11">
      <c r="A6" s="336">
        <v>1</v>
      </c>
      <c r="B6" s="336"/>
      <c r="C6" s="85">
        <v>2</v>
      </c>
      <c r="D6" s="85">
        <v>3</v>
      </c>
      <c r="E6" s="85">
        <v>4</v>
      </c>
      <c r="F6" s="85">
        <v>5</v>
      </c>
      <c r="G6" s="85">
        <v>6</v>
      </c>
      <c r="H6" s="86">
        <v>7</v>
      </c>
      <c r="I6" s="85">
        <v>8</v>
      </c>
      <c r="J6" s="85">
        <v>9</v>
      </c>
      <c r="K6" s="85">
        <v>10</v>
      </c>
    </row>
    <row r="7" spans="1:11">
      <c r="A7" s="337" t="s">
        <v>297</v>
      </c>
      <c r="B7" s="338"/>
      <c r="C7" s="339"/>
      <c r="D7" s="339"/>
      <c r="E7" s="339"/>
      <c r="F7" s="339"/>
      <c r="G7" s="339"/>
      <c r="H7" s="339"/>
      <c r="I7" s="339"/>
      <c r="J7" s="339"/>
      <c r="K7" s="340"/>
    </row>
    <row r="8" spans="1:11" ht="31.5" customHeight="1">
      <c r="A8" s="325" t="s">
        <v>298</v>
      </c>
      <c r="B8" s="342"/>
      <c r="C8" s="34">
        <v>1170</v>
      </c>
      <c r="D8" s="118">
        <v>-1183</v>
      </c>
      <c r="E8" s="118">
        <v>1735.4</v>
      </c>
      <c r="F8" s="118">
        <v>-1428</v>
      </c>
      <c r="G8" s="118">
        <f>H8+I8+J8+K8</f>
        <v>6.4</v>
      </c>
      <c r="H8" s="118">
        <v>-26.4</v>
      </c>
      <c r="I8" s="118">
        <v>1218.5999999999999</v>
      </c>
      <c r="J8" s="118">
        <v>815.6</v>
      </c>
      <c r="K8" s="118">
        <v>-2001.4</v>
      </c>
    </row>
    <row r="9" spans="1:11" ht="15.75" customHeight="1">
      <c r="A9" s="325" t="s">
        <v>299</v>
      </c>
      <c r="B9" s="342"/>
      <c r="C9" s="34"/>
      <c r="D9" s="91"/>
      <c r="E9" s="91"/>
      <c r="F9" s="95"/>
      <c r="G9" s="218"/>
      <c r="H9" s="95"/>
      <c r="I9" s="95"/>
      <c r="J9" s="95"/>
      <c r="K9" s="95"/>
    </row>
    <row r="10" spans="1:11" ht="15.75" customHeight="1">
      <c r="A10" s="325" t="s">
        <v>300</v>
      </c>
      <c r="B10" s="342"/>
      <c r="C10" s="34">
        <v>3000</v>
      </c>
      <c r="D10" s="91"/>
      <c r="E10" s="91"/>
      <c r="F10" s="95"/>
      <c r="G10" s="218"/>
      <c r="H10" s="95"/>
      <c r="I10" s="95"/>
      <c r="J10" s="95"/>
      <c r="K10" s="95"/>
    </row>
    <row r="11" spans="1:11" ht="15.75" customHeight="1">
      <c r="A11" s="325" t="s">
        <v>301</v>
      </c>
      <c r="B11" s="342"/>
      <c r="C11" s="34">
        <v>3010</v>
      </c>
      <c r="D11" s="91"/>
      <c r="E11" s="91"/>
      <c r="F11" s="95"/>
      <c r="G11" s="218"/>
      <c r="H11" s="95"/>
      <c r="I11" s="95"/>
      <c r="J11" s="95"/>
      <c r="K11" s="95"/>
    </row>
    <row r="12" spans="1:11" ht="15.75" customHeight="1">
      <c r="A12" s="325" t="s">
        <v>302</v>
      </c>
      <c r="B12" s="342"/>
      <c r="C12" s="34">
        <v>3020</v>
      </c>
      <c r="D12" s="91"/>
      <c r="E12" s="91"/>
      <c r="F12" s="95"/>
      <c r="G12" s="218"/>
      <c r="H12" s="95"/>
      <c r="I12" s="95"/>
      <c r="J12" s="95"/>
      <c r="K12" s="95"/>
    </row>
    <row r="13" spans="1:11" ht="32.25" customHeight="1">
      <c r="A13" s="325" t="s">
        <v>303</v>
      </c>
      <c r="B13" s="342"/>
      <c r="C13" s="34">
        <v>3030</v>
      </c>
      <c r="D13" s="91"/>
      <c r="E13" s="91"/>
      <c r="F13" s="95"/>
      <c r="G13" s="34"/>
      <c r="H13" s="95"/>
      <c r="I13" s="95"/>
      <c r="J13" s="95"/>
      <c r="K13" s="95"/>
    </row>
    <row r="14" spans="1:11" ht="30" customHeight="1">
      <c r="A14" s="309" t="s">
        <v>304</v>
      </c>
      <c r="B14" s="310"/>
      <c r="C14" s="171">
        <v>3040</v>
      </c>
      <c r="D14" s="121">
        <v>1730.5</v>
      </c>
      <c r="E14" s="121">
        <v>-4594</v>
      </c>
      <c r="F14" s="171">
        <v>543.79999999999995</v>
      </c>
      <c r="G14" s="171">
        <f t="shared" ref="G14:G20" si="0">H14+I14+J14+K14</f>
        <v>-6758.6</v>
      </c>
      <c r="H14" s="171">
        <v>-2152</v>
      </c>
      <c r="I14" s="171">
        <v>-1642.6</v>
      </c>
      <c r="J14" s="171">
        <v>-974.5</v>
      </c>
      <c r="K14" s="171">
        <v>-1989.5</v>
      </c>
    </row>
    <row r="15" spans="1:11" ht="30" customHeight="1">
      <c r="A15" s="325" t="s">
        <v>306</v>
      </c>
      <c r="B15" s="342"/>
      <c r="C15" s="34">
        <v>3050</v>
      </c>
      <c r="D15" s="94"/>
      <c r="E15" s="94"/>
      <c r="F15" s="95"/>
      <c r="G15" s="34"/>
      <c r="H15" s="95"/>
      <c r="I15" s="95"/>
      <c r="J15" s="95"/>
      <c r="K15" s="95"/>
    </row>
    <row r="16" spans="1:11" ht="30" customHeight="1">
      <c r="A16" s="325" t="s">
        <v>305</v>
      </c>
      <c r="B16" s="342"/>
      <c r="C16" s="34">
        <v>3060</v>
      </c>
      <c r="D16" s="95"/>
      <c r="E16" s="95"/>
      <c r="F16" s="33"/>
      <c r="G16" s="34"/>
      <c r="H16" s="33"/>
      <c r="I16" s="33"/>
      <c r="J16" s="33"/>
      <c r="K16" s="33"/>
    </row>
    <row r="17" spans="1:13" ht="23.25" customHeight="1">
      <c r="A17" s="309" t="s">
        <v>400</v>
      </c>
      <c r="B17" s="310"/>
      <c r="C17" s="34">
        <v>3070</v>
      </c>
      <c r="D17" s="121">
        <v>137426</v>
      </c>
      <c r="E17" s="171">
        <v>123615</v>
      </c>
      <c r="F17" s="121">
        <v>139678.20000000001</v>
      </c>
      <c r="G17" s="121">
        <f t="shared" si="0"/>
        <v>164814.5</v>
      </c>
      <c r="H17" s="121">
        <v>39737.5</v>
      </c>
      <c r="I17" s="121">
        <v>38695</v>
      </c>
      <c r="J17" s="121">
        <v>40192.5</v>
      </c>
      <c r="K17" s="121">
        <v>46189.5</v>
      </c>
    </row>
    <row r="18" spans="1:13" ht="15.75" customHeight="1">
      <c r="A18" s="309" t="s">
        <v>426</v>
      </c>
      <c r="B18" s="321"/>
      <c r="C18" s="34"/>
      <c r="D18" s="121">
        <v>138376.4</v>
      </c>
      <c r="E18" s="171">
        <v>121556.8</v>
      </c>
      <c r="F18" s="121">
        <v>140311.29999999999</v>
      </c>
      <c r="G18" s="121">
        <f t="shared" si="0"/>
        <v>163499</v>
      </c>
      <c r="H18" s="121">
        <v>35436</v>
      </c>
      <c r="I18" s="121">
        <v>40497</v>
      </c>
      <c r="J18" s="121">
        <v>43487</v>
      </c>
      <c r="K18" s="121">
        <v>44079</v>
      </c>
    </row>
    <row r="19" spans="1:13" ht="15.75" customHeight="1">
      <c r="A19" s="325" t="s">
        <v>307</v>
      </c>
      <c r="B19" s="342"/>
      <c r="C19" s="34">
        <v>3080</v>
      </c>
      <c r="D19" s="34"/>
      <c r="E19" s="118">
        <v>0</v>
      </c>
      <c r="F19" s="34"/>
      <c r="G19" s="118">
        <f t="shared" si="0"/>
        <v>0</v>
      </c>
      <c r="H19" s="33"/>
      <c r="I19" s="33"/>
      <c r="J19" s="33"/>
      <c r="K19" s="33"/>
    </row>
    <row r="20" spans="1:13" ht="18" customHeight="1">
      <c r="A20" s="309" t="s">
        <v>308</v>
      </c>
      <c r="B20" s="310"/>
      <c r="C20" s="34">
        <v>3090</v>
      </c>
      <c r="D20" s="120">
        <v>-256.7</v>
      </c>
      <c r="E20" s="120">
        <v>2058.1999999999998</v>
      </c>
      <c r="F20" s="120">
        <v>-633.1</v>
      </c>
      <c r="G20" s="121">
        <f t="shared" si="0"/>
        <v>1315.5</v>
      </c>
      <c r="H20" s="120">
        <v>4301.5</v>
      </c>
      <c r="I20" s="120">
        <v>-1802</v>
      </c>
      <c r="J20" s="120">
        <v>-3294.5</v>
      </c>
      <c r="K20" s="121">
        <v>2110.5</v>
      </c>
    </row>
    <row r="21" spans="1:13" ht="15.75" customHeight="1">
      <c r="A21" s="313" t="s">
        <v>450</v>
      </c>
      <c r="B21" s="314"/>
      <c r="C21" s="314"/>
      <c r="D21" s="314"/>
      <c r="E21" s="314"/>
      <c r="F21" s="314"/>
      <c r="G21" s="314"/>
      <c r="H21" s="314"/>
      <c r="I21" s="314"/>
      <c r="J21" s="314"/>
      <c r="K21" s="315"/>
    </row>
    <row r="22" spans="1:13" ht="15.75" customHeight="1">
      <c r="A22" s="337" t="s">
        <v>279</v>
      </c>
      <c r="B22" s="341"/>
      <c r="C22" s="34"/>
      <c r="D22" s="87">
        <v>0</v>
      </c>
      <c r="E22" s="88">
        <v>26220</v>
      </c>
      <c r="F22" s="159">
        <v>23600</v>
      </c>
      <c r="G22" s="121">
        <f>H22+I22+J22+K22</f>
        <v>12000</v>
      </c>
      <c r="H22" s="159"/>
      <c r="I22" s="159">
        <v>1853.6</v>
      </c>
      <c r="J22" s="159">
        <v>3174.4</v>
      </c>
      <c r="K22" s="159">
        <v>6972</v>
      </c>
    </row>
    <row r="23" spans="1:13" ht="15.75" customHeight="1">
      <c r="A23" s="311" t="s">
        <v>280</v>
      </c>
      <c r="B23" s="312"/>
      <c r="C23" s="34">
        <v>3200</v>
      </c>
      <c r="D23" s="53"/>
      <c r="E23" s="53"/>
      <c r="F23" s="53"/>
      <c r="G23" s="53"/>
      <c r="H23" s="53"/>
      <c r="I23" s="53"/>
      <c r="J23" s="53"/>
      <c r="K23" s="53"/>
    </row>
    <row r="24" spans="1:13" ht="15.75" customHeight="1">
      <c r="A24" s="311" t="s">
        <v>281</v>
      </c>
      <c r="B24" s="312"/>
      <c r="C24" s="34">
        <v>3210</v>
      </c>
      <c r="D24" s="53"/>
      <c r="E24" s="53"/>
      <c r="F24" s="53"/>
      <c r="G24" s="53"/>
      <c r="H24" s="53"/>
      <c r="I24" s="53"/>
      <c r="J24" s="53"/>
      <c r="K24" s="53"/>
    </row>
    <row r="25" spans="1:13" ht="15.75" customHeight="1">
      <c r="A25" s="311" t="s">
        <v>309</v>
      </c>
      <c r="B25" s="312"/>
      <c r="C25" s="34">
        <v>3220</v>
      </c>
      <c r="D25" s="53"/>
      <c r="E25" s="53"/>
      <c r="F25" s="53"/>
      <c r="G25" s="53"/>
      <c r="H25" s="53"/>
      <c r="I25" s="53"/>
      <c r="J25" s="53"/>
      <c r="K25" s="53"/>
    </row>
    <row r="26" spans="1:13">
      <c r="A26" s="322" t="s">
        <v>310</v>
      </c>
      <c r="B26" s="322"/>
      <c r="C26" s="34"/>
      <c r="D26" s="53"/>
      <c r="E26" s="53"/>
      <c r="F26" s="53"/>
      <c r="G26" s="53"/>
      <c r="H26" s="53"/>
      <c r="I26" s="53"/>
      <c r="J26" s="53"/>
      <c r="K26" s="53"/>
    </row>
    <row r="27" spans="1:13">
      <c r="A27" s="322" t="s">
        <v>311</v>
      </c>
      <c r="B27" s="322"/>
      <c r="C27" s="34">
        <v>3230</v>
      </c>
      <c r="D27" s="53"/>
      <c r="E27" s="53"/>
      <c r="F27" s="53"/>
      <c r="G27" s="53"/>
      <c r="H27" s="53"/>
      <c r="I27" s="53"/>
      <c r="J27" s="53"/>
      <c r="K27" s="53"/>
    </row>
    <row r="28" spans="1:13">
      <c r="A28" s="322" t="s">
        <v>312</v>
      </c>
      <c r="B28" s="322"/>
      <c r="C28" s="34">
        <v>3240</v>
      </c>
      <c r="D28" s="53"/>
      <c r="E28" s="53"/>
      <c r="F28" s="53"/>
      <c r="G28" s="53"/>
      <c r="H28" s="53"/>
      <c r="I28" s="53"/>
      <c r="J28" s="53"/>
      <c r="K28" s="53"/>
    </row>
    <row r="29" spans="1:13">
      <c r="A29" s="323" t="s">
        <v>313</v>
      </c>
      <c r="B29" s="323"/>
      <c r="C29" s="34">
        <v>3250</v>
      </c>
      <c r="D29" s="54"/>
      <c r="E29" s="54"/>
      <c r="F29" s="54"/>
      <c r="G29" s="54"/>
      <c r="H29" s="54"/>
      <c r="I29" s="54"/>
      <c r="J29" s="54"/>
      <c r="K29" s="54"/>
    </row>
    <row r="30" spans="1:13">
      <c r="A30" s="322" t="s">
        <v>282</v>
      </c>
      <c r="B30" s="322"/>
      <c r="C30" s="34">
        <v>3260</v>
      </c>
      <c r="D30" s="53"/>
      <c r="E30" s="53">
        <v>26220</v>
      </c>
      <c r="F30" s="53">
        <v>23600</v>
      </c>
      <c r="G30" s="118">
        <f>H30+I30+J30+K30</f>
        <v>12000</v>
      </c>
      <c r="H30" s="53"/>
      <c r="I30" s="53">
        <v>1853.6</v>
      </c>
      <c r="J30" s="53">
        <v>3174.4</v>
      </c>
      <c r="K30" s="53">
        <v>6972</v>
      </c>
    </row>
    <row r="31" spans="1:13">
      <c r="A31" s="330" t="s">
        <v>314</v>
      </c>
      <c r="B31" s="330"/>
      <c r="C31" s="34"/>
      <c r="D31" s="119">
        <f>D32+D33+D34+D35+D36</f>
        <v>2164.4</v>
      </c>
      <c r="E31" s="119">
        <f t="shared" ref="E31:G31" si="1">E32+E33+E34+E35+E36</f>
        <v>26220</v>
      </c>
      <c r="F31" s="119">
        <f t="shared" si="1"/>
        <v>23600</v>
      </c>
      <c r="G31" s="119">
        <f t="shared" si="1"/>
        <v>12000</v>
      </c>
      <c r="H31" s="119">
        <f t="shared" ref="H31" si="2">H32+H33+H34+H35+H36</f>
        <v>0</v>
      </c>
      <c r="I31" s="119">
        <f t="shared" ref="I31" si="3">I32+I33+I34+I35+I36</f>
        <v>1853.6</v>
      </c>
      <c r="J31" s="119">
        <f t="shared" ref="J31" si="4">J32+J33+J34+J35+J36</f>
        <v>3174.4</v>
      </c>
      <c r="K31" s="119">
        <f t="shared" ref="K31" si="5">K32+K33+K34+K35+K36</f>
        <v>6972</v>
      </c>
      <c r="M31" s="206">
        <f>H31+I31+J31+K31</f>
        <v>12000</v>
      </c>
    </row>
    <row r="32" spans="1:13" ht="28.5" customHeight="1">
      <c r="A32" s="322" t="s">
        <v>315</v>
      </c>
      <c r="B32" s="322"/>
      <c r="C32" s="34">
        <v>3270</v>
      </c>
      <c r="D32" s="53">
        <v>1209.5999999999999</v>
      </c>
      <c r="E32" s="53">
        <v>12500</v>
      </c>
      <c r="F32" s="53">
        <v>12500</v>
      </c>
      <c r="G32" s="101">
        <f>H32+I32+J32+K32</f>
        <v>10107.700000000001</v>
      </c>
      <c r="H32" s="53">
        <v>0</v>
      </c>
      <c r="I32" s="53">
        <v>1301.2</v>
      </c>
      <c r="J32" s="53">
        <v>2622</v>
      </c>
      <c r="K32" s="53">
        <v>6184.5</v>
      </c>
    </row>
    <row r="33" spans="1:11">
      <c r="A33" s="322" t="s">
        <v>316</v>
      </c>
      <c r="B33" s="322"/>
      <c r="C33" s="34">
        <v>3280</v>
      </c>
      <c r="D33" s="53"/>
      <c r="E33" s="53">
        <v>2000</v>
      </c>
      <c r="F33" s="53"/>
      <c r="G33" s="101">
        <f>H33+I33+J33+K33</f>
        <v>0</v>
      </c>
      <c r="H33" s="53">
        <v>0</v>
      </c>
      <c r="I33" s="53">
        <v>0</v>
      </c>
      <c r="J33" s="53">
        <v>0</v>
      </c>
      <c r="K33" s="53">
        <v>0</v>
      </c>
    </row>
    <row r="34" spans="1:11" ht="28.5" customHeight="1">
      <c r="A34" s="322" t="s">
        <v>317</v>
      </c>
      <c r="B34" s="322"/>
      <c r="C34" s="34">
        <v>3290</v>
      </c>
      <c r="D34" s="53">
        <v>642</v>
      </c>
      <c r="E34" s="53">
        <v>350</v>
      </c>
      <c r="F34" s="53">
        <v>2000</v>
      </c>
      <c r="G34" s="101">
        <f>H34+I34+J34+K34</f>
        <v>300</v>
      </c>
      <c r="H34" s="53">
        <v>0</v>
      </c>
      <c r="I34" s="53">
        <v>100</v>
      </c>
      <c r="J34" s="53">
        <v>100</v>
      </c>
      <c r="K34" s="53">
        <v>100</v>
      </c>
    </row>
    <row r="35" spans="1:11">
      <c r="A35" s="322" t="s">
        <v>283</v>
      </c>
      <c r="B35" s="322"/>
      <c r="C35" s="34">
        <v>3300</v>
      </c>
      <c r="D35" s="53"/>
      <c r="E35" s="53"/>
      <c r="F35" s="53"/>
      <c r="G35" s="101">
        <f>H35+I35+J35+K35</f>
        <v>0</v>
      </c>
      <c r="H35" s="53">
        <v>0</v>
      </c>
      <c r="I35" s="53">
        <v>0</v>
      </c>
      <c r="J35" s="53">
        <v>0</v>
      </c>
      <c r="K35" s="53">
        <v>0</v>
      </c>
    </row>
    <row r="36" spans="1:11">
      <c r="A36" s="322" t="s">
        <v>284</v>
      </c>
      <c r="B36" s="322"/>
      <c r="C36" s="34">
        <v>3310</v>
      </c>
      <c r="D36" s="53">
        <v>312.8</v>
      </c>
      <c r="E36" s="53">
        <v>11370</v>
      </c>
      <c r="F36" s="53">
        <v>9100</v>
      </c>
      <c r="G36" s="118">
        <f t="shared" ref="G36" si="6">H36+I36+J36+K36</f>
        <v>1592.3</v>
      </c>
      <c r="H36" s="53">
        <v>0</v>
      </c>
      <c r="I36" s="53">
        <v>452.4</v>
      </c>
      <c r="J36" s="53">
        <v>452.4</v>
      </c>
      <c r="K36" s="53">
        <v>687.5</v>
      </c>
    </row>
    <row r="37" spans="1:11">
      <c r="A37" s="330" t="s">
        <v>318</v>
      </c>
      <c r="B37" s="330"/>
      <c r="C37" s="34">
        <v>3320</v>
      </c>
      <c r="D37" s="119">
        <v>-2164.4</v>
      </c>
      <c r="E37" s="119">
        <v>0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19">
        <v>0</v>
      </c>
    </row>
    <row r="38" spans="1:11">
      <c r="A38" s="331" t="s">
        <v>319</v>
      </c>
      <c r="B38" s="332"/>
      <c r="C38" s="332"/>
      <c r="D38" s="332"/>
      <c r="E38" s="332"/>
      <c r="F38" s="332"/>
      <c r="G38" s="332"/>
      <c r="H38" s="332"/>
      <c r="I38" s="332"/>
      <c r="J38" s="332"/>
      <c r="K38" s="333"/>
    </row>
    <row r="39" spans="1:11">
      <c r="A39" s="330" t="s">
        <v>279</v>
      </c>
      <c r="B39" s="330"/>
      <c r="C39" s="27"/>
      <c r="D39" s="28"/>
      <c r="E39" s="28"/>
      <c r="F39" s="28"/>
      <c r="G39" s="28"/>
      <c r="H39" s="28"/>
      <c r="I39" s="28"/>
      <c r="J39" s="28"/>
      <c r="K39" s="28"/>
    </row>
    <row r="40" spans="1:11">
      <c r="A40" s="322" t="s">
        <v>320</v>
      </c>
      <c r="B40" s="322"/>
      <c r="C40" s="34">
        <v>3400</v>
      </c>
      <c r="D40" s="53"/>
      <c r="E40" s="53"/>
      <c r="F40" s="28"/>
      <c r="G40" s="28"/>
      <c r="H40" s="28"/>
      <c r="I40" s="28"/>
      <c r="J40" s="28"/>
      <c r="K40" s="28"/>
    </row>
    <row r="41" spans="1:11" ht="27.75" customHeight="1">
      <c r="A41" s="322" t="s">
        <v>321</v>
      </c>
      <c r="B41" s="322"/>
      <c r="C41" s="34"/>
      <c r="D41" s="28"/>
      <c r="E41" s="28"/>
      <c r="F41" s="28"/>
      <c r="G41" s="28"/>
      <c r="H41" s="28"/>
      <c r="I41" s="28"/>
      <c r="J41" s="28"/>
      <c r="K41" s="28"/>
    </row>
    <row r="42" spans="1:11">
      <c r="A42" s="322" t="s">
        <v>322</v>
      </c>
      <c r="B42" s="322"/>
      <c r="C42" s="34">
        <v>3410</v>
      </c>
      <c r="D42" s="28"/>
      <c r="E42" s="28"/>
      <c r="F42" s="28"/>
      <c r="G42" s="28"/>
      <c r="H42" s="28"/>
      <c r="I42" s="28"/>
      <c r="J42" s="28"/>
      <c r="K42" s="28"/>
    </row>
    <row r="43" spans="1:11">
      <c r="A43" s="322" t="s">
        <v>323</v>
      </c>
      <c r="B43" s="322"/>
      <c r="C43" s="34">
        <v>3420</v>
      </c>
      <c r="D43" s="28"/>
      <c r="E43" s="28"/>
      <c r="F43" s="28"/>
      <c r="G43" s="28"/>
      <c r="H43" s="28"/>
      <c r="I43" s="28"/>
      <c r="J43" s="28"/>
      <c r="K43" s="28"/>
    </row>
    <row r="44" spans="1:11">
      <c r="A44" s="322" t="s">
        <v>324</v>
      </c>
      <c r="B44" s="322"/>
      <c r="C44" s="34">
        <v>3430</v>
      </c>
      <c r="D44" s="28"/>
      <c r="E44" s="28"/>
      <c r="F44" s="28"/>
      <c r="G44" s="28"/>
      <c r="H44" s="28"/>
      <c r="I44" s="28"/>
      <c r="J44" s="28"/>
      <c r="K44" s="28"/>
    </row>
    <row r="45" spans="1:11" ht="30.75" customHeight="1">
      <c r="A45" s="322" t="s">
        <v>326</v>
      </c>
      <c r="B45" s="322"/>
      <c r="C45" s="34"/>
      <c r="D45" s="28"/>
      <c r="E45" s="28"/>
      <c r="F45" s="28"/>
      <c r="G45" s="28"/>
      <c r="H45" s="28"/>
      <c r="I45" s="28"/>
      <c r="J45" s="28"/>
      <c r="K45" s="28"/>
    </row>
    <row r="46" spans="1:11">
      <c r="A46" s="322" t="s">
        <v>322</v>
      </c>
      <c r="B46" s="322"/>
      <c r="C46" s="34">
        <v>3440</v>
      </c>
      <c r="D46" s="28"/>
      <c r="E46" s="28"/>
      <c r="F46" s="28"/>
      <c r="G46" s="28"/>
      <c r="H46" s="28"/>
      <c r="I46" s="28"/>
      <c r="J46" s="28"/>
      <c r="K46" s="28"/>
    </row>
    <row r="47" spans="1:11">
      <c r="A47" s="322" t="s">
        <v>323</v>
      </c>
      <c r="B47" s="322"/>
      <c r="C47" s="34">
        <v>3450</v>
      </c>
      <c r="D47" s="28"/>
      <c r="E47" s="28"/>
      <c r="F47" s="28"/>
      <c r="G47" s="28"/>
      <c r="H47" s="28"/>
      <c r="I47" s="28"/>
      <c r="J47" s="28"/>
      <c r="K47" s="28"/>
    </row>
    <row r="48" spans="1:11">
      <c r="A48" s="322" t="s">
        <v>324</v>
      </c>
      <c r="B48" s="322"/>
      <c r="C48" s="34">
        <v>3460</v>
      </c>
      <c r="D48" s="28"/>
      <c r="E48" s="28"/>
      <c r="F48" s="28"/>
      <c r="G48" s="28"/>
      <c r="H48" s="28"/>
      <c r="I48" s="28"/>
      <c r="J48" s="28"/>
      <c r="K48" s="28"/>
    </row>
    <row r="49" spans="1:11">
      <c r="A49" s="322" t="s">
        <v>325</v>
      </c>
      <c r="B49" s="322"/>
      <c r="C49" s="34">
        <v>3470</v>
      </c>
      <c r="D49" s="28"/>
      <c r="E49" s="28"/>
      <c r="F49" s="28"/>
      <c r="G49" s="28"/>
      <c r="H49" s="28"/>
      <c r="I49" s="28"/>
      <c r="J49" s="28"/>
      <c r="K49" s="28"/>
    </row>
    <row r="50" spans="1:11">
      <c r="A50" s="322" t="s">
        <v>282</v>
      </c>
      <c r="B50" s="322"/>
      <c r="C50" s="34">
        <v>3480</v>
      </c>
      <c r="D50" s="26"/>
      <c r="E50" s="26"/>
      <c r="F50" s="26"/>
      <c r="G50" s="26"/>
      <c r="H50" s="26"/>
      <c r="I50" s="26"/>
      <c r="J50" s="26"/>
      <c r="K50" s="26"/>
    </row>
    <row r="51" spans="1:11">
      <c r="A51" s="330" t="s">
        <v>314</v>
      </c>
      <c r="B51" s="330"/>
      <c r="C51" s="34"/>
      <c r="D51" s="28"/>
      <c r="E51" s="28"/>
      <c r="F51" s="28"/>
      <c r="G51" s="28"/>
      <c r="H51" s="28"/>
      <c r="I51" s="28"/>
      <c r="J51" s="28"/>
      <c r="K51" s="28"/>
    </row>
    <row r="52" spans="1:11" ht="30" customHeight="1">
      <c r="A52" s="322" t="s">
        <v>327</v>
      </c>
      <c r="B52" s="322"/>
      <c r="C52" s="34">
        <v>3490</v>
      </c>
      <c r="D52" s="28"/>
      <c r="E52" s="28"/>
      <c r="F52" s="28"/>
      <c r="G52" s="28"/>
      <c r="H52" s="28"/>
      <c r="I52" s="28"/>
      <c r="J52" s="28"/>
      <c r="K52" s="28"/>
    </row>
    <row r="53" spans="1:11">
      <c r="A53" s="322" t="s">
        <v>328</v>
      </c>
      <c r="B53" s="322"/>
      <c r="C53" s="41" t="s">
        <v>333</v>
      </c>
      <c r="D53" s="28"/>
      <c r="E53" s="28"/>
      <c r="F53" s="28"/>
      <c r="G53" s="28"/>
      <c r="H53" s="28"/>
      <c r="I53" s="28"/>
      <c r="J53" s="28"/>
      <c r="K53" s="28"/>
    </row>
    <row r="54" spans="1:11" ht="33" customHeight="1">
      <c r="A54" s="322" t="s">
        <v>329</v>
      </c>
      <c r="B54" s="322"/>
      <c r="C54" s="41"/>
      <c r="D54" s="28"/>
      <c r="E54" s="28"/>
      <c r="F54" s="28"/>
      <c r="G54" s="28"/>
      <c r="H54" s="28"/>
      <c r="I54" s="28"/>
      <c r="J54" s="28"/>
      <c r="K54" s="28"/>
    </row>
    <row r="55" spans="1:11">
      <c r="A55" s="323" t="s">
        <v>330</v>
      </c>
      <c r="B55" s="323"/>
      <c r="C55" s="43" t="s">
        <v>334</v>
      </c>
      <c r="D55" s="26"/>
      <c r="E55" s="26"/>
      <c r="F55" s="26"/>
      <c r="G55" s="26"/>
      <c r="H55" s="26"/>
      <c r="I55" s="26"/>
      <c r="J55" s="26"/>
      <c r="K55" s="26"/>
    </row>
    <row r="56" spans="1:11">
      <c r="A56" s="322" t="s">
        <v>323</v>
      </c>
      <c r="B56" s="322"/>
      <c r="C56" s="41" t="s">
        <v>335</v>
      </c>
      <c r="D56" s="28"/>
      <c r="E56" s="28"/>
      <c r="F56" s="28"/>
      <c r="G56" s="28"/>
      <c r="H56" s="28"/>
      <c r="I56" s="28"/>
      <c r="J56" s="28"/>
      <c r="K56" s="28"/>
    </row>
    <row r="57" spans="1:11">
      <c r="A57" s="322" t="s">
        <v>324</v>
      </c>
      <c r="B57" s="322"/>
      <c r="C57" s="41" t="s">
        <v>336</v>
      </c>
      <c r="D57" s="28"/>
      <c r="E57" s="28"/>
      <c r="F57" s="28"/>
      <c r="G57" s="28"/>
      <c r="H57" s="28"/>
      <c r="I57" s="28"/>
      <c r="J57" s="28"/>
      <c r="K57" s="28"/>
    </row>
    <row r="58" spans="1:11" ht="30.75" customHeight="1">
      <c r="A58" s="322" t="s">
        <v>331</v>
      </c>
      <c r="B58" s="322"/>
      <c r="C58" s="41"/>
      <c r="D58" s="28"/>
      <c r="E58" s="28"/>
      <c r="F58" s="28"/>
      <c r="G58" s="28"/>
      <c r="H58" s="28"/>
      <c r="I58" s="28"/>
      <c r="J58" s="28"/>
      <c r="K58" s="28"/>
    </row>
    <row r="59" spans="1:11">
      <c r="A59" s="323" t="s">
        <v>330</v>
      </c>
      <c r="B59" s="323"/>
      <c r="C59" s="41" t="s">
        <v>337</v>
      </c>
      <c r="D59" s="28"/>
      <c r="E59" s="28"/>
      <c r="F59" s="28"/>
      <c r="G59" s="28"/>
      <c r="H59" s="28"/>
      <c r="I59" s="28"/>
      <c r="J59" s="28"/>
      <c r="K59" s="28"/>
    </row>
    <row r="60" spans="1:11">
      <c r="A60" s="322" t="s">
        <v>323</v>
      </c>
      <c r="B60" s="322"/>
      <c r="C60" s="41" t="s">
        <v>338</v>
      </c>
      <c r="D60" s="28"/>
      <c r="E60" s="28"/>
      <c r="F60" s="28"/>
      <c r="G60" s="28"/>
      <c r="H60" s="28"/>
      <c r="I60" s="28"/>
      <c r="J60" s="28"/>
      <c r="K60" s="28"/>
    </row>
    <row r="61" spans="1:11">
      <c r="A61" s="322" t="s">
        <v>324</v>
      </c>
      <c r="B61" s="322"/>
      <c r="C61" s="41" t="s">
        <v>339</v>
      </c>
      <c r="D61" s="28"/>
      <c r="E61" s="28"/>
      <c r="F61" s="28"/>
      <c r="G61" s="28"/>
      <c r="H61" s="28"/>
      <c r="I61" s="28"/>
      <c r="J61" s="28"/>
      <c r="K61" s="28"/>
    </row>
    <row r="62" spans="1:11">
      <c r="A62" s="322" t="s">
        <v>284</v>
      </c>
      <c r="B62" s="322"/>
      <c r="C62" s="41" t="s">
        <v>340</v>
      </c>
      <c r="D62" s="53"/>
      <c r="E62" s="53"/>
      <c r="F62" s="28"/>
      <c r="G62" s="28"/>
      <c r="H62" s="28"/>
      <c r="I62" s="28"/>
      <c r="J62" s="28"/>
      <c r="K62" s="28"/>
    </row>
    <row r="63" spans="1:11">
      <c r="A63" s="330" t="s">
        <v>332</v>
      </c>
      <c r="B63" s="330"/>
      <c r="C63" s="42" t="s">
        <v>73</v>
      </c>
      <c r="D63" s="98"/>
      <c r="E63" s="98"/>
      <c r="F63" s="39"/>
      <c r="G63" s="39"/>
      <c r="H63" s="39"/>
      <c r="I63" s="39"/>
      <c r="J63" s="39"/>
      <c r="K63" s="28"/>
    </row>
    <row r="64" spans="1:11">
      <c r="A64" s="322" t="s">
        <v>285</v>
      </c>
      <c r="B64" s="311"/>
      <c r="C64" s="40"/>
      <c r="D64" s="99"/>
      <c r="E64" s="99"/>
      <c r="F64" s="40"/>
      <c r="G64" s="40"/>
      <c r="H64" s="40"/>
      <c r="I64" s="40"/>
      <c r="J64" s="40"/>
      <c r="K64" s="38"/>
    </row>
    <row r="65" spans="1:11">
      <c r="A65" s="323" t="s">
        <v>286</v>
      </c>
      <c r="B65" s="323"/>
      <c r="C65" s="44" t="s">
        <v>76</v>
      </c>
      <c r="D65" s="100">
        <v>719.5</v>
      </c>
      <c r="E65" s="100">
        <v>86.4</v>
      </c>
      <c r="F65" s="100">
        <v>934.8</v>
      </c>
      <c r="G65" s="100">
        <v>1491.8</v>
      </c>
      <c r="H65" s="100"/>
      <c r="I65" s="100"/>
      <c r="J65" s="100"/>
      <c r="K65" s="26"/>
    </row>
    <row r="66" spans="1:11">
      <c r="A66" s="325" t="s">
        <v>41</v>
      </c>
      <c r="B66" s="326"/>
      <c r="C66" s="41" t="s">
        <v>72</v>
      </c>
      <c r="D66" s="53"/>
      <c r="E66" s="53"/>
      <c r="F66" s="28"/>
      <c r="G66" s="28"/>
      <c r="H66" s="28"/>
      <c r="I66" s="28"/>
      <c r="J66" s="28"/>
      <c r="K66" s="26"/>
    </row>
    <row r="67" spans="1:11">
      <c r="A67" s="323" t="s">
        <v>287</v>
      </c>
      <c r="B67" s="323"/>
      <c r="C67" s="41" t="s">
        <v>71</v>
      </c>
      <c r="D67" s="101">
        <v>934.8</v>
      </c>
      <c r="E67" s="101">
        <v>1402.4</v>
      </c>
      <c r="F67" s="53">
        <v>1491.8</v>
      </c>
      <c r="G67" s="53">
        <v>1596.6</v>
      </c>
      <c r="H67" s="28"/>
      <c r="I67" s="28"/>
      <c r="J67" s="28"/>
      <c r="K67" s="26"/>
    </row>
    <row r="68" spans="1:11">
      <c r="A68" s="324" t="s">
        <v>288</v>
      </c>
      <c r="B68" s="324"/>
      <c r="C68" s="211" t="s">
        <v>341</v>
      </c>
      <c r="D68" s="54">
        <f>D67-D65</f>
        <v>215.3</v>
      </c>
      <c r="E68" s="54">
        <f t="shared" ref="E68:G68" si="7">E67-E65</f>
        <v>1316</v>
      </c>
      <c r="F68" s="54">
        <f t="shared" si="7"/>
        <v>557</v>
      </c>
      <c r="G68" s="54">
        <f t="shared" si="7"/>
        <v>104.8</v>
      </c>
      <c r="H68" s="212"/>
      <c r="I68" s="212"/>
      <c r="J68" s="212"/>
      <c r="K68" s="212"/>
    </row>
    <row r="69" spans="1:11">
      <c r="A69" s="29"/>
      <c r="B69" s="29"/>
      <c r="C69" s="30"/>
      <c r="D69" s="31"/>
      <c r="E69" s="31"/>
      <c r="F69" s="31"/>
      <c r="G69" s="31"/>
      <c r="H69" s="32"/>
      <c r="I69" s="32"/>
      <c r="J69" s="32"/>
      <c r="K69" s="31"/>
    </row>
    <row r="70" spans="1:11">
      <c r="A70" s="29"/>
      <c r="B70" s="29"/>
      <c r="C70" s="30"/>
      <c r="D70" s="31"/>
      <c r="E70" s="31"/>
      <c r="F70" s="31"/>
      <c r="G70" s="31"/>
      <c r="H70" s="32"/>
      <c r="I70" s="32"/>
      <c r="J70" s="32"/>
      <c r="K70" s="31"/>
    </row>
    <row r="71" spans="1:11">
      <c r="A71" s="327"/>
      <c r="B71" s="327"/>
      <c r="C71" s="327"/>
      <c r="D71" s="327"/>
      <c r="E71" s="327"/>
      <c r="F71" s="327"/>
      <c r="G71" s="327"/>
      <c r="H71" s="327"/>
      <c r="I71" s="328"/>
      <c r="J71" s="328"/>
      <c r="K71" s="328"/>
    </row>
    <row r="72" spans="1:11">
      <c r="A72" s="327"/>
      <c r="B72" s="327" t="s">
        <v>289</v>
      </c>
      <c r="C72" s="327"/>
      <c r="D72" s="327"/>
      <c r="E72" s="327"/>
      <c r="F72" s="327" t="s">
        <v>290</v>
      </c>
      <c r="G72" s="327"/>
      <c r="H72" s="327"/>
      <c r="I72" s="328" t="s">
        <v>291</v>
      </c>
      <c r="J72" s="328"/>
      <c r="K72" s="328"/>
    </row>
    <row r="73" spans="1:11">
      <c r="A73" s="327"/>
      <c r="B73" s="329" t="s">
        <v>292</v>
      </c>
      <c r="C73" s="329"/>
      <c r="D73" s="329"/>
      <c r="E73" s="329"/>
      <c r="F73" s="329" t="s">
        <v>293</v>
      </c>
      <c r="G73" s="329"/>
      <c r="H73" s="329"/>
      <c r="I73" s="329" t="s">
        <v>294</v>
      </c>
      <c r="J73" s="329"/>
      <c r="K73" s="329"/>
    </row>
  </sheetData>
  <mergeCells count="82">
    <mergeCell ref="I1:K1"/>
    <mergeCell ref="A3:K3"/>
    <mergeCell ref="A6:B6"/>
    <mergeCell ref="A7:K7"/>
    <mergeCell ref="A22:B22"/>
    <mergeCell ref="A8:B8"/>
    <mergeCell ref="A9:B9"/>
    <mergeCell ref="A10:B10"/>
    <mergeCell ref="A11:B11"/>
    <mergeCell ref="A17:B17"/>
    <mergeCell ref="A12:B12"/>
    <mergeCell ref="A13:B13"/>
    <mergeCell ref="A14:B14"/>
    <mergeCell ref="A15:B15"/>
    <mergeCell ref="A16:B16"/>
    <mergeCell ref="A19:B19"/>
    <mergeCell ref="A36:B36"/>
    <mergeCell ref="A23:B2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B37"/>
    <mergeCell ref="A39:B39"/>
    <mergeCell ref="A40:B40"/>
    <mergeCell ref="A41:B41"/>
    <mergeCell ref="A42:B42"/>
    <mergeCell ref="A38:K38"/>
    <mergeCell ref="A58:B58"/>
    <mergeCell ref="A43:B43"/>
    <mergeCell ref="A44:B44"/>
    <mergeCell ref="A49:B49"/>
    <mergeCell ref="A50:B50"/>
    <mergeCell ref="A51:B51"/>
    <mergeCell ref="A52:B52"/>
    <mergeCell ref="A45:B45"/>
    <mergeCell ref="A46:B46"/>
    <mergeCell ref="A47:B47"/>
    <mergeCell ref="A48:B48"/>
    <mergeCell ref="A53:B53"/>
    <mergeCell ref="A54:B54"/>
    <mergeCell ref="A55:B55"/>
    <mergeCell ref="A56:B56"/>
    <mergeCell ref="A57:B57"/>
    <mergeCell ref="A59:B59"/>
    <mergeCell ref="A60:B60"/>
    <mergeCell ref="A61:B61"/>
    <mergeCell ref="A62:B62"/>
    <mergeCell ref="A63:B63"/>
    <mergeCell ref="A71:A73"/>
    <mergeCell ref="B71:E71"/>
    <mergeCell ref="F71:H71"/>
    <mergeCell ref="I71:K71"/>
    <mergeCell ref="B72:E72"/>
    <mergeCell ref="F72:H72"/>
    <mergeCell ref="I72:K72"/>
    <mergeCell ref="B73:E73"/>
    <mergeCell ref="F73:H73"/>
    <mergeCell ref="I73:K73"/>
    <mergeCell ref="A64:B64"/>
    <mergeCell ref="A65:B65"/>
    <mergeCell ref="A67:B67"/>
    <mergeCell ref="A68:B68"/>
    <mergeCell ref="A66:B66"/>
    <mergeCell ref="A20:B20"/>
    <mergeCell ref="A24:B24"/>
    <mergeCell ref="A25:B25"/>
    <mergeCell ref="A21:K21"/>
    <mergeCell ref="H4:K4"/>
    <mergeCell ref="A4:B5"/>
    <mergeCell ref="C4:C5"/>
    <mergeCell ref="D4:D5"/>
    <mergeCell ref="E4:E5"/>
    <mergeCell ref="F4:F5"/>
    <mergeCell ref="G4:G5"/>
    <mergeCell ref="A18:B18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10" workbookViewId="0">
      <selection activeCell="G10" sqref="G10"/>
    </sheetView>
  </sheetViews>
  <sheetFormatPr defaultRowHeight="15.75"/>
  <cols>
    <col min="2" max="2" width="26" customWidth="1"/>
    <col min="3" max="3" width="7.125" customWidth="1"/>
    <col min="5" max="5" width="12.75" customWidth="1"/>
    <col min="6" max="6" width="10.625" customWidth="1"/>
    <col min="7" max="7" width="12.75" customWidth="1"/>
  </cols>
  <sheetData>
    <row r="1" spans="1:13">
      <c r="A1" s="45"/>
      <c r="B1" s="46"/>
      <c r="C1" s="46"/>
      <c r="D1" s="46"/>
      <c r="E1" s="46"/>
      <c r="F1" s="46"/>
      <c r="G1" s="46"/>
      <c r="H1" s="46"/>
      <c r="I1" s="46"/>
      <c r="J1" s="351" t="s">
        <v>399</v>
      </c>
      <c r="K1" s="351"/>
    </row>
    <row r="2" spans="1:1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3">
      <c r="A4" s="347" t="s">
        <v>43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</row>
    <row r="5" spans="1:13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3">
      <c r="A6" s="319"/>
      <c r="B6" s="319"/>
      <c r="C6" s="319" t="s">
        <v>0</v>
      </c>
      <c r="D6" s="319" t="s">
        <v>446</v>
      </c>
      <c r="E6" s="319" t="s">
        <v>451</v>
      </c>
      <c r="F6" s="352" t="s">
        <v>448</v>
      </c>
      <c r="G6" s="319" t="s">
        <v>449</v>
      </c>
      <c r="H6" s="319" t="s">
        <v>386</v>
      </c>
      <c r="I6" s="319"/>
      <c r="J6" s="319"/>
      <c r="K6" s="319"/>
    </row>
    <row r="7" spans="1:13">
      <c r="A7" s="319"/>
      <c r="B7" s="319"/>
      <c r="C7" s="319"/>
      <c r="D7" s="319"/>
      <c r="E7" s="319"/>
      <c r="F7" s="353"/>
      <c r="G7" s="319"/>
      <c r="H7" s="319"/>
      <c r="I7" s="319"/>
      <c r="J7" s="319"/>
      <c r="K7" s="319"/>
    </row>
    <row r="8" spans="1:13" ht="38.25" customHeight="1">
      <c r="A8" s="319"/>
      <c r="B8" s="319"/>
      <c r="C8" s="319"/>
      <c r="D8" s="319"/>
      <c r="E8" s="319"/>
      <c r="F8" s="354"/>
      <c r="G8" s="319"/>
      <c r="H8" s="170" t="s">
        <v>391</v>
      </c>
      <c r="I8" s="170" t="s">
        <v>392</v>
      </c>
      <c r="J8" s="170" t="s">
        <v>393</v>
      </c>
      <c r="K8" s="170" t="s">
        <v>394</v>
      </c>
    </row>
    <row r="9" spans="1:13">
      <c r="A9" s="345">
        <v>1</v>
      </c>
      <c r="B9" s="346"/>
      <c r="C9" s="89">
        <v>2</v>
      </c>
      <c r="D9" s="89">
        <v>3</v>
      </c>
      <c r="E9" s="89">
        <v>4</v>
      </c>
      <c r="F9" s="89">
        <v>5</v>
      </c>
      <c r="G9" s="89">
        <v>6</v>
      </c>
      <c r="H9" s="89">
        <v>7</v>
      </c>
      <c r="I9" s="89">
        <v>8</v>
      </c>
      <c r="J9" s="89">
        <v>9</v>
      </c>
      <c r="K9" s="89">
        <v>10</v>
      </c>
    </row>
    <row r="10" spans="1:13" ht="31.5" customHeight="1">
      <c r="A10" s="349" t="s">
        <v>348</v>
      </c>
      <c r="B10" s="349"/>
      <c r="C10" s="48" t="s">
        <v>44</v>
      </c>
      <c r="D10" s="49">
        <f t="shared" ref="D10:I10" si="0">D11+D12+D13+D14+D15+D16+D17</f>
        <v>14036</v>
      </c>
      <c r="E10" s="49">
        <f t="shared" si="0"/>
        <v>26220</v>
      </c>
      <c r="F10" s="49">
        <f t="shared" si="0"/>
        <v>23600</v>
      </c>
      <c r="G10" s="49">
        <f t="shared" si="0"/>
        <v>12000</v>
      </c>
      <c r="H10" s="49">
        <f t="shared" si="0"/>
        <v>0</v>
      </c>
      <c r="I10" s="49">
        <f t="shared" si="0"/>
        <v>1853.6</v>
      </c>
      <c r="J10" s="49">
        <f t="shared" ref="J10:K10" si="1">J11+J12+J13+J14+J15+J16+J17</f>
        <v>3174.4</v>
      </c>
      <c r="K10" s="49">
        <f t="shared" si="1"/>
        <v>6972</v>
      </c>
      <c r="M10" s="206">
        <f>H10+I10+J10+K10</f>
        <v>12000</v>
      </c>
    </row>
    <row r="11" spans="1:13">
      <c r="A11" s="350" t="s">
        <v>342</v>
      </c>
      <c r="B11" s="350"/>
      <c r="C11" s="50" t="s">
        <v>349</v>
      </c>
      <c r="D11" s="51">
        <v>115</v>
      </c>
      <c r="E11" s="51">
        <v>2000</v>
      </c>
      <c r="F11" s="51"/>
      <c r="G11" s="213">
        <f>H11+I11+J11+K11</f>
        <v>0</v>
      </c>
      <c r="H11" s="51"/>
      <c r="I11" s="51"/>
      <c r="J11" s="52"/>
      <c r="K11" s="51"/>
    </row>
    <row r="12" spans="1:13">
      <c r="A12" s="350" t="s">
        <v>343</v>
      </c>
      <c r="B12" s="350"/>
      <c r="C12" s="50" t="s">
        <v>350</v>
      </c>
      <c r="D12" s="51">
        <v>7301</v>
      </c>
      <c r="E12" s="51">
        <v>12500</v>
      </c>
      <c r="F12" s="51">
        <v>12500</v>
      </c>
      <c r="G12" s="118">
        <f t="shared" ref="G12:G17" si="2">H12+I12+J12+K12</f>
        <v>10107.700000000001</v>
      </c>
      <c r="H12" s="51"/>
      <c r="I12" s="52">
        <v>1301.2</v>
      </c>
      <c r="J12" s="52">
        <v>2622</v>
      </c>
      <c r="K12" s="51">
        <v>6184.5</v>
      </c>
    </row>
    <row r="13" spans="1:13" ht="27.75" customHeight="1">
      <c r="A13" s="350" t="s">
        <v>344</v>
      </c>
      <c r="B13" s="350"/>
      <c r="C13" s="50" t="s">
        <v>351</v>
      </c>
      <c r="D13" s="51">
        <v>428</v>
      </c>
      <c r="E13" s="51">
        <v>2100</v>
      </c>
      <c r="F13" s="51">
        <v>2000</v>
      </c>
      <c r="G13" s="213">
        <f t="shared" si="2"/>
        <v>300</v>
      </c>
      <c r="H13" s="51"/>
      <c r="I13" s="51">
        <v>100</v>
      </c>
      <c r="J13" s="51">
        <v>100</v>
      </c>
      <c r="K13" s="51">
        <v>100</v>
      </c>
    </row>
    <row r="14" spans="1:13">
      <c r="A14" s="350" t="s">
        <v>345</v>
      </c>
      <c r="B14" s="350"/>
      <c r="C14" s="50" t="s">
        <v>352</v>
      </c>
      <c r="D14" s="51">
        <v>1368</v>
      </c>
      <c r="E14" s="51">
        <v>1300</v>
      </c>
      <c r="F14" s="51">
        <v>300</v>
      </c>
      <c r="G14" s="213">
        <f t="shared" si="2"/>
        <v>0</v>
      </c>
      <c r="H14" s="51"/>
      <c r="I14" s="51"/>
      <c r="J14" s="51"/>
      <c r="K14" s="51"/>
    </row>
    <row r="15" spans="1:13" ht="30" customHeight="1">
      <c r="A15" s="350" t="s">
        <v>346</v>
      </c>
      <c r="B15" s="350"/>
      <c r="C15" s="50" t="s">
        <v>353</v>
      </c>
      <c r="D15" s="51">
        <v>31</v>
      </c>
      <c r="E15" s="51">
        <v>2320</v>
      </c>
      <c r="F15" s="51">
        <v>2800</v>
      </c>
      <c r="G15" s="118">
        <f t="shared" si="2"/>
        <v>687.5</v>
      </c>
      <c r="H15" s="51"/>
      <c r="I15" s="51"/>
      <c r="J15" s="51"/>
      <c r="K15" s="51">
        <v>687.5</v>
      </c>
    </row>
    <row r="16" spans="1:13">
      <c r="A16" s="343" t="s">
        <v>396</v>
      </c>
      <c r="B16" s="344"/>
      <c r="C16" s="50"/>
      <c r="D16" s="51">
        <v>0</v>
      </c>
      <c r="E16" s="51">
        <v>0</v>
      </c>
      <c r="F16" s="51"/>
      <c r="G16" s="118">
        <f t="shared" si="2"/>
        <v>0</v>
      </c>
      <c r="H16" s="51"/>
      <c r="I16" s="51"/>
      <c r="J16" s="51"/>
      <c r="K16" s="52"/>
    </row>
    <row r="17" spans="1:11">
      <c r="A17" s="343" t="s">
        <v>395</v>
      </c>
      <c r="B17" s="344"/>
      <c r="C17" s="50"/>
      <c r="D17" s="51">
        <v>4793</v>
      </c>
      <c r="E17" s="51">
        <v>6000</v>
      </c>
      <c r="F17" s="51">
        <v>6000</v>
      </c>
      <c r="G17" s="118">
        <f t="shared" si="2"/>
        <v>904.8</v>
      </c>
      <c r="H17" s="51"/>
      <c r="I17" s="51">
        <v>452.4</v>
      </c>
      <c r="J17" s="51">
        <v>452.4</v>
      </c>
      <c r="K17" s="52"/>
    </row>
    <row r="18" spans="1:11">
      <c r="A18" s="327"/>
      <c r="B18" s="327"/>
      <c r="C18" s="327"/>
      <c r="D18" s="327"/>
      <c r="E18" s="347"/>
      <c r="F18" s="347"/>
      <c r="G18" s="347"/>
      <c r="H18" s="347"/>
      <c r="I18" s="347"/>
      <c r="J18" s="347"/>
      <c r="K18" s="347"/>
    </row>
    <row r="19" spans="1:11">
      <c r="A19" s="327"/>
      <c r="B19" s="348"/>
      <c r="C19" s="348"/>
      <c r="D19" s="348"/>
      <c r="E19" s="348"/>
      <c r="F19" s="348"/>
      <c r="G19" s="348"/>
      <c r="H19" s="348"/>
      <c r="I19" s="348"/>
      <c r="J19" s="348"/>
      <c r="K19" s="348"/>
    </row>
    <row r="20" spans="1:11">
      <c r="A20" s="327"/>
      <c r="B20" s="327" t="s">
        <v>289</v>
      </c>
      <c r="C20" s="327"/>
      <c r="D20" s="327"/>
      <c r="E20" s="327" t="s">
        <v>347</v>
      </c>
      <c r="F20" s="327"/>
      <c r="G20" s="327"/>
      <c r="H20" s="327"/>
      <c r="I20" s="328" t="s">
        <v>291</v>
      </c>
      <c r="J20" s="328"/>
      <c r="K20" s="328"/>
    </row>
    <row r="21" spans="1:11">
      <c r="A21" s="327"/>
      <c r="B21" s="329" t="s">
        <v>292</v>
      </c>
      <c r="C21" s="329"/>
      <c r="D21" s="329"/>
      <c r="E21" s="329" t="s">
        <v>293</v>
      </c>
      <c r="F21" s="329"/>
      <c r="G21" s="329"/>
      <c r="H21" s="329"/>
      <c r="I21" s="329" t="s">
        <v>294</v>
      </c>
      <c r="J21" s="329"/>
      <c r="K21" s="329"/>
    </row>
    <row r="22" spans="1:11">
      <c r="A22" s="327"/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>
      <c r="A23" s="327"/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spans="1:11">
      <c r="A24" s="327"/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1">
      <c r="A25" s="327"/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1:11">
      <c r="A26" s="327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>
      <c r="A27" s="327"/>
      <c r="B27" s="46"/>
      <c r="C27" s="46"/>
      <c r="D27" s="46"/>
      <c r="E27" s="46"/>
      <c r="F27" s="46"/>
      <c r="G27" s="46"/>
      <c r="H27" s="46"/>
      <c r="I27" s="46"/>
      <c r="J27" s="46"/>
      <c r="K27" s="46"/>
    </row>
  </sheetData>
  <mergeCells count="31">
    <mergeCell ref="J1:K1"/>
    <mergeCell ref="A4:K4"/>
    <mergeCell ref="A6:B8"/>
    <mergeCell ref="C6:C8"/>
    <mergeCell ref="D6:D8"/>
    <mergeCell ref="E6:E8"/>
    <mergeCell ref="G6:G8"/>
    <mergeCell ref="H6:K7"/>
    <mergeCell ref="F6:F8"/>
    <mergeCell ref="A9:B9"/>
    <mergeCell ref="A18:A27"/>
    <mergeCell ref="B18:D18"/>
    <mergeCell ref="E18:H18"/>
    <mergeCell ref="I18:K18"/>
    <mergeCell ref="B19:D19"/>
    <mergeCell ref="E19:H19"/>
    <mergeCell ref="I19:K19"/>
    <mergeCell ref="B20:D20"/>
    <mergeCell ref="A10:B10"/>
    <mergeCell ref="A11:B11"/>
    <mergeCell ref="A12:B12"/>
    <mergeCell ref="A13:B13"/>
    <mergeCell ref="A14:B14"/>
    <mergeCell ref="A15:B15"/>
    <mergeCell ref="E20:H20"/>
    <mergeCell ref="A16:B16"/>
    <mergeCell ref="I20:K20"/>
    <mergeCell ref="B21:D21"/>
    <mergeCell ref="E21:H21"/>
    <mergeCell ref="I21:K21"/>
    <mergeCell ref="A17:B17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26"/>
  <sheetViews>
    <sheetView topLeftCell="A22" workbookViewId="0">
      <selection activeCell="G19" sqref="G19"/>
    </sheetView>
  </sheetViews>
  <sheetFormatPr defaultRowHeight="15.75"/>
  <cols>
    <col min="1" max="1" width="42.5" customWidth="1"/>
    <col min="3" max="3" width="11.5" customWidth="1"/>
    <col min="5" max="5" width="10.625" customWidth="1"/>
    <col min="8" max="8" width="33.25" customWidth="1"/>
  </cols>
  <sheetData>
    <row r="1" spans="1:8">
      <c r="A1" s="55"/>
      <c r="H1" s="55" t="s">
        <v>385</v>
      </c>
    </row>
    <row r="2" spans="1:8">
      <c r="B2" s="355" t="s">
        <v>384</v>
      </c>
      <c r="C2" s="355"/>
      <c r="D2" s="355"/>
      <c r="E2" s="355"/>
      <c r="F2" s="355"/>
      <c r="G2" s="355"/>
    </row>
    <row r="3" spans="1:8" ht="100.5">
      <c r="A3" s="25" t="s">
        <v>360</v>
      </c>
      <c r="B3" s="132" t="s">
        <v>0</v>
      </c>
      <c r="C3" s="132" t="s">
        <v>357</v>
      </c>
      <c r="D3" s="132" t="s">
        <v>358</v>
      </c>
      <c r="E3" s="132" t="s">
        <v>434</v>
      </c>
      <c r="F3" s="132" t="s">
        <v>97</v>
      </c>
      <c r="G3" s="132" t="s">
        <v>359</v>
      </c>
      <c r="H3" s="132" t="s">
        <v>354</v>
      </c>
    </row>
    <row r="4" spans="1:8">
      <c r="A4" s="25">
        <v>1</v>
      </c>
      <c r="B4" s="56">
        <v>2</v>
      </c>
      <c r="C4" s="56">
        <v>3</v>
      </c>
      <c r="D4" s="56">
        <v>4</v>
      </c>
      <c r="E4" s="56">
        <v>5</v>
      </c>
      <c r="F4" s="56">
        <v>6</v>
      </c>
      <c r="G4" s="56">
        <v>7</v>
      </c>
      <c r="H4" s="56">
        <v>8</v>
      </c>
    </row>
    <row r="5" spans="1:8">
      <c r="A5" s="37" t="s">
        <v>361</v>
      </c>
      <c r="B5" s="56"/>
      <c r="C5" s="56"/>
      <c r="D5" s="56"/>
      <c r="E5" s="56"/>
      <c r="F5" s="56"/>
      <c r="G5" s="56"/>
      <c r="H5" s="56"/>
    </row>
    <row r="6" spans="1:8" ht="38.25">
      <c r="A6" s="35" t="s">
        <v>362</v>
      </c>
      <c r="B6" s="36">
        <v>5000</v>
      </c>
      <c r="C6" s="36" t="s">
        <v>372</v>
      </c>
      <c r="D6" s="131"/>
      <c r="E6" s="113"/>
      <c r="F6" s="36"/>
      <c r="G6" s="36">
        <v>2.1</v>
      </c>
      <c r="H6" s="36"/>
    </row>
    <row r="7" spans="1:8" ht="38.25">
      <c r="A7" s="35" t="s">
        <v>363</v>
      </c>
      <c r="B7" s="36">
        <v>5010</v>
      </c>
      <c r="C7" s="36" t="s">
        <v>372</v>
      </c>
      <c r="D7" s="92"/>
      <c r="E7" s="92"/>
      <c r="F7" s="36"/>
      <c r="G7" s="36"/>
      <c r="H7" s="36"/>
    </row>
    <row r="8" spans="1:8" ht="25.5">
      <c r="A8" s="67" t="s">
        <v>364</v>
      </c>
      <c r="B8" s="68">
        <v>5020</v>
      </c>
      <c r="C8" s="36" t="s">
        <v>372</v>
      </c>
      <c r="D8" s="114"/>
      <c r="E8" s="93"/>
      <c r="F8" s="68"/>
      <c r="G8" s="68"/>
      <c r="H8" s="68" t="s">
        <v>373</v>
      </c>
    </row>
    <row r="9" spans="1:8" ht="38.25">
      <c r="A9" s="67" t="s">
        <v>365</v>
      </c>
      <c r="B9" s="68">
        <v>5030</v>
      </c>
      <c r="C9" s="36" t="s">
        <v>372</v>
      </c>
      <c r="D9" s="114"/>
      <c r="E9" s="93"/>
      <c r="F9" s="68"/>
      <c r="G9" s="68"/>
      <c r="H9" s="68"/>
    </row>
    <row r="10" spans="1:8" ht="38.25">
      <c r="A10" s="67" t="s">
        <v>366</v>
      </c>
      <c r="B10" s="36">
        <v>5040</v>
      </c>
      <c r="C10" s="36" t="s">
        <v>374</v>
      </c>
      <c r="D10" s="113"/>
      <c r="E10" s="92"/>
      <c r="F10" s="36"/>
      <c r="G10" s="36"/>
      <c r="H10" s="36" t="s">
        <v>375</v>
      </c>
    </row>
    <row r="11" spans="1:8">
      <c r="A11" s="37" t="s">
        <v>367</v>
      </c>
      <c r="B11" s="36"/>
      <c r="C11" s="36"/>
      <c r="D11" s="92"/>
      <c r="E11" s="92"/>
      <c r="F11" s="36"/>
      <c r="G11" s="36"/>
      <c r="H11" s="36"/>
    </row>
    <row r="12" spans="1:8" ht="38.25">
      <c r="A12" s="35" t="s">
        <v>368</v>
      </c>
      <c r="B12" s="36">
        <v>5100</v>
      </c>
      <c r="D12" s="36"/>
      <c r="E12" s="36"/>
      <c r="F12" s="36"/>
      <c r="G12" s="36"/>
      <c r="H12" s="36"/>
    </row>
    <row r="13" spans="1:8" ht="43.5" customHeight="1">
      <c r="A13" s="224" t="s">
        <v>371</v>
      </c>
      <c r="B13" s="225">
        <v>5110</v>
      </c>
      <c r="C13" s="225" t="s">
        <v>377</v>
      </c>
      <c r="D13" s="113">
        <v>1.76</v>
      </c>
      <c r="E13" s="226">
        <v>1.5</v>
      </c>
      <c r="F13" s="225">
        <v>1.5</v>
      </c>
      <c r="G13" s="225">
        <v>1.5</v>
      </c>
      <c r="H13" s="225" t="s">
        <v>376</v>
      </c>
    </row>
    <row r="14" spans="1:8" ht="53.25" customHeight="1">
      <c r="A14" s="69" t="s">
        <v>369</v>
      </c>
      <c r="B14" s="68">
        <v>5120</v>
      </c>
      <c r="C14" s="36" t="s">
        <v>377</v>
      </c>
      <c r="D14" s="114">
        <v>0.75</v>
      </c>
      <c r="E14" s="114">
        <v>0.83</v>
      </c>
      <c r="F14" s="68">
        <v>0.9</v>
      </c>
      <c r="G14" s="68">
        <v>0.9</v>
      </c>
      <c r="H14" s="68" t="s">
        <v>378</v>
      </c>
    </row>
    <row r="15" spans="1:8">
      <c r="A15" s="70" t="s">
        <v>370</v>
      </c>
      <c r="B15" s="68"/>
      <c r="C15" s="68"/>
      <c r="D15" s="68"/>
      <c r="E15" s="68"/>
      <c r="F15" s="68"/>
      <c r="G15" s="68"/>
      <c r="H15" s="68"/>
    </row>
    <row r="16" spans="1:8" ht="25.5">
      <c r="A16" s="69" t="s">
        <v>379</v>
      </c>
      <c r="B16" s="68">
        <v>5200</v>
      </c>
      <c r="C16" s="68"/>
      <c r="D16" s="115">
        <v>1.5</v>
      </c>
      <c r="E16" s="114">
        <v>2.73</v>
      </c>
      <c r="F16" s="68">
        <v>2.8</v>
      </c>
      <c r="G16" s="115">
        <v>1</v>
      </c>
      <c r="H16" s="68"/>
    </row>
    <row r="17" spans="1:155" ht="38.25">
      <c r="A17" s="71" t="s">
        <v>380</v>
      </c>
      <c r="B17" s="72">
        <v>5210</v>
      </c>
      <c r="C17" s="72"/>
      <c r="D17" s="116">
        <v>0.13</v>
      </c>
      <c r="E17" s="116">
        <v>0.24</v>
      </c>
      <c r="F17" s="72">
        <v>0.3</v>
      </c>
      <c r="G17" s="72">
        <v>7.0000000000000007E-2</v>
      </c>
      <c r="H17" s="72"/>
    </row>
    <row r="18" spans="1:155" ht="39.75" customHeight="1">
      <c r="A18" s="73" t="s">
        <v>381</v>
      </c>
      <c r="B18" s="74">
        <v>5220</v>
      </c>
      <c r="C18" s="75" t="s">
        <v>372</v>
      </c>
      <c r="D18" s="231">
        <v>0.63</v>
      </c>
      <c r="E18" s="231">
        <v>0.61</v>
      </c>
      <c r="F18" s="117">
        <v>0.6</v>
      </c>
      <c r="G18" s="117">
        <v>0.6</v>
      </c>
      <c r="H18" s="74" t="s">
        <v>355</v>
      </c>
    </row>
    <row r="19" spans="1:155" s="9" customFormat="1">
      <c r="A19" s="77" t="s">
        <v>382</v>
      </c>
      <c r="H19" s="76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</row>
    <row r="20" spans="1:155" ht="64.5">
      <c r="A20" s="78" t="s">
        <v>383</v>
      </c>
      <c r="B20" s="79">
        <v>5300</v>
      </c>
      <c r="C20" s="9"/>
      <c r="D20" s="9"/>
      <c r="E20" s="9"/>
      <c r="F20" s="9"/>
      <c r="G20" s="9"/>
      <c r="H20" s="9"/>
    </row>
    <row r="21" spans="1:155">
      <c r="A21" s="57"/>
      <c r="B21" s="58"/>
      <c r="C21" s="59"/>
    </row>
    <row r="22" spans="1:155">
      <c r="A22" s="24"/>
      <c r="B22" s="24"/>
      <c r="C22" s="24"/>
    </row>
    <row r="23" spans="1:155">
      <c r="A23" s="60"/>
      <c r="B23" s="58"/>
      <c r="C23" s="59"/>
    </row>
    <row r="24" spans="1:155">
      <c r="A24" s="57"/>
      <c r="B24" s="61"/>
      <c r="C24" s="61"/>
      <c r="D24" s="62"/>
      <c r="E24" s="63"/>
      <c r="F24" s="62"/>
      <c r="G24" s="62"/>
      <c r="H24" s="62"/>
    </row>
    <row r="25" spans="1:155">
      <c r="A25" s="334" t="s">
        <v>289</v>
      </c>
      <c r="B25" s="334"/>
      <c r="C25" s="64"/>
      <c r="D25" s="327" t="s">
        <v>356</v>
      </c>
      <c r="E25" s="327"/>
      <c r="F25" s="327"/>
      <c r="G25" s="64"/>
      <c r="H25" s="65" t="s">
        <v>291</v>
      </c>
    </row>
    <row r="26" spans="1:155">
      <c r="A26" s="334" t="s">
        <v>292</v>
      </c>
      <c r="B26" s="334"/>
      <c r="C26" s="66"/>
      <c r="D26" s="329" t="s">
        <v>293</v>
      </c>
      <c r="E26" s="329"/>
      <c r="F26" s="329"/>
      <c r="G26" s="66"/>
      <c r="H26" s="66" t="s">
        <v>294</v>
      </c>
    </row>
  </sheetData>
  <mergeCells count="5">
    <mergeCell ref="A26:B26"/>
    <mergeCell ref="D26:F26"/>
    <mergeCell ref="B2:G2"/>
    <mergeCell ref="A25:B25"/>
    <mergeCell ref="D25:F25"/>
  </mergeCells>
  <pageMargins left="0.11811023622047245" right="0" top="0.15748031496062992" bottom="0.15748031496062992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P102"/>
  <sheetViews>
    <sheetView view="pageBreakPreview" topLeftCell="A3" zoomScale="73" zoomScaleNormal="75" zoomScaleSheetLayoutView="73" workbookViewId="0">
      <selection activeCell="B37" sqref="B37:L37"/>
    </sheetView>
  </sheetViews>
  <sheetFormatPr defaultRowHeight="18.75" outlineLevelRow="1"/>
  <cols>
    <col min="1" max="1" width="39.25" style="356" customWidth="1"/>
    <col min="2" max="2" width="11.875" style="357" customWidth="1"/>
    <col min="3" max="3" width="16.25" style="356" customWidth="1"/>
    <col min="4" max="4" width="14.125" style="356" customWidth="1"/>
    <col min="5" max="5" width="13.5" style="356" customWidth="1"/>
    <col min="6" max="6" width="14.5" style="356" customWidth="1"/>
    <col min="7" max="7" width="13.375" style="356" customWidth="1"/>
    <col min="8" max="8" width="14.5" style="356" customWidth="1"/>
    <col min="9" max="9" width="14.125" style="356" customWidth="1"/>
    <col min="10" max="10" width="14.375" style="356" customWidth="1"/>
    <col min="11" max="11" width="14.5" style="356" customWidth="1"/>
    <col min="12" max="12" width="14.75" style="356" customWidth="1"/>
    <col min="13" max="15" width="14.625" style="356" customWidth="1"/>
    <col min="16" max="16384" width="9" style="356"/>
  </cols>
  <sheetData>
    <row r="1" spans="1:16" ht="18.75" hidden="1" customHeight="1" outlineLevel="1">
      <c r="N1" s="450" t="s">
        <v>499</v>
      </c>
      <c r="O1" s="450"/>
    </row>
    <row r="2" spans="1:16" hidden="1" outlineLevel="1">
      <c r="N2" s="450" t="s">
        <v>529</v>
      </c>
      <c r="O2" s="450"/>
    </row>
    <row r="3" spans="1:16" outlineLevel="1">
      <c r="N3" s="449" t="s">
        <v>529</v>
      </c>
      <c r="O3" s="448"/>
    </row>
    <row r="4" spans="1:16">
      <c r="A4" s="447" t="s">
        <v>528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359">
        <v>37</v>
      </c>
    </row>
    <row r="5" spans="1:16">
      <c r="A5" s="447" t="s">
        <v>527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359"/>
    </row>
    <row r="6" spans="1:16">
      <c r="A6" s="446" t="s">
        <v>526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359"/>
    </row>
    <row r="7" spans="1:16">
      <c r="A7" s="445" t="s">
        <v>525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359"/>
    </row>
    <row r="8" spans="1:16" ht="24.95" customHeight="1">
      <c r="A8" s="372" t="s">
        <v>524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59"/>
    </row>
    <row r="9" spans="1:16" ht="9" customHeight="1">
      <c r="A9" s="370"/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59"/>
    </row>
    <row r="10" spans="1:16" ht="26.25" customHeight="1">
      <c r="A10" s="444" t="s">
        <v>523</v>
      </c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359"/>
    </row>
    <row r="11" spans="1:16" ht="12.75" customHeight="1">
      <c r="B11" s="356"/>
      <c r="P11" s="359"/>
    </row>
    <row r="12" spans="1:16" s="373" customFormat="1" ht="40.5" customHeight="1">
      <c r="A12" s="395" t="s">
        <v>360</v>
      </c>
      <c r="B12" s="367" t="s">
        <v>522</v>
      </c>
      <c r="C12" s="367"/>
      <c r="D12" s="367" t="s">
        <v>436</v>
      </c>
      <c r="E12" s="367"/>
      <c r="F12" s="367" t="s">
        <v>521</v>
      </c>
      <c r="G12" s="367"/>
      <c r="H12" s="367" t="s">
        <v>520</v>
      </c>
      <c r="I12" s="367"/>
      <c r="J12" s="367" t="s">
        <v>519</v>
      </c>
      <c r="K12" s="367"/>
      <c r="L12" s="367" t="s">
        <v>494</v>
      </c>
      <c r="M12" s="367"/>
      <c r="N12" s="367" t="s">
        <v>493</v>
      </c>
      <c r="O12" s="367"/>
      <c r="P12" s="359"/>
    </row>
    <row r="13" spans="1:16" s="373" customFormat="1" ht="17.25" customHeight="1">
      <c r="A13" s="395">
        <v>1</v>
      </c>
      <c r="B13" s="366">
        <v>2</v>
      </c>
      <c r="C13" s="365"/>
      <c r="D13" s="366">
        <v>3</v>
      </c>
      <c r="E13" s="365"/>
      <c r="F13" s="366">
        <v>4</v>
      </c>
      <c r="G13" s="365"/>
      <c r="H13" s="366">
        <v>5</v>
      </c>
      <c r="I13" s="365"/>
      <c r="J13" s="366">
        <v>6</v>
      </c>
      <c r="K13" s="365"/>
      <c r="L13" s="366">
        <v>7</v>
      </c>
      <c r="M13" s="365"/>
      <c r="N13" s="367">
        <v>8</v>
      </c>
      <c r="O13" s="367"/>
      <c r="P13" s="359"/>
    </row>
    <row r="14" spans="1:16" s="373" customFormat="1" ht="34.5" customHeight="1">
      <c r="A14" s="438" t="s">
        <v>518</v>
      </c>
      <c r="B14" s="437">
        <f>B15+B16+B17+B18+B19+B20</f>
        <v>700</v>
      </c>
      <c r="C14" s="437"/>
      <c r="D14" s="437">
        <f>D15+D16+D17+D18+D19+D20</f>
        <v>670</v>
      </c>
      <c r="E14" s="437"/>
      <c r="F14" s="437">
        <f>F15+F16+F17+F18+F19+F20</f>
        <v>700</v>
      </c>
      <c r="G14" s="437"/>
      <c r="H14" s="437">
        <f>H15+H16+H17+H18+H19+H20</f>
        <v>690</v>
      </c>
      <c r="I14" s="437"/>
      <c r="J14" s="437">
        <f>J15+J16+J17+J18+J19+J20</f>
        <v>665</v>
      </c>
      <c r="K14" s="437"/>
      <c r="L14" s="379">
        <f>J14-H14</f>
        <v>-25</v>
      </c>
      <c r="M14" s="379"/>
      <c r="N14" s="379">
        <f>J14/H14*100</f>
        <v>96.4</v>
      </c>
      <c r="O14" s="379"/>
      <c r="P14" s="359"/>
    </row>
    <row r="15" spans="1:16" s="373" customFormat="1" ht="20.100000000000001" customHeight="1">
      <c r="A15" s="435" t="s">
        <v>517</v>
      </c>
      <c r="B15" s="367">
        <v>61</v>
      </c>
      <c r="C15" s="367"/>
      <c r="D15" s="376">
        <v>56</v>
      </c>
      <c r="E15" s="376"/>
      <c r="F15" s="376">
        <v>61</v>
      </c>
      <c r="G15" s="376"/>
      <c r="H15" s="376">
        <v>61</v>
      </c>
      <c r="I15" s="376"/>
      <c r="J15" s="376">
        <v>59</v>
      </c>
      <c r="K15" s="376"/>
      <c r="L15" s="379">
        <f>J15-H15</f>
        <v>-2</v>
      </c>
      <c r="M15" s="379"/>
      <c r="N15" s="379">
        <f>J15/H15*100</f>
        <v>96.7</v>
      </c>
      <c r="O15" s="379"/>
      <c r="P15" s="359"/>
    </row>
    <row r="16" spans="1:16" s="373" customFormat="1" ht="20.100000000000001" customHeight="1">
      <c r="A16" s="435" t="s">
        <v>516</v>
      </c>
      <c r="B16" s="367">
        <v>3</v>
      </c>
      <c r="C16" s="367"/>
      <c r="D16" s="376">
        <v>3</v>
      </c>
      <c r="E16" s="376"/>
      <c r="F16" s="376">
        <v>3</v>
      </c>
      <c r="G16" s="376"/>
      <c r="H16" s="376">
        <v>3</v>
      </c>
      <c r="I16" s="376"/>
      <c r="J16" s="376">
        <v>3</v>
      </c>
      <c r="K16" s="376"/>
      <c r="L16" s="379">
        <f>J16-H16</f>
        <v>0</v>
      </c>
      <c r="M16" s="379"/>
      <c r="N16" s="379">
        <f>J16/H16*100</f>
        <v>100</v>
      </c>
      <c r="O16" s="379"/>
      <c r="P16" s="359"/>
    </row>
    <row r="17" spans="1:16" s="373" customFormat="1" ht="20.100000000000001" customHeight="1">
      <c r="A17" s="435" t="s">
        <v>515</v>
      </c>
      <c r="B17" s="367">
        <v>69</v>
      </c>
      <c r="C17" s="367"/>
      <c r="D17" s="376">
        <v>68</v>
      </c>
      <c r="E17" s="376"/>
      <c r="F17" s="376">
        <v>69</v>
      </c>
      <c r="G17" s="376"/>
      <c r="H17" s="376">
        <v>69</v>
      </c>
      <c r="I17" s="376"/>
      <c r="J17" s="376">
        <v>65</v>
      </c>
      <c r="K17" s="376"/>
      <c r="L17" s="379">
        <f>J17-H17</f>
        <v>-4</v>
      </c>
      <c r="M17" s="379"/>
      <c r="N17" s="379">
        <f>J17/H17*100</f>
        <v>94.2</v>
      </c>
      <c r="O17" s="379"/>
      <c r="P17" s="359"/>
    </row>
    <row r="18" spans="1:16" s="373" customFormat="1" ht="20.100000000000001" customHeight="1">
      <c r="A18" s="435" t="s">
        <v>514</v>
      </c>
      <c r="B18" s="367">
        <v>3</v>
      </c>
      <c r="C18" s="367"/>
      <c r="D18" s="376">
        <v>3</v>
      </c>
      <c r="E18" s="376"/>
      <c r="F18" s="376">
        <v>3</v>
      </c>
      <c r="G18" s="376"/>
      <c r="H18" s="376">
        <v>3</v>
      </c>
      <c r="I18" s="376"/>
      <c r="J18" s="376">
        <v>3</v>
      </c>
      <c r="K18" s="376"/>
      <c r="L18" s="379">
        <f>J18-H18</f>
        <v>0</v>
      </c>
      <c r="M18" s="379"/>
      <c r="N18" s="379">
        <f>J18/H18*100</f>
        <v>100</v>
      </c>
      <c r="O18" s="379"/>
      <c r="P18" s="359"/>
    </row>
    <row r="19" spans="1:16" s="373" customFormat="1" ht="20.100000000000001" customHeight="1">
      <c r="A19" s="435" t="s">
        <v>513</v>
      </c>
      <c r="B19" s="367">
        <v>564</v>
      </c>
      <c r="C19" s="367"/>
      <c r="D19" s="376">
        <v>540</v>
      </c>
      <c r="E19" s="376"/>
      <c r="F19" s="376">
        <v>564</v>
      </c>
      <c r="G19" s="376"/>
      <c r="H19" s="376">
        <v>554</v>
      </c>
      <c r="I19" s="376"/>
      <c r="J19" s="376">
        <v>535</v>
      </c>
      <c r="K19" s="376"/>
      <c r="L19" s="379">
        <f>J19-H19</f>
        <v>-19</v>
      </c>
      <c r="M19" s="379"/>
      <c r="N19" s="379">
        <f>J19/H19*100</f>
        <v>96.6</v>
      </c>
      <c r="O19" s="379"/>
      <c r="P19" s="359"/>
    </row>
    <row r="20" spans="1:16" s="373" customFormat="1" ht="20.100000000000001" customHeight="1">
      <c r="A20" s="435" t="s">
        <v>512</v>
      </c>
      <c r="B20" s="367"/>
      <c r="C20" s="367"/>
      <c r="D20" s="376"/>
      <c r="E20" s="376"/>
      <c r="F20" s="376"/>
      <c r="G20" s="376"/>
      <c r="H20" s="376"/>
      <c r="I20" s="376"/>
      <c r="J20" s="376"/>
      <c r="K20" s="376"/>
      <c r="L20" s="379"/>
      <c r="M20" s="379"/>
      <c r="N20" s="379"/>
      <c r="O20" s="379"/>
      <c r="P20" s="359"/>
    </row>
    <row r="21" spans="1:16" s="373" customFormat="1" ht="37.5" customHeight="1">
      <c r="A21" s="438" t="s">
        <v>511</v>
      </c>
      <c r="B21" s="443">
        <f>B22+B23+B24</f>
        <v>30520</v>
      </c>
      <c r="C21" s="443"/>
      <c r="D21" s="443">
        <f>D22+D23+D24</f>
        <v>30173.7</v>
      </c>
      <c r="E21" s="443"/>
      <c r="F21" s="443">
        <f>F22+F23+F24</f>
        <v>48200</v>
      </c>
      <c r="G21" s="443"/>
      <c r="H21" s="443">
        <f>H22+H23+H24</f>
        <v>15260</v>
      </c>
      <c r="I21" s="443"/>
      <c r="J21" s="443">
        <f>J22+J23+J24</f>
        <v>14381.6</v>
      </c>
      <c r="K21" s="443"/>
      <c r="L21" s="379">
        <f>J21-H21</f>
        <v>-878.4</v>
      </c>
      <c r="M21" s="379"/>
      <c r="N21" s="379">
        <f>J21/H21*100</f>
        <v>94.2</v>
      </c>
      <c r="O21" s="379"/>
      <c r="P21" s="359"/>
    </row>
    <row r="22" spans="1:16" s="373" customFormat="1" ht="20.100000000000001" customHeight="1">
      <c r="A22" s="435" t="s">
        <v>507</v>
      </c>
      <c r="B22" s="440">
        <v>212.8</v>
      </c>
      <c r="C22" s="440"/>
      <c r="D22" s="440">
        <v>239.8</v>
      </c>
      <c r="E22" s="440"/>
      <c r="F22" s="440">
        <v>445</v>
      </c>
      <c r="G22" s="440"/>
      <c r="H22" s="440">
        <v>106.4</v>
      </c>
      <c r="I22" s="440"/>
      <c r="J22" s="440">
        <v>112.9</v>
      </c>
      <c r="K22" s="440"/>
      <c r="L22" s="379">
        <f>J22-H22</f>
        <v>6.5</v>
      </c>
      <c r="M22" s="379"/>
      <c r="N22" s="379">
        <f>J22/H22*100</f>
        <v>106.1</v>
      </c>
      <c r="O22" s="379"/>
      <c r="P22" s="359"/>
    </row>
    <row r="23" spans="1:16" s="373" customFormat="1" ht="40.5" customHeight="1">
      <c r="A23" s="435" t="s">
        <v>506</v>
      </c>
      <c r="B23" s="440">
        <v>1810.8</v>
      </c>
      <c r="C23" s="440"/>
      <c r="D23" s="440">
        <v>1613.1</v>
      </c>
      <c r="E23" s="440"/>
      <c r="F23" s="440">
        <v>2075.1999999999998</v>
      </c>
      <c r="G23" s="440"/>
      <c r="H23" s="440">
        <v>905.4</v>
      </c>
      <c r="I23" s="440"/>
      <c r="J23" s="440">
        <v>797.5</v>
      </c>
      <c r="K23" s="440"/>
      <c r="L23" s="379">
        <f>J23-H23</f>
        <v>-107.9</v>
      </c>
      <c r="M23" s="379"/>
      <c r="N23" s="379">
        <f>J23/H23*100</f>
        <v>88.1</v>
      </c>
      <c r="O23" s="379"/>
      <c r="P23" s="359"/>
    </row>
    <row r="24" spans="1:16" s="373" customFormat="1" ht="20.100000000000001" customHeight="1">
      <c r="A24" s="435" t="s">
        <v>505</v>
      </c>
      <c r="B24" s="440">
        <v>28496.400000000001</v>
      </c>
      <c r="C24" s="440"/>
      <c r="D24" s="440">
        <v>28320.799999999999</v>
      </c>
      <c r="E24" s="440"/>
      <c r="F24" s="440">
        <v>45679.8</v>
      </c>
      <c r="G24" s="440"/>
      <c r="H24" s="440">
        <v>14248.2</v>
      </c>
      <c r="I24" s="440"/>
      <c r="J24" s="440">
        <v>13471.2</v>
      </c>
      <c r="K24" s="440"/>
      <c r="L24" s="379">
        <f>J24-H24</f>
        <v>-777</v>
      </c>
      <c r="M24" s="379"/>
      <c r="N24" s="379">
        <f>J24/H24*100</f>
        <v>94.5</v>
      </c>
      <c r="O24" s="379"/>
      <c r="P24" s="359"/>
    </row>
    <row r="25" spans="1:16" s="373" customFormat="1" ht="36" customHeight="1">
      <c r="A25" s="438" t="s">
        <v>510</v>
      </c>
      <c r="B25" s="443">
        <f>B26+B27+B28</f>
        <v>30520</v>
      </c>
      <c r="C25" s="443"/>
      <c r="D25" s="443">
        <f>D26+D27+D28</f>
        <v>30700</v>
      </c>
      <c r="E25" s="443"/>
      <c r="F25" s="443">
        <f>F26+F27+F28</f>
        <v>48200</v>
      </c>
      <c r="G25" s="443"/>
      <c r="H25" s="443">
        <f>H26+H27+H28</f>
        <v>15260</v>
      </c>
      <c r="I25" s="443"/>
      <c r="J25" s="442">
        <f>J26+J27+J28</f>
        <v>14631</v>
      </c>
      <c r="K25" s="441"/>
      <c r="L25" s="379">
        <f>J25-H25</f>
        <v>-629</v>
      </c>
      <c r="M25" s="379"/>
      <c r="N25" s="379">
        <f>J25/H25*100</f>
        <v>95.9</v>
      </c>
      <c r="O25" s="379"/>
      <c r="P25" s="359"/>
    </row>
    <row r="26" spans="1:16" s="373" customFormat="1" ht="20.100000000000001" customHeight="1">
      <c r="A26" s="435" t="s">
        <v>507</v>
      </c>
      <c r="B26" s="440">
        <v>212.8</v>
      </c>
      <c r="C26" s="440"/>
      <c r="D26" s="440">
        <v>239.8</v>
      </c>
      <c r="E26" s="440"/>
      <c r="F26" s="440">
        <v>445</v>
      </c>
      <c r="G26" s="440"/>
      <c r="H26" s="440">
        <v>106.4</v>
      </c>
      <c r="I26" s="440"/>
      <c r="J26" s="440">
        <v>112.9</v>
      </c>
      <c r="K26" s="440"/>
      <c r="L26" s="379">
        <f>J26-H26</f>
        <v>6.5</v>
      </c>
      <c r="M26" s="379"/>
      <c r="N26" s="379">
        <f>J26/H26*100</f>
        <v>106.1</v>
      </c>
      <c r="O26" s="379"/>
      <c r="P26" s="359"/>
    </row>
    <row r="27" spans="1:16" s="373" customFormat="1" ht="33.75" customHeight="1">
      <c r="A27" s="435" t="s">
        <v>506</v>
      </c>
      <c r="B27" s="440">
        <v>1810.8</v>
      </c>
      <c r="C27" s="440"/>
      <c r="D27" s="379">
        <v>1641.5</v>
      </c>
      <c r="E27" s="379"/>
      <c r="F27" s="440">
        <v>2075.1999999999998</v>
      </c>
      <c r="G27" s="440"/>
      <c r="H27" s="379">
        <v>905.4</v>
      </c>
      <c r="I27" s="379"/>
      <c r="J27" s="379">
        <v>811.3</v>
      </c>
      <c r="K27" s="379"/>
      <c r="L27" s="379">
        <f>J27-H27</f>
        <v>-94.1</v>
      </c>
      <c r="M27" s="379"/>
      <c r="N27" s="379">
        <f>J27/H27*100</f>
        <v>89.6</v>
      </c>
      <c r="O27" s="379"/>
      <c r="P27" s="359"/>
    </row>
    <row r="28" spans="1:16" s="373" customFormat="1" ht="20.100000000000001" customHeight="1">
      <c r="A28" s="435" t="s">
        <v>505</v>
      </c>
      <c r="B28" s="440">
        <v>28496.400000000001</v>
      </c>
      <c r="C28" s="440"/>
      <c r="D28" s="379">
        <v>28818.7</v>
      </c>
      <c r="E28" s="379"/>
      <c r="F28" s="440">
        <v>45679.8</v>
      </c>
      <c r="G28" s="440"/>
      <c r="H28" s="379">
        <v>14248.2</v>
      </c>
      <c r="I28" s="379"/>
      <c r="J28" s="379">
        <v>13706.8</v>
      </c>
      <c r="K28" s="379"/>
      <c r="L28" s="379">
        <f>J28-H28</f>
        <v>-541.4</v>
      </c>
      <c r="M28" s="379"/>
      <c r="N28" s="379">
        <f>J28/H28*100</f>
        <v>96.2</v>
      </c>
      <c r="O28" s="379"/>
      <c r="P28" s="359"/>
    </row>
    <row r="29" spans="1:16" s="373" customFormat="1" ht="36" customHeight="1">
      <c r="A29" s="438" t="s">
        <v>509</v>
      </c>
      <c r="B29" s="439">
        <f>B21/12/B14*1000</f>
        <v>3633</v>
      </c>
      <c r="C29" s="439"/>
      <c r="D29" s="439">
        <f>D21/12/D14*1000</f>
        <v>3753</v>
      </c>
      <c r="E29" s="439"/>
      <c r="F29" s="439">
        <v>5738</v>
      </c>
      <c r="G29" s="439"/>
      <c r="H29" s="439">
        <f>H21/6/H14*1000</f>
        <v>3686</v>
      </c>
      <c r="I29" s="439"/>
      <c r="J29" s="439">
        <f>J21/6/J14*1000</f>
        <v>3604</v>
      </c>
      <c r="K29" s="439"/>
      <c r="L29" s="379">
        <f>J29-H29</f>
        <v>-82</v>
      </c>
      <c r="M29" s="379"/>
      <c r="N29" s="379">
        <f>J29/H29*100</f>
        <v>97.8</v>
      </c>
      <c r="O29" s="379"/>
      <c r="P29" s="359"/>
    </row>
    <row r="30" spans="1:16" s="373" customFormat="1" ht="20.100000000000001" customHeight="1">
      <c r="A30" s="435" t="s">
        <v>507</v>
      </c>
      <c r="B30" s="434">
        <f>B22/12*1000</f>
        <v>17733</v>
      </c>
      <c r="C30" s="434"/>
      <c r="D30" s="434">
        <v>19983</v>
      </c>
      <c r="E30" s="434"/>
      <c r="F30" s="434">
        <v>37083</v>
      </c>
      <c r="G30" s="434"/>
      <c r="H30" s="434">
        <f>H22/6*1000</f>
        <v>17733</v>
      </c>
      <c r="I30" s="434"/>
      <c r="J30" s="434">
        <f>J22/6*1000</f>
        <v>18817</v>
      </c>
      <c r="K30" s="434"/>
      <c r="L30" s="379">
        <f>J30-H30</f>
        <v>1084</v>
      </c>
      <c r="M30" s="379"/>
      <c r="N30" s="379">
        <f>J30/H30*100</f>
        <v>106.1</v>
      </c>
      <c r="O30" s="379"/>
      <c r="P30" s="359"/>
    </row>
    <row r="31" spans="1:16" s="373" customFormat="1" ht="33" customHeight="1">
      <c r="A31" s="435" t="s">
        <v>506</v>
      </c>
      <c r="B31" s="434">
        <v>5203</v>
      </c>
      <c r="C31" s="434"/>
      <c r="D31" s="376">
        <v>5170</v>
      </c>
      <c r="E31" s="376"/>
      <c r="F31" s="376">
        <v>6176</v>
      </c>
      <c r="G31" s="376"/>
      <c r="H31" s="376">
        <v>5203</v>
      </c>
      <c r="I31" s="376"/>
      <c r="J31" s="376">
        <v>5112</v>
      </c>
      <c r="K31" s="376"/>
      <c r="L31" s="379">
        <f>J31-H31</f>
        <v>-91</v>
      </c>
      <c r="M31" s="379"/>
      <c r="N31" s="379">
        <f>J31/H31*100</f>
        <v>98.3</v>
      </c>
      <c r="O31" s="379"/>
      <c r="P31" s="359"/>
    </row>
    <row r="32" spans="1:16" s="373" customFormat="1" ht="20.100000000000001" customHeight="1">
      <c r="A32" s="435" t="s">
        <v>505</v>
      </c>
      <c r="B32" s="434">
        <v>3598</v>
      </c>
      <c r="C32" s="434"/>
      <c r="D32" s="376">
        <v>3670</v>
      </c>
      <c r="E32" s="376"/>
      <c r="F32" s="376">
        <v>5673</v>
      </c>
      <c r="G32" s="376"/>
      <c r="H32" s="376">
        <v>3598</v>
      </c>
      <c r="I32" s="376"/>
      <c r="J32" s="376">
        <v>3519</v>
      </c>
      <c r="K32" s="376"/>
      <c r="L32" s="379">
        <f>J32-H32</f>
        <v>-79</v>
      </c>
      <c r="M32" s="379"/>
      <c r="N32" s="379">
        <f>J32/H32*100</f>
        <v>97.8</v>
      </c>
      <c r="O32" s="379"/>
      <c r="P32" s="359"/>
    </row>
    <row r="33" spans="1:16" s="373" customFormat="1" ht="35.25" customHeight="1">
      <c r="A33" s="438" t="s">
        <v>508</v>
      </c>
      <c r="B33" s="437">
        <v>3633</v>
      </c>
      <c r="C33" s="437"/>
      <c r="D33" s="436">
        <v>3818</v>
      </c>
      <c r="E33" s="436"/>
      <c r="F33" s="436">
        <v>5738</v>
      </c>
      <c r="G33" s="436"/>
      <c r="H33" s="436">
        <v>3686</v>
      </c>
      <c r="I33" s="436"/>
      <c r="J33" s="436">
        <v>3667</v>
      </c>
      <c r="K33" s="436"/>
      <c r="L33" s="379">
        <f>J33-H33</f>
        <v>-19</v>
      </c>
      <c r="M33" s="379"/>
      <c r="N33" s="379">
        <f>J33/H33*100</f>
        <v>99.5</v>
      </c>
      <c r="O33" s="379"/>
      <c r="P33" s="359"/>
    </row>
    <row r="34" spans="1:16" s="373" customFormat="1" ht="20.100000000000001" customHeight="1">
      <c r="A34" s="435" t="s">
        <v>507</v>
      </c>
      <c r="B34" s="434">
        <v>17733</v>
      </c>
      <c r="C34" s="434"/>
      <c r="D34" s="376">
        <v>19983</v>
      </c>
      <c r="E34" s="376"/>
      <c r="F34" s="434">
        <v>37083</v>
      </c>
      <c r="G34" s="434"/>
      <c r="H34" s="376">
        <v>17733</v>
      </c>
      <c r="I34" s="376"/>
      <c r="J34" s="376">
        <v>18817</v>
      </c>
      <c r="K34" s="376"/>
      <c r="L34" s="379">
        <f>J34-H34</f>
        <v>1084</v>
      </c>
      <c r="M34" s="379"/>
      <c r="N34" s="379">
        <f>J34/H34*100</f>
        <v>106.1</v>
      </c>
      <c r="O34" s="379"/>
      <c r="P34" s="359"/>
    </row>
    <row r="35" spans="1:16" s="373" customFormat="1" ht="35.25" customHeight="1">
      <c r="A35" s="435" t="s">
        <v>506</v>
      </c>
      <c r="B35" s="434">
        <v>5203</v>
      </c>
      <c r="C35" s="434"/>
      <c r="D35" s="376">
        <v>5261</v>
      </c>
      <c r="E35" s="376"/>
      <c r="F35" s="376">
        <v>6176</v>
      </c>
      <c r="G35" s="376"/>
      <c r="H35" s="376">
        <v>5203</v>
      </c>
      <c r="I35" s="376"/>
      <c r="J35" s="376">
        <v>5201</v>
      </c>
      <c r="K35" s="376"/>
      <c r="L35" s="379">
        <f>J35-H35</f>
        <v>-2</v>
      </c>
      <c r="M35" s="379"/>
      <c r="N35" s="379">
        <f>J35/H35*100</f>
        <v>100</v>
      </c>
      <c r="O35" s="379"/>
      <c r="P35" s="359"/>
    </row>
    <row r="36" spans="1:16" s="373" customFormat="1" ht="20.100000000000001" customHeight="1">
      <c r="A36" s="435" t="s">
        <v>505</v>
      </c>
      <c r="B36" s="434">
        <v>3598</v>
      </c>
      <c r="C36" s="434"/>
      <c r="D36" s="376">
        <v>3735</v>
      </c>
      <c r="E36" s="376"/>
      <c r="F36" s="376">
        <v>5673</v>
      </c>
      <c r="G36" s="376"/>
      <c r="H36" s="376">
        <v>3598</v>
      </c>
      <c r="I36" s="376"/>
      <c r="J36" s="376">
        <v>3581</v>
      </c>
      <c r="K36" s="376"/>
      <c r="L36" s="379">
        <f>J36-H36</f>
        <v>-17</v>
      </c>
      <c r="M36" s="379"/>
      <c r="N36" s="379">
        <f>J36/H36*100</f>
        <v>99.5</v>
      </c>
      <c r="O36" s="379"/>
      <c r="P36" s="359"/>
    </row>
    <row r="37" spans="1:16" s="373" customFormat="1" ht="13.5" customHeight="1">
      <c r="A37" s="433"/>
      <c r="B37" s="433"/>
      <c r="C37" s="433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1"/>
      <c r="O37" s="431"/>
      <c r="P37" s="359"/>
    </row>
    <row r="38" spans="1:16" ht="22.5" customHeight="1">
      <c r="A38" s="430" t="s">
        <v>504</v>
      </c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359"/>
    </row>
    <row r="39" spans="1:16" ht="11.25" customHeight="1">
      <c r="A39" s="429"/>
      <c r="B39" s="429"/>
      <c r="C39" s="429"/>
      <c r="D39" s="429"/>
      <c r="E39" s="429"/>
      <c r="F39" s="429"/>
      <c r="G39" s="429"/>
      <c r="H39" s="429"/>
      <c r="I39" s="429"/>
      <c r="P39" s="359"/>
    </row>
    <row r="40" spans="1:16" ht="30.75" customHeight="1">
      <c r="A40" s="372" t="s">
        <v>503</v>
      </c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59"/>
    </row>
    <row r="41" spans="1:16" ht="12.75" customHeight="1">
      <c r="P41" s="359"/>
    </row>
    <row r="42" spans="1:16" ht="24.95" customHeight="1">
      <c r="A42" s="428" t="s">
        <v>502</v>
      </c>
      <c r="B42" s="364" t="s">
        <v>501</v>
      </c>
      <c r="C42" s="392"/>
      <c r="D42" s="392"/>
      <c r="E42" s="392"/>
      <c r="F42" s="368" t="s">
        <v>500</v>
      </c>
      <c r="G42" s="368"/>
      <c r="H42" s="368"/>
      <c r="I42" s="368"/>
      <c r="J42" s="368"/>
      <c r="K42" s="368"/>
      <c r="L42" s="368"/>
      <c r="M42" s="368"/>
      <c r="N42" s="368"/>
      <c r="O42" s="368"/>
      <c r="P42" s="359"/>
    </row>
    <row r="43" spans="1:16" ht="17.25" customHeight="1">
      <c r="A43" s="428">
        <v>1</v>
      </c>
      <c r="B43" s="364">
        <v>2</v>
      </c>
      <c r="C43" s="392"/>
      <c r="D43" s="392"/>
      <c r="E43" s="392"/>
      <c r="F43" s="368">
        <v>3</v>
      </c>
      <c r="G43" s="368"/>
      <c r="H43" s="368"/>
      <c r="I43" s="368"/>
      <c r="J43" s="368"/>
      <c r="K43" s="368"/>
      <c r="L43" s="368"/>
      <c r="M43" s="368"/>
      <c r="N43" s="368"/>
      <c r="O43" s="368"/>
      <c r="P43" s="359"/>
    </row>
    <row r="44" spans="1:16" ht="20.100000000000001" customHeight="1">
      <c r="A44" s="427"/>
      <c r="B44" s="389"/>
      <c r="C44" s="426"/>
      <c r="D44" s="426"/>
      <c r="E44" s="426"/>
      <c r="F44" s="380"/>
      <c r="G44" s="380"/>
      <c r="H44" s="380"/>
      <c r="I44" s="380"/>
      <c r="J44" s="380"/>
      <c r="K44" s="380"/>
      <c r="L44" s="380"/>
      <c r="M44" s="380"/>
      <c r="N44" s="380"/>
      <c r="O44" s="380"/>
      <c r="P44" s="359"/>
    </row>
    <row r="45" spans="1:16" ht="20.100000000000001" customHeight="1">
      <c r="A45" s="427"/>
      <c r="B45" s="389"/>
      <c r="C45" s="426"/>
      <c r="D45" s="426"/>
      <c r="E45" s="426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59"/>
    </row>
    <row r="46" spans="1:16" ht="20.100000000000001" customHeight="1">
      <c r="A46" s="427"/>
      <c r="B46" s="389"/>
      <c r="C46" s="426"/>
      <c r="D46" s="426"/>
      <c r="E46" s="426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59"/>
    </row>
    <row r="47" spans="1:16" ht="20.100000000000001" customHeight="1">
      <c r="A47" s="427"/>
      <c r="B47" s="389"/>
      <c r="C47" s="426"/>
      <c r="D47" s="426"/>
      <c r="E47" s="426"/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59"/>
    </row>
    <row r="48" spans="1:16" ht="20.100000000000001" customHeight="1">
      <c r="A48" s="427"/>
      <c r="B48" s="389"/>
      <c r="C48" s="426"/>
      <c r="D48" s="426"/>
      <c r="E48" s="426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59"/>
    </row>
    <row r="49" spans="1:16" ht="20.100000000000001" hidden="1" customHeight="1" outlineLevel="1">
      <c r="A49" s="424"/>
      <c r="B49" s="423"/>
      <c r="C49" s="423"/>
      <c r="D49" s="423"/>
      <c r="E49" s="423"/>
      <c r="F49" s="422"/>
      <c r="G49" s="422"/>
      <c r="H49" s="422"/>
      <c r="I49" s="422"/>
      <c r="J49" s="422"/>
      <c r="K49" s="422"/>
      <c r="L49" s="422"/>
      <c r="M49" s="425" t="s">
        <v>499</v>
      </c>
      <c r="N49" s="425"/>
      <c r="O49" s="425"/>
      <c r="P49" s="420"/>
    </row>
    <row r="50" spans="1:16" ht="20.100000000000001" hidden="1" customHeight="1" outlineLevel="1">
      <c r="A50" s="424"/>
      <c r="B50" s="423"/>
      <c r="C50" s="423"/>
      <c r="D50" s="423"/>
      <c r="E50" s="423"/>
      <c r="F50" s="422"/>
      <c r="G50" s="422"/>
      <c r="H50" s="422"/>
      <c r="I50" s="422"/>
      <c r="J50" s="422"/>
      <c r="K50" s="422"/>
      <c r="L50" s="422"/>
      <c r="M50" s="421" t="s">
        <v>498</v>
      </c>
      <c r="N50" s="421"/>
      <c r="O50" s="421"/>
      <c r="P50" s="420"/>
    </row>
    <row r="51" spans="1:16" collapsed="1">
      <c r="A51" s="372" t="s">
        <v>497</v>
      </c>
      <c r="B51" s="372"/>
      <c r="C51" s="372"/>
      <c r="D51" s="372"/>
      <c r="E51" s="372"/>
      <c r="F51" s="372"/>
      <c r="G51" s="372"/>
      <c r="H51" s="372"/>
      <c r="I51" s="372"/>
      <c r="J51" s="372"/>
      <c r="P51" s="359">
        <v>38</v>
      </c>
    </row>
    <row r="52" spans="1:16">
      <c r="A52" s="396"/>
      <c r="P52" s="359"/>
    </row>
    <row r="53" spans="1:16" ht="52.5" customHeight="1">
      <c r="A53" s="419" t="s">
        <v>360</v>
      </c>
      <c r="B53" s="418"/>
      <c r="C53" s="417"/>
      <c r="D53" s="367" t="s">
        <v>496</v>
      </c>
      <c r="E53" s="367"/>
      <c r="F53" s="367"/>
      <c r="G53" s="367" t="s">
        <v>495</v>
      </c>
      <c r="H53" s="367"/>
      <c r="I53" s="367"/>
      <c r="J53" s="367" t="s">
        <v>494</v>
      </c>
      <c r="K53" s="367"/>
      <c r="L53" s="367"/>
      <c r="M53" s="366" t="s">
        <v>493</v>
      </c>
      <c r="N53" s="365"/>
      <c r="O53" s="416" t="s">
        <v>492</v>
      </c>
      <c r="P53" s="359"/>
    </row>
    <row r="54" spans="1:16" ht="146.25" customHeight="1">
      <c r="A54" s="415"/>
      <c r="B54" s="414"/>
      <c r="C54" s="413"/>
      <c r="D54" s="395" t="s">
        <v>490</v>
      </c>
      <c r="E54" s="395" t="s">
        <v>491</v>
      </c>
      <c r="F54" s="395" t="s">
        <v>488</v>
      </c>
      <c r="G54" s="395" t="s">
        <v>490</v>
      </c>
      <c r="H54" s="395" t="s">
        <v>489</v>
      </c>
      <c r="I54" s="395" t="s">
        <v>488</v>
      </c>
      <c r="J54" s="395" t="s">
        <v>490</v>
      </c>
      <c r="K54" s="395" t="s">
        <v>489</v>
      </c>
      <c r="L54" s="395" t="s">
        <v>488</v>
      </c>
      <c r="M54" s="395" t="s">
        <v>487</v>
      </c>
      <c r="N54" s="395" t="s">
        <v>486</v>
      </c>
      <c r="O54" s="412"/>
      <c r="P54" s="359"/>
    </row>
    <row r="55" spans="1:16">
      <c r="A55" s="366">
        <v>1</v>
      </c>
      <c r="B55" s="394"/>
      <c r="C55" s="365"/>
      <c r="D55" s="395">
        <v>4</v>
      </c>
      <c r="E55" s="395">
        <v>5</v>
      </c>
      <c r="F55" s="395">
        <v>6</v>
      </c>
      <c r="G55" s="395">
        <v>7</v>
      </c>
      <c r="H55" s="393">
        <v>8</v>
      </c>
      <c r="I55" s="393">
        <v>9</v>
      </c>
      <c r="J55" s="393">
        <v>10</v>
      </c>
      <c r="K55" s="393">
        <v>11</v>
      </c>
      <c r="L55" s="393">
        <v>12</v>
      </c>
      <c r="M55" s="393">
        <v>13</v>
      </c>
      <c r="N55" s="393">
        <v>14</v>
      </c>
      <c r="O55" s="393">
        <v>15</v>
      </c>
      <c r="P55" s="359"/>
    </row>
    <row r="56" spans="1:16">
      <c r="A56" s="411" t="s">
        <v>485</v>
      </c>
      <c r="B56" s="410"/>
      <c r="C56" s="409"/>
      <c r="D56" s="395">
        <v>37520</v>
      </c>
      <c r="E56" s="401">
        <v>5600</v>
      </c>
      <c r="F56" s="404">
        <v>6.7</v>
      </c>
      <c r="G56" s="395"/>
      <c r="H56" s="393"/>
      <c r="I56" s="393"/>
      <c r="J56" s="393"/>
      <c r="K56" s="393"/>
      <c r="L56" s="393"/>
      <c r="M56" s="393"/>
      <c r="N56" s="393"/>
      <c r="O56" s="393"/>
      <c r="P56" s="359"/>
    </row>
    <row r="57" spans="1:16">
      <c r="A57" s="411" t="s">
        <v>484</v>
      </c>
      <c r="B57" s="410"/>
      <c r="C57" s="409"/>
      <c r="D57" s="401">
        <v>14690</v>
      </c>
      <c r="E57" s="401">
        <v>2600</v>
      </c>
      <c r="F57" s="404">
        <v>5.65</v>
      </c>
      <c r="G57" s="395"/>
      <c r="H57" s="393"/>
      <c r="I57" s="393"/>
      <c r="J57" s="393"/>
      <c r="K57" s="393"/>
      <c r="L57" s="393"/>
      <c r="M57" s="393"/>
      <c r="N57" s="393"/>
      <c r="O57" s="393"/>
      <c r="P57" s="359"/>
    </row>
    <row r="58" spans="1:16" ht="20.100000000000001" customHeight="1">
      <c r="A58" s="411" t="s">
        <v>483</v>
      </c>
      <c r="B58" s="410"/>
      <c r="C58" s="409"/>
      <c r="D58" s="402">
        <v>46575</v>
      </c>
      <c r="E58" s="401">
        <v>6750</v>
      </c>
      <c r="F58" s="404">
        <v>6.9</v>
      </c>
      <c r="G58" s="408"/>
      <c r="H58" s="408"/>
      <c r="I58" s="408"/>
      <c r="J58" s="408"/>
      <c r="K58" s="408"/>
      <c r="L58" s="408"/>
      <c r="M58" s="402"/>
      <c r="N58" s="402"/>
      <c r="O58" s="408"/>
      <c r="P58" s="359"/>
    </row>
    <row r="59" spans="1:16" ht="20.100000000000001" customHeight="1">
      <c r="A59" s="411" t="s">
        <v>482</v>
      </c>
      <c r="B59" s="410"/>
      <c r="C59" s="409"/>
      <c r="D59" s="402">
        <v>53128</v>
      </c>
      <c r="E59" s="402">
        <v>9160</v>
      </c>
      <c r="F59" s="404">
        <v>5.8</v>
      </c>
      <c r="G59" s="408"/>
      <c r="H59" s="408"/>
      <c r="I59" s="408"/>
      <c r="J59" s="408"/>
      <c r="K59" s="408"/>
      <c r="L59" s="408"/>
      <c r="M59" s="402"/>
      <c r="N59" s="402"/>
      <c r="O59" s="408"/>
      <c r="P59" s="359"/>
    </row>
    <row r="60" spans="1:16" ht="24.95" customHeight="1">
      <c r="A60" s="407" t="s">
        <v>481</v>
      </c>
      <c r="B60" s="406"/>
      <c r="C60" s="405"/>
      <c r="D60" s="402"/>
      <c r="E60" s="401"/>
      <c r="F60" s="404"/>
      <c r="G60" s="399"/>
      <c r="H60" s="399"/>
      <c r="I60" s="399"/>
      <c r="J60" s="399"/>
      <c r="K60" s="399"/>
      <c r="L60" s="399"/>
      <c r="M60" s="400"/>
      <c r="N60" s="400"/>
      <c r="O60" s="399"/>
      <c r="P60" s="359"/>
    </row>
    <row r="61" spans="1:16" ht="24.95" customHeight="1">
      <c r="A61" s="403" t="s">
        <v>480</v>
      </c>
      <c r="B61" s="403"/>
      <c r="C61" s="403"/>
      <c r="D61" s="402">
        <f>D56+D57+D58+D59</f>
        <v>151913</v>
      </c>
      <c r="E61" s="401"/>
      <c r="F61" s="401"/>
      <c r="G61" s="399"/>
      <c r="H61" s="399"/>
      <c r="I61" s="399"/>
      <c r="J61" s="399"/>
      <c r="K61" s="399"/>
      <c r="L61" s="399"/>
      <c r="M61" s="400"/>
      <c r="N61" s="400"/>
      <c r="O61" s="399"/>
      <c r="P61" s="359"/>
    </row>
    <row r="62" spans="1:16" ht="24.95" customHeight="1">
      <c r="A62" s="403" t="s">
        <v>479</v>
      </c>
      <c r="B62" s="403"/>
      <c r="C62" s="403"/>
      <c r="D62" s="402">
        <v>8893.4</v>
      </c>
      <c r="E62" s="401"/>
      <c r="F62" s="401"/>
      <c r="G62" s="399"/>
      <c r="H62" s="399"/>
      <c r="I62" s="399"/>
      <c r="J62" s="399"/>
      <c r="K62" s="399"/>
      <c r="L62" s="399"/>
      <c r="M62" s="400"/>
      <c r="N62" s="400"/>
      <c r="O62" s="399"/>
      <c r="P62" s="359"/>
    </row>
    <row r="63" spans="1:16" ht="24.95" customHeight="1">
      <c r="A63" s="403" t="s">
        <v>478</v>
      </c>
      <c r="B63" s="403"/>
      <c r="C63" s="403"/>
      <c r="D63" s="402">
        <f>D61+D62</f>
        <v>160806.39999999999</v>
      </c>
      <c r="E63" s="401"/>
      <c r="F63" s="401"/>
      <c r="G63" s="399"/>
      <c r="H63" s="399"/>
      <c r="I63" s="399"/>
      <c r="J63" s="399"/>
      <c r="K63" s="399"/>
      <c r="L63" s="399"/>
      <c r="M63" s="400"/>
      <c r="N63" s="400"/>
      <c r="O63" s="399"/>
      <c r="P63" s="359"/>
    </row>
    <row r="64" spans="1:16">
      <c r="A64" s="398"/>
      <c r="B64" s="397"/>
      <c r="C64" s="397"/>
      <c r="D64" s="397"/>
      <c r="E64" s="397"/>
      <c r="F64" s="375"/>
      <c r="G64" s="375"/>
      <c r="H64" s="375"/>
      <c r="I64" s="370"/>
      <c r="J64" s="370"/>
      <c r="K64" s="370"/>
      <c r="L64" s="370"/>
      <c r="M64" s="370"/>
      <c r="N64" s="370"/>
      <c r="O64" s="370"/>
      <c r="P64" s="359"/>
    </row>
    <row r="65" spans="1:16">
      <c r="A65" s="372" t="s">
        <v>477</v>
      </c>
      <c r="B65" s="372"/>
      <c r="C65" s="372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59"/>
    </row>
    <row r="66" spans="1:16">
      <c r="A66" s="396"/>
      <c r="P66" s="359"/>
    </row>
    <row r="67" spans="1:16" ht="56.25" customHeight="1">
      <c r="A67" s="395" t="s">
        <v>476</v>
      </c>
      <c r="B67" s="367" t="s">
        <v>475</v>
      </c>
      <c r="C67" s="367"/>
      <c r="D67" s="367" t="s">
        <v>474</v>
      </c>
      <c r="E67" s="367"/>
      <c r="F67" s="367" t="s">
        <v>473</v>
      </c>
      <c r="G67" s="367"/>
      <c r="H67" s="367" t="s">
        <v>472</v>
      </c>
      <c r="I67" s="367"/>
      <c r="J67" s="367"/>
      <c r="K67" s="366" t="s">
        <v>471</v>
      </c>
      <c r="L67" s="365"/>
      <c r="M67" s="366" t="s">
        <v>470</v>
      </c>
      <c r="N67" s="394"/>
      <c r="O67" s="365"/>
      <c r="P67" s="359"/>
    </row>
    <row r="68" spans="1:16">
      <c r="A68" s="393">
        <v>1</v>
      </c>
      <c r="B68" s="368">
        <v>2</v>
      </c>
      <c r="C68" s="368"/>
      <c r="D68" s="368">
        <v>3</v>
      </c>
      <c r="E68" s="368"/>
      <c r="F68" s="368">
        <v>4</v>
      </c>
      <c r="G68" s="368"/>
      <c r="H68" s="368">
        <v>5</v>
      </c>
      <c r="I68" s="368"/>
      <c r="J68" s="368"/>
      <c r="K68" s="368">
        <v>6</v>
      </c>
      <c r="L68" s="368"/>
      <c r="M68" s="364">
        <v>7</v>
      </c>
      <c r="N68" s="392"/>
      <c r="O68" s="363"/>
      <c r="P68" s="359"/>
    </row>
    <row r="69" spans="1:16">
      <c r="A69" s="381"/>
      <c r="B69" s="380"/>
      <c r="C69" s="380"/>
      <c r="D69" s="376"/>
      <c r="E69" s="376"/>
      <c r="F69" s="379" t="s">
        <v>469</v>
      </c>
      <c r="G69" s="379"/>
      <c r="H69" s="377"/>
      <c r="I69" s="377"/>
      <c r="J69" s="377"/>
      <c r="K69" s="361"/>
      <c r="L69" s="360"/>
      <c r="M69" s="376"/>
      <c r="N69" s="376"/>
      <c r="O69" s="376"/>
      <c r="P69" s="359"/>
    </row>
    <row r="70" spans="1:16">
      <c r="A70" s="381"/>
      <c r="B70" s="391"/>
      <c r="C70" s="390"/>
      <c r="D70" s="361"/>
      <c r="E70" s="360"/>
      <c r="F70" s="387"/>
      <c r="G70" s="386"/>
      <c r="H70" s="385"/>
      <c r="I70" s="384"/>
      <c r="J70" s="383"/>
      <c r="K70" s="361"/>
      <c r="L70" s="360"/>
      <c r="M70" s="361"/>
      <c r="N70" s="382"/>
      <c r="O70" s="360"/>
      <c r="P70" s="359"/>
    </row>
    <row r="71" spans="1:16">
      <c r="A71" s="381"/>
      <c r="B71" s="389"/>
      <c r="C71" s="388"/>
      <c r="D71" s="361"/>
      <c r="E71" s="360"/>
      <c r="F71" s="387"/>
      <c r="G71" s="386"/>
      <c r="H71" s="385"/>
      <c r="I71" s="384"/>
      <c r="J71" s="383"/>
      <c r="K71" s="361"/>
      <c r="L71" s="360"/>
      <c r="M71" s="361"/>
      <c r="N71" s="382"/>
      <c r="O71" s="360"/>
      <c r="P71" s="359"/>
    </row>
    <row r="72" spans="1:16">
      <c r="A72" s="381"/>
      <c r="B72" s="380"/>
      <c r="C72" s="380"/>
      <c r="D72" s="376"/>
      <c r="E72" s="376"/>
      <c r="F72" s="379"/>
      <c r="G72" s="379"/>
      <c r="H72" s="377"/>
      <c r="I72" s="377"/>
      <c r="J72" s="377"/>
      <c r="K72" s="361"/>
      <c r="L72" s="360"/>
      <c r="M72" s="376"/>
      <c r="N72" s="376"/>
      <c r="O72" s="376"/>
      <c r="P72" s="359"/>
    </row>
    <row r="73" spans="1:16">
      <c r="A73" s="378" t="s">
        <v>235</v>
      </c>
      <c r="B73" s="368" t="s">
        <v>468</v>
      </c>
      <c r="C73" s="368"/>
      <c r="D73" s="368" t="s">
        <v>468</v>
      </c>
      <c r="E73" s="368"/>
      <c r="F73" s="368" t="s">
        <v>468</v>
      </c>
      <c r="G73" s="368"/>
      <c r="H73" s="377"/>
      <c r="I73" s="377"/>
      <c r="J73" s="377"/>
      <c r="K73" s="361"/>
      <c r="L73" s="360"/>
      <c r="M73" s="376"/>
      <c r="N73" s="376"/>
      <c r="O73" s="376"/>
      <c r="P73" s="359"/>
    </row>
    <row r="74" spans="1:16" ht="12" customHeight="1">
      <c r="A74" s="375"/>
      <c r="B74" s="374"/>
      <c r="C74" s="374"/>
      <c r="D74" s="374"/>
      <c r="E74" s="374"/>
      <c r="F74" s="374"/>
      <c r="G74" s="374"/>
      <c r="H74" s="374"/>
      <c r="I74" s="374"/>
      <c r="J74" s="374"/>
      <c r="K74" s="373"/>
      <c r="L74" s="373"/>
      <c r="M74" s="373"/>
      <c r="N74" s="373"/>
      <c r="O74" s="373"/>
      <c r="P74" s="359"/>
    </row>
    <row r="75" spans="1:16">
      <c r="A75" s="372" t="s">
        <v>467</v>
      </c>
      <c r="B75" s="372"/>
      <c r="C75" s="372"/>
      <c r="D75" s="372"/>
      <c r="E75" s="372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359"/>
    </row>
    <row r="76" spans="1:16" ht="9" customHeight="1">
      <c r="A76" s="370"/>
      <c r="B76" s="371"/>
      <c r="C76" s="370"/>
      <c r="D76" s="370"/>
      <c r="E76" s="370"/>
      <c r="F76" s="370"/>
      <c r="G76" s="370"/>
      <c r="H76" s="370"/>
      <c r="I76" s="369"/>
      <c r="P76" s="359"/>
    </row>
    <row r="77" spans="1:16" ht="42.75" customHeight="1">
      <c r="A77" s="367" t="s">
        <v>466</v>
      </c>
      <c r="B77" s="367"/>
      <c r="C77" s="367"/>
      <c r="D77" s="367" t="s">
        <v>465</v>
      </c>
      <c r="E77" s="367"/>
      <c r="F77" s="367" t="s">
        <v>464</v>
      </c>
      <c r="G77" s="367"/>
      <c r="H77" s="367"/>
      <c r="I77" s="367"/>
      <c r="J77" s="367" t="s">
        <v>463</v>
      </c>
      <c r="K77" s="367"/>
      <c r="L77" s="367"/>
      <c r="M77" s="367"/>
      <c r="N77" s="367" t="s">
        <v>462</v>
      </c>
      <c r="O77" s="367"/>
      <c r="P77" s="359"/>
    </row>
    <row r="78" spans="1:16" ht="21.75" customHeight="1">
      <c r="A78" s="367"/>
      <c r="B78" s="367"/>
      <c r="C78" s="367"/>
      <c r="D78" s="367"/>
      <c r="E78" s="367"/>
      <c r="F78" s="368" t="s">
        <v>461</v>
      </c>
      <c r="G78" s="368"/>
      <c r="H78" s="367" t="s">
        <v>460</v>
      </c>
      <c r="I78" s="367"/>
      <c r="J78" s="368" t="s">
        <v>461</v>
      </c>
      <c r="K78" s="368"/>
      <c r="L78" s="367" t="s">
        <v>460</v>
      </c>
      <c r="M78" s="367"/>
      <c r="N78" s="367"/>
      <c r="O78" s="367"/>
      <c r="P78" s="359"/>
    </row>
    <row r="79" spans="1:16">
      <c r="A79" s="367">
        <v>1</v>
      </c>
      <c r="B79" s="367"/>
      <c r="C79" s="367"/>
      <c r="D79" s="366">
        <v>2</v>
      </c>
      <c r="E79" s="365"/>
      <c r="F79" s="366">
        <v>3</v>
      </c>
      <c r="G79" s="365"/>
      <c r="H79" s="364">
        <v>4</v>
      </c>
      <c r="I79" s="363"/>
      <c r="J79" s="364">
        <v>5</v>
      </c>
      <c r="K79" s="363"/>
      <c r="L79" s="364">
        <v>6</v>
      </c>
      <c r="M79" s="363"/>
      <c r="N79" s="364">
        <v>7</v>
      </c>
      <c r="O79" s="363"/>
      <c r="P79" s="359"/>
    </row>
    <row r="80" spans="1:16" ht="20.100000000000001" customHeight="1">
      <c r="A80" s="362" t="s">
        <v>459</v>
      </c>
      <c r="B80" s="362"/>
      <c r="C80" s="362"/>
      <c r="D80" s="361"/>
      <c r="E80" s="360"/>
      <c r="F80" s="361"/>
      <c r="G80" s="360"/>
      <c r="H80" s="361"/>
      <c r="I80" s="360"/>
      <c r="J80" s="361"/>
      <c r="K80" s="360"/>
      <c r="L80" s="361"/>
      <c r="M80" s="360"/>
      <c r="N80" s="361"/>
      <c r="O80" s="360"/>
      <c r="P80" s="359"/>
    </row>
    <row r="81" spans="1:16" ht="20.100000000000001" customHeight="1">
      <c r="A81" s="362" t="s">
        <v>455</v>
      </c>
      <c r="B81" s="362"/>
      <c r="C81" s="362"/>
      <c r="D81" s="361"/>
      <c r="E81" s="360"/>
      <c r="F81" s="361"/>
      <c r="G81" s="360"/>
      <c r="H81" s="361"/>
      <c r="I81" s="360"/>
      <c r="J81" s="361"/>
      <c r="K81" s="360"/>
      <c r="L81" s="361"/>
      <c r="M81" s="360"/>
      <c r="N81" s="361"/>
      <c r="O81" s="360"/>
      <c r="P81" s="359"/>
    </row>
    <row r="82" spans="1:16" ht="20.100000000000001" customHeight="1">
      <c r="A82" s="362"/>
      <c r="B82" s="362"/>
      <c r="C82" s="362"/>
      <c r="D82" s="361"/>
      <c r="E82" s="360"/>
      <c r="F82" s="361"/>
      <c r="G82" s="360"/>
      <c r="H82" s="361"/>
      <c r="I82" s="360"/>
      <c r="J82" s="361"/>
      <c r="K82" s="360"/>
      <c r="L82" s="361"/>
      <c r="M82" s="360"/>
      <c r="N82" s="361"/>
      <c r="O82" s="360"/>
      <c r="P82" s="359"/>
    </row>
    <row r="83" spans="1:16" ht="20.100000000000001" customHeight="1">
      <c r="A83" s="362" t="s">
        <v>458</v>
      </c>
      <c r="B83" s="362"/>
      <c r="C83" s="362"/>
      <c r="D83" s="361"/>
      <c r="E83" s="360"/>
      <c r="F83" s="361"/>
      <c r="G83" s="360"/>
      <c r="H83" s="361"/>
      <c r="I83" s="360"/>
      <c r="J83" s="361"/>
      <c r="K83" s="360"/>
      <c r="L83" s="361"/>
      <c r="M83" s="360"/>
      <c r="N83" s="361"/>
      <c r="O83" s="360"/>
      <c r="P83" s="359"/>
    </row>
    <row r="84" spans="1:16" ht="20.100000000000001" customHeight="1">
      <c r="A84" s="362" t="s">
        <v>457</v>
      </c>
      <c r="B84" s="362"/>
      <c r="C84" s="362"/>
      <c r="D84" s="361"/>
      <c r="E84" s="360"/>
      <c r="F84" s="361"/>
      <c r="G84" s="360"/>
      <c r="H84" s="361"/>
      <c r="I84" s="360"/>
      <c r="J84" s="361"/>
      <c r="K84" s="360"/>
      <c r="L84" s="361"/>
      <c r="M84" s="360"/>
      <c r="N84" s="361"/>
      <c r="O84" s="360"/>
      <c r="P84" s="359"/>
    </row>
    <row r="85" spans="1:16" ht="20.100000000000001" customHeight="1">
      <c r="A85" s="362"/>
      <c r="B85" s="362"/>
      <c r="C85" s="362"/>
      <c r="D85" s="361"/>
      <c r="E85" s="360"/>
      <c r="F85" s="361"/>
      <c r="G85" s="360"/>
      <c r="H85" s="361"/>
      <c r="I85" s="360"/>
      <c r="J85" s="361"/>
      <c r="K85" s="360"/>
      <c r="L85" s="361"/>
      <c r="M85" s="360"/>
      <c r="N85" s="361"/>
      <c r="O85" s="360"/>
      <c r="P85" s="359"/>
    </row>
    <row r="86" spans="1:16" ht="20.100000000000001" customHeight="1">
      <c r="A86" s="362" t="s">
        <v>456</v>
      </c>
      <c r="B86" s="362"/>
      <c r="C86" s="362"/>
      <c r="D86" s="361"/>
      <c r="E86" s="360"/>
      <c r="F86" s="361"/>
      <c r="G86" s="360"/>
      <c r="H86" s="361"/>
      <c r="I86" s="360"/>
      <c r="J86" s="361"/>
      <c r="K86" s="360"/>
      <c r="L86" s="361"/>
      <c r="M86" s="360"/>
      <c r="N86" s="361"/>
      <c r="O86" s="360"/>
      <c r="P86" s="359"/>
    </row>
    <row r="87" spans="1:16" ht="20.100000000000001" customHeight="1">
      <c r="A87" s="362" t="s">
        <v>455</v>
      </c>
      <c r="B87" s="362"/>
      <c r="C87" s="362"/>
      <c r="D87" s="361"/>
      <c r="E87" s="360"/>
      <c r="F87" s="361"/>
      <c r="G87" s="360"/>
      <c r="H87" s="361"/>
      <c r="I87" s="360"/>
      <c r="J87" s="361"/>
      <c r="K87" s="360"/>
      <c r="L87" s="361"/>
      <c r="M87" s="360"/>
      <c r="N87" s="361"/>
      <c r="O87" s="360"/>
      <c r="P87" s="359"/>
    </row>
    <row r="88" spans="1:16" ht="24.95" customHeight="1">
      <c r="A88" s="362" t="s">
        <v>235</v>
      </c>
      <c r="B88" s="362"/>
      <c r="C88" s="362"/>
      <c r="D88" s="361"/>
      <c r="E88" s="360"/>
      <c r="F88" s="361"/>
      <c r="G88" s="360"/>
      <c r="H88" s="361"/>
      <c r="I88" s="360"/>
      <c r="J88" s="361"/>
      <c r="K88" s="360"/>
      <c r="L88" s="361"/>
      <c r="M88" s="360"/>
      <c r="N88" s="361"/>
      <c r="O88" s="360"/>
      <c r="P88" s="359"/>
    </row>
    <row r="89" spans="1:16">
      <c r="C89" s="358"/>
      <c r="D89" s="358"/>
      <c r="E89" s="358"/>
    </row>
    <row r="90" spans="1:16">
      <c r="C90" s="358"/>
      <c r="D90" s="358"/>
      <c r="E90" s="358"/>
    </row>
    <row r="91" spans="1:16">
      <c r="C91" s="358"/>
      <c r="D91" s="358"/>
      <c r="E91" s="358"/>
    </row>
    <row r="92" spans="1:16">
      <c r="C92" s="358"/>
      <c r="D92" s="358"/>
      <c r="E92" s="358"/>
    </row>
    <row r="93" spans="1:16">
      <c r="C93" s="358"/>
      <c r="D93" s="358"/>
      <c r="E93" s="358"/>
    </row>
    <row r="94" spans="1:16">
      <c r="C94" s="358"/>
      <c r="D94" s="358"/>
      <c r="E94" s="358"/>
    </row>
    <row r="95" spans="1:16">
      <c r="C95" s="358"/>
      <c r="D95" s="358"/>
      <c r="E95" s="358"/>
    </row>
    <row r="96" spans="1:16">
      <c r="C96" s="358"/>
      <c r="D96" s="358"/>
      <c r="E96" s="358"/>
    </row>
    <row r="97" spans="3:5">
      <c r="C97" s="358"/>
      <c r="D97" s="358"/>
      <c r="E97" s="358"/>
    </row>
    <row r="98" spans="3:5">
      <c r="C98" s="358"/>
      <c r="D98" s="358"/>
      <c r="E98" s="358"/>
    </row>
    <row r="99" spans="3:5">
      <c r="C99" s="358"/>
      <c r="D99" s="358"/>
      <c r="E99" s="358"/>
    </row>
    <row r="100" spans="3:5">
      <c r="C100" s="358"/>
      <c r="D100" s="358"/>
      <c r="E100" s="358"/>
    </row>
    <row r="101" spans="3:5">
      <c r="C101" s="358"/>
      <c r="D101" s="358"/>
      <c r="E101" s="358"/>
    </row>
    <row r="102" spans="3:5">
      <c r="C102" s="358"/>
      <c r="D102" s="358"/>
      <c r="E102" s="358"/>
    </row>
  </sheetData>
  <mergeCells count="342">
    <mergeCell ref="P4:P48"/>
    <mergeCell ref="P51:P88"/>
    <mergeCell ref="M71:O71"/>
    <mergeCell ref="B71:C71"/>
    <mergeCell ref="D71:E71"/>
    <mergeCell ref="F71:G71"/>
    <mergeCell ref="H71:J71"/>
    <mergeCell ref="B18:C18"/>
    <mergeCell ref="B35:C35"/>
    <mergeCell ref="B36:C36"/>
    <mergeCell ref="B25:C25"/>
    <mergeCell ref="B26:C26"/>
    <mergeCell ref="B27:C27"/>
    <mergeCell ref="B28:C28"/>
    <mergeCell ref="B30:C30"/>
    <mergeCell ref="B32:C32"/>
    <mergeCell ref="B31:C31"/>
    <mergeCell ref="B14:C14"/>
    <mergeCell ref="B15:C15"/>
    <mergeCell ref="B16:C16"/>
    <mergeCell ref="B17:C17"/>
    <mergeCell ref="B19:C19"/>
    <mergeCell ref="B29:C29"/>
    <mergeCell ref="B20:C20"/>
    <mergeCell ref="B22:C22"/>
    <mergeCell ref="B21:C21"/>
    <mergeCell ref="B23:C23"/>
    <mergeCell ref="B24:C24"/>
    <mergeCell ref="L35:M35"/>
    <mergeCell ref="L36:M36"/>
    <mergeCell ref="N29:O29"/>
    <mergeCell ref="N30:O30"/>
    <mergeCell ref="N31:O31"/>
    <mergeCell ref="N32:O32"/>
    <mergeCell ref="N33:O33"/>
    <mergeCell ref="N34:O34"/>
    <mergeCell ref="N35:O35"/>
    <mergeCell ref="N36:O36"/>
    <mergeCell ref="L33:M33"/>
    <mergeCell ref="L34:M34"/>
    <mergeCell ref="J33:K33"/>
    <mergeCell ref="J34:K34"/>
    <mergeCell ref="J35:K35"/>
    <mergeCell ref="J36:K36"/>
    <mergeCell ref="H31:I31"/>
    <mergeCell ref="H32:I32"/>
    <mergeCell ref="H33:I33"/>
    <mergeCell ref="H34:I34"/>
    <mergeCell ref="H35:I35"/>
    <mergeCell ref="F32:G32"/>
    <mergeCell ref="F33:G33"/>
    <mergeCell ref="N28:O28"/>
    <mergeCell ref="D30:E30"/>
    <mergeCell ref="D31:E31"/>
    <mergeCell ref="D32:E32"/>
    <mergeCell ref="J29:K29"/>
    <mergeCell ref="H36:I36"/>
    <mergeCell ref="F29:G29"/>
    <mergeCell ref="F36:G36"/>
    <mergeCell ref="H29:I29"/>
    <mergeCell ref="H30:I30"/>
    <mergeCell ref="F30:G30"/>
    <mergeCell ref="F31:G31"/>
    <mergeCell ref="D33:E33"/>
    <mergeCell ref="D34:E34"/>
    <mergeCell ref="D35:E35"/>
    <mergeCell ref="B34:C34"/>
    <mergeCell ref="B33:C33"/>
    <mergeCell ref="F34:G34"/>
    <mergeCell ref="F35:G35"/>
    <mergeCell ref="N24:O24"/>
    <mergeCell ref="N25:O25"/>
    <mergeCell ref="N26:O26"/>
    <mergeCell ref="N27:O27"/>
    <mergeCell ref="J30:K30"/>
    <mergeCell ref="J31:K31"/>
    <mergeCell ref="J24:K24"/>
    <mergeCell ref="J25:K25"/>
    <mergeCell ref="J26:K26"/>
    <mergeCell ref="J27:K27"/>
    <mergeCell ref="J32:K32"/>
    <mergeCell ref="L29:M29"/>
    <mergeCell ref="L30:M30"/>
    <mergeCell ref="L31:M31"/>
    <mergeCell ref="L32:M32"/>
    <mergeCell ref="L28:M28"/>
    <mergeCell ref="J28:K28"/>
    <mergeCell ref="L25:M25"/>
    <mergeCell ref="F28:G28"/>
    <mergeCell ref="H24:I24"/>
    <mergeCell ref="H25:I25"/>
    <mergeCell ref="H26:I26"/>
    <mergeCell ref="H27:I27"/>
    <mergeCell ref="H28:I28"/>
    <mergeCell ref="J21:K21"/>
    <mergeCell ref="F24:G24"/>
    <mergeCell ref="F25:G25"/>
    <mergeCell ref="F22:G22"/>
    <mergeCell ref="F23:G23"/>
    <mergeCell ref="L22:M22"/>
    <mergeCell ref="L23:M23"/>
    <mergeCell ref="J22:K22"/>
    <mergeCell ref="J23:K23"/>
    <mergeCell ref="L24:M24"/>
    <mergeCell ref="D20:E20"/>
    <mergeCell ref="D21:E21"/>
    <mergeCell ref="N20:O20"/>
    <mergeCell ref="N21:O21"/>
    <mergeCell ref="N22:O22"/>
    <mergeCell ref="N23:O23"/>
    <mergeCell ref="H20:I20"/>
    <mergeCell ref="H21:I21"/>
    <mergeCell ref="H22:I22"/>
    <mergeCell ref="H23:I23"/>
    <mergeCell ref="L19:M19"/>
    <mergeCell ref="N19:O19"/>
    <mergeCell ref="J18:K18"/>
    <mergeCell ref="J19:K19"/>
    <mergeCell ref="F20:G20"/>
    <mergeCell ref="F21:G21"/>
    <mergeCell ref="L20:M20"/>
    <mergeCell ref="L21:M21"/>
    <mergeCell ref="F18:G18"/>
    <mergeCell ref="J20:K20"/>
    <mergeCell ref="L17:M17"/>
    <mergeCell ref="N17:O17"/>
    <mergeCell ref="J14:K14"/>
    <mergeCell ref="H17:I17"/>
    <mergeCell ref="F19:G19"/>
    <mergeCell ref="H18:I18"/>
    <mergeCell ref="H19:I19"/>
    <mergeCell ref="L18:M18"/>
    <mergeCell ref="N18:O18"/>
    <mergeCell ref="L14:M14"/>
    <mergeCell ref="N14:O14"/>
    <mergeCell ref="L15:M15"/>
    <mergeCell ref="N15:O15"/>
    <mergeCell ref="L16:M16"/>
    <mergeCell ref="N16:O16"/>
    <mergeCell ref="D16:E16"/>
    <mergeCell ref="H14:I14"/>
    <mergeCell ref="H12:I12"/>
    <mergeCell ref="J12:K12"/>
    <mergeCell ref="J17:K17"/>
    <mergeCell ref="H15:I15"/>
    <mergeCell ref="J15:K15"/>
    <mergeCell ref="H16:I16"/>
    <mergeCell ref="J16:K16"/>
    <mergeCell ref="L12:M12"/>
    <mergeCell ref="N12:O12"/>
    <mergeCell ref="D80:E80"/>
    <mergeCell ref="L13:M13"/>
    <mergeCell ref="N13:O13"/>
    <mergeCell ref="H13:I13"/>
    <mergeCell ref="J13:K13"/>
    <mergeCell ref="F14:G14"/>
    <mergeCell ref="F15:G15"/>
    <mergeCell ref="F16:G16"/>
    <mergeCell ref="D18:E18"/>
    <mergeCell ref="D19:E19"/>
    <mergeCell ref="A77:C78"/>
    <mergeCell ref="D28:E28"/>
    <mergeCell ref="D29:E29"/>
    <mergeCell ref="D24:E24"/>
    <mergeCell ref="D25:E25"/>
    <mergeCell ref="D22:E22"/>
    <mergeCell ref="D23:E23"/>
    <mergeCell ref="D36:E36"/>
    <mergeCell ref="B12:C12"/>
    <mergeCell ref="D12:E12"/>
    <mergeCell ref="F12:G12"/>
    <mergeCell ref="F13:G13"/>
    <mergeCell ref="B13:C13"/>
    <mergeCell ref="F17:G17"/>
    <mergeCell ref="D13:E13"/>
    <mergeCell ref="D17:E17"/>
    <mergeCell ref="D14:E14"/>
    <mergeCell ref="D15:E15"/>
    <mergeCell ref="N88:O88"/>
    <mergeCell ref="D88:E88"/>
    <mergeCell ref="F88:G88"/>
    <mergeCell ref="H88:I88"/>
    <mergeCell ref="D26:E26"/>
    <mergeCell ref="D27:E27"/>
    <mergeCell ref="F26:G26"/>
    <mergeCell ref="F27:G27"/>
    <mergeCell ref="L26:M26"/>
    <mergeCell ref="L27:M27"/>
    <mergeCell ref="N79:O79"/>
    <mergeCell ref="J88:K88"/>
    <mergeCell ref="L88:M88"/>
    <mergeCell ref="L80:M80"/>
    <mergeCell ref="J87:K87"/>
    <mergeCell ref="H81:I81"/>
    <mergeCell ref="J81:K81"/>
    <mergeCell ref="L82:M82"/>
    <mergeCell ref="H82:I82"/>
    <mergeCell ref="J82:K82"/>
    <mergeCell ref="H79:I79"/>
    <mergeCell ref="M72:O72"/>
    <mergeCell ref="K73:L73"/>
    <mergeCell ref="J79:K79"/>
    <mergeCell ref="J77:M77"/>
    <mergeCell ref="J78:K78"/>
    <mergeCell ref="L78:M78"/>
    <mergeCell ref="N77:O78"/>
    <mergeCell ref="M73:O73"/>
    <mergeCell ref="L79:M79"/>
    <mergeCell ref="F68:G68"/>
    <mergeCell ref="D68:E68"/>
    <mergeCell ref="F80:G80"/>
    <mergeCell ref="A80:C80"/>
    <mergeCell ref="A79:C79"/>
    <mergeCell ref="D79:E79"/>
    <mergeCell ref="F79:G79"/>
    <mergeCell ref="F77:I77"/>
    <mergeCell ref="F78:G78"/>
    <mergeCell ref="D77:E78"/>
    <mergeCell ref="K72:L72"/>
    <mergeCell ref="M70:O70"/>
    <mergeCell ref="H80:I80"/>
    <mergeCell ref="K68:L68"/>
    <mergeCell ref="M68:O68"/>
    <mergeCell ref="A75:O75"/>
    <mergeCell ref="B73:C73"/>
    <mergeCell ref="D73:E73"/>
    <mergeCell ref="F73:G73"/>
    <mergeCell ref="B68:C68"/>
    <mergeCell ref="A85:C85"/>
    <mergeCell ref="D84:E84"/>
    <mergeCell ref="A84:C84"/>
    <mergeCell ref="H68:J68"/>
    <mergeCell ref="H78:I78"/>
    <mergeCell ref="J80:K80"/>
    <mergeCell ref="K70:L70"/>
    <mergeCell ref="K71:L71"/>
    <mergeCell ref="H70:J70"/>
    <mergeCell ref="K69:L69"/>
    <mergeCell ref="D83:E83"/>
    <mergeCell ref="F83:G83"/>
    <mergeCell ref="J84:K84"/>
    <mergeCell ref="A88:C88"/>
    <mergeCell ref="D82:E82"/>
    <mergeCell ref="F82:G82"/>
    <mergeCell ref="A87:C87"/>
    <mergeCell ref="D85:E85"/>
    <mergeCell ref="F85:G85"/>
    <mergeCell ref="A86:C86"/>
    <mergeCell ref="H86:I86"/>
    <mergeCell ref="J86:K86"/>
    <mergeCell ref="L86:M86"/>
    <mergeCell ref="H85:I85"/>
    <mergeCell ref="J85:K85"/>
    <mergeCell ref="D81:E81"/>
    <mergeCell ref="F81:G81"/>
    <mergeCell ref="H83:I83"/>
    <mergeCell ref="J83:K83"/>
    <mergeCell ref="F84:G84"/>
    <mergeCell ref="B72:C72"/>
    <mergeCell ref="D72:E72"/>
    <mergeCell ref="F72:G72"/>
    <mergeCell ref="H72:J72"/>
    <mergeCell ref="B70:C70"/>
    <mergeCell ref="D70:E70"/>
    <mergeCell ref="F70:G70"/>
    <mergeCell ref="N83:O83"/>
    <mergeCell ref="L83:M83"/>
    <mergeCell ref="N84:O84"/>
    <mergeCell ref="N87:O87"/>
    <mergeCell ref="N85:O85"/>
    <mergeCell ref="N86:O86"/>
    <mergeCell ref="L84:M84"/>
    <mergeCell ref="L85:M85"/>
    <mergeCell ref="A81:C81"/>
    <mergeCell ref="L87:M87"/>
    <mergeCell ref="D87:E87"/>
    <mergeCell ref="F87:G87"/>
    <mergeCell ref="H87:I87"/>
    <mergeCell ref="A82:C82"/>
    <mergeCell ref="D86:E86"/>
    <mergeCell ref="F86:G86"/>
    <mergeCell ref="A83:C83"/>
    <mergeCell ref="H84:I84"/>
    <mergeCell ref="N81:O81"/>
    <mergeCell ref="H73:J73"/>
    <mergeCell ref="N82:O82"/>
    <mergeCell ref="N80:O80"/>
    <mergeCell ref="M69:O69"/>
    <mergeCell ref="B69:C69"/>
    <mergeCell ref="H69:J69"/>
    <mergeCell ref="F69:G69"/>
    <mergeCell ref="D69:E69"/>
    <mergeCell ref="L81:M81"/>
    <mergeCell ref="A60:C60"/>
    <mergeCell ref="A55:C55"/>
    <mergeCell ref="A58:C58"/>
    <mergeCell ref="A59:C59"/>
    <mergeCell ref="A56:C56"/>
    <mergeCell ref="A57:C57"/>
    <mergeCell ref="A51:J51"/>
    <mergeCell ref="D53:F53"/>
    <mergeCell ref="A53:C54"/>
    <mergeCell ref="O53:O54"/>
    <mergeCell ref="M49:O49"/>
    <mergeCell ref="M50:O50"/>
    <mergeCell ref="G53:I53"/>
    <mergeCell ref="J53:L53"/>
    <mergeCell ref="M53:N53"/>
    <mergeCell ref="B67:C67"/>
    <mergeCell ref="D67:E67"/>
    <mergeCell ref="A65:O65"/>
    <mergeCell ref="F67:G67"/>
    <mergeCell ref="H67:J67"/>
    <mergeCell ref="K67:L67"/>
    <mergeCell ref="M67:O67"/>
    <mergeCell ref="F44:O44"/>
    <mergeCell ref="A38:O38"/>
    <mergeCell ref="F43:O43"/>
    <mergeCell ref="B43:E43"/>
    <mergeCell ref="F42:O42"/>
    <mergeCell ref="B42:E42"/>
    <mergeCell ref="A40:O40"/>
    <mergeCell ref="F48:O48"/>
    <mergeCell ref="A8:O8"/>
    <mergeCell ref="A10:O10"/>
    <mergeCell ref="F45:O45"/>
    <mergeCell ref="F46:O46"/>
    <mergeCell ref="F47:O47"/>
    <mergeCell ref="B45:E45"/>
    <mergeCell ref="B46:E46"/>
    <mergeCell ref="B47:E47"/>
    <mergeCell ref="B44:E44"/>
    <mergeCell ref="A61:C61"/>
    <mergeCell ref="A62:C62"/>
    <mergeCell ref="A63:C63"/>
    <mergeCell ref="A6:O6"/>
    <mergeCell ref="A7:O7"/>
    <mergeCell ref="N1:O1"/>
    <mergeCell ref="N2:O2"/>
    <mergeCell ref="A4:O4"/>
    <mergeCell ref="A5:O5"/>
    <mergeCell ref="B48:E48"/>
  </mergeCells>
  <pageMargins left="1.1811023622047245" right="0.39370078740157483" top="0.78740157480314965" bottom="0.78740157480314965" header="0.31496062992125984" footer="0.15748031496062992"/>
  <pageSetup paperSize="9" scale="46" orientation="landscape" horizontalDpi="1200" verticalDpi="1200" r:id="rId1"/>
  <headerFooter alignWithMargins="0">
    <oddHeader xml:space="preserve">&amp;C
&amp;R&amp;"Times New Roman,обычный"&amp;14
Таблиця 6  </oddHeader>
  </headerFooter>
  <rowBreaks count="1" manualBreakCount="1">
    <brk id="50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G76"/>
  <sheetViews>
    <sheetView view="pageBreakPreview" topLeftCell="B3" zoomScale="60" zoomScaleNormal="50" workbookViewId="0">
      <pane xSplit="22740" topLeftCell="AJ1"/>
      <selection activeCell="B37" sqref="B37:L37"/>
      <selection pane="topRight" activeCell="F37" sqref="F37"/>
    </sheetView>
  </sheetViews>
  <sheetFormatPr defaultRowHeight="18.75" outlineLevelRow="1"/>
  <cols>
    <col min="1" max="2" width="3.875" style="451" customWidth="1"/>
    <col min="3" max="3" width="25.125" style="451" customWidth="1"/>
    <col min="4" max="6" width="7.375" style="451" customWidth="1"/>
    <col min="7" max="9" width="9.875" style="451" customWidth="1"/>
    <col min="10" max="10" width="7.625" style="451" customWidth="1"/>
    <col min="11" max="11" width="6.125" style="451" customWidth="1"/>
    <col min="12" max="12" width="7.875" style="451" customWidth="1"/>
    <col min="13" max="13" width="10.75" style="451" customWidth="1"/>
    <col min="14" max="14" width="11" style="451" customWidth="1"/>
    <col min="15" max="15" width="12.75" style="451" customWidth="1"/>
    <col min="16" max="16" width="12.25" style="451" customWidth="1"/>
    <col min="17" max="17" width="11" style="451" customWidth="1"/>
    <col min="18" max="18" width="10.75" style="451" customWidth="1"/>
    <col min="19" max="19" width="12.75" style="451" customWidth="1"/>
    <col min="20" max="20" width="12.25" style="451" customWidth="1"/>
    <col min="21" max="21" width="11" style="451" customWidth="1"/>
    <col min="22" max="22" width="10.75" style="451" customWidth="1"/>
    <col min="23" max="23" width="13" style="451" customWidth="1"/>
    <col min="24" max="24" width="12.25" style="451" customWidth="1"/>
    <col min="25" max="25" width="11" style="451" customWidth="1"/>
    <col min="26" max="26" width="10.75" style="451" customWidth="1"/>
    <col min="27" max="27" width="12.75" style="451" customWidth="1"/>
    <col min="28" max="28" width="12" style="451" customWidth="1"/>
    <col min="29" max="29" width="10.75" style="451" customWidth="1"/>
    <col min="30" max="30" width="10.5" style="451" customWidth="1"/>
    <col min="31" max="31" width="12.75" style="451" customWidth="1"/>
    <col min="32" max="32" width="12.25" style="451" customWidth="1"/>
    <col min="33" max="16384" width="9" style="451"/>
  </cols>
  <sheetData>
    <row r="1" spans="1:33" ht="18.75" hidden="1" customHeight="1" outlineLevel="1">
      <c r="A1" s="459"/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R1" s="531"/>
      <c r="S1" s="531"/>
      <c r="T1" s="531"/>
      <c r="U1" s="531"/>
      <c r="V1" s="531"/>
      <c r="AD1" s="585" t="s">
        <v>499</v>
      </c>
      <c r="AE1" s="585"/>
      <c r="AF1" s="585"/>
    </row>
    <row r="2" spans="1:33" ht="18.75" hidden="1" customHeight="1" outlineLevel="1">
      <c r="A2" s="459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R2" s="531"/>
      <c r="S2" s="531"/>
      <c r="T2" s="531"/>
      <c r="U2" s="531"/>
      <c r="V2" s="531"/>
      <c r="AD2" s="585"/>
      <c r="AE2" s="585"/>
      <c r="AF2" s="585"/>
    </row>
    <row r="3" spans="1:33" ht="18.75" customHeight="1" collapsed="1">
      <c r="C3" s="465" t="s">
        <v>579</v>
      </c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455">
        <v>39</v>
      </c>
    </row>
    <row r="4" spans="1:33">
      <c r="A4" s="583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455"/>
    </row>
    <row r="5" spans="1:33" ht="27.75" customHeight="1">
      <c r="A5" s="526" t="s">
        <v>560</v>
      </c>
      <c r="B5" s="525" t="s">
        <v>566</v>
      </c>
      <c r="C5" s="523"/>
      <c r="D5" s="495" t="s">
        <v>578</v>
      </c>
      <c r="E5" s="582"/>
      <c r="F5" s="582"/>
      <c r="G5" s="483" t="s">
        <v>565</v>
      </c>
      <c r="H5" s="483"/>
      <c r="I5" s="483"/>
      <c r="J5" s="483"/>
      <c r="K5" s="483"/>
      <c r="L5" s="483"/>
      <c r="M5" s="483"/>
      <c r="N5" s="495" t="s">
        <v>577</v>
      </c>
      <c r="O5" s="582"/>
      <c r="P5" s="582"/>
      <c r="Q5" s="494"/>
      <c r="R5" s="579" t="s">
        <v>576</v>
      </c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7"/>
      <c r="AG5" s="455"/>
    </row>
    <row r="6" spans="1:33" ht="48.75" customHeight="1">
      <c r="A6" s="514"/>
      <c r="B6" s="513"/>
      <c r="C6" s="511"/>
      <c r="D6" s="490"/>
      <c r="E6" s="581"/>
      <c r="F6" s="581"/>
      <c r="G6" s="483"/>
      <c r="H6" s="483"/>
      <c r="I6" s="483"/>
      <c r="J6" s="483"/>
      <c r="K6" s="483"/>
      <c r="L6" s="483"/>
      <c r="M6" s="483"/>
      <c r="N6" s="490"/>
      <c r="O6" s="581"/>
      <c r="P6" s="581"/>
      <c r="Q6" s="489"/>
      <c r="R6" s="486" t="s">
        <v>575</v>
      </c>
      <c r="S6" s="580"/>
      <c r="T6" s="485"/>
      <c r="U6" s="486" t="s">
        <v>574</v>
      </c>
      <c r="V6" s="580"/>
      <c r="W6" s="485"/>
      <c r="X6" s="486" t="s">
        <v>103</v>
      </c>
      <c r="Y6" s="580"/>
      <c r="Z6" s="485"/>
      <c r="AA6" s="579" t="s">
        <v>573</v>
      </c>
      <c r="AB6" s="578"/>
      <c r="AC6" s="577"/>
      <c r="AD6" s="579" t="s">
        <v>572</v>
      </c>
      <c r="AE6" s="578"/>
      <c r="AF6" s="577"/>
      <c r="AG6" s="455"/>
    </row>
    <row r="7" spans="1:33" ht="18.75" customHeight="1">
      <c r="A7" s="567">
        <v>1</v>
      </c>
      <c r="B7" s="545">
        <v>2</v>
      </c>
      <c r="C7" s="544"/>
      <c r="D7" s="576">
        <v>3</v>
      </c>
      <c r="E7" s="575"/>
      <c r="F7" s="575"/>
      <c r="G7" s="543">
        <v>4</v>
      </c>
      <c r="H7" s="543"/>
      <c r="I7" s="543"/>
      <c r="J7" s="543"/>
      <c r="K7" s="543"/>
      <c r="L7" s="543"/>
      <c r="M7" s="543"/>
      <c r="N7" s="576">
        <v>5</v>
      </c>
      <c r="O7" s="575"/>
      <c r="P7" s="575"/>
      <c r="Q7" s="574"/>
      <c r="R7" s="576">
        <v>6</v>
      </c>
      <c r="S7" s="575"/>
      <c r="T7" s="574"/>
      <c r="U7" s="576">
        <v>7</v>
      </c>
      <c r="V7" s="575"/>
      <c r="W7" s="574"/>
      <c r="X7" s="573">
        <v>8</v>
      </c>
      <c r="Y7" s="572"/>
      <c r="Z7" s="571"/>
      <c r="AA7" s="573">
        <v>9</v>
      </c>
      <c r="AB7" s="572"/>
      <c r="AC7" s="571"/>
      <c r="AD7" s="573">
        <v>10</v>
      </c>
      <c r="AE7" s="572"/>
      <c r="AF7" s="571"/>
      <c r="AG7" s="455"/>
    </row>
    <row r="8" spans="1:33" ht="20.100000000000001" customHeight="1">
      <c r="A8" s="567"/>
      <c r="B8" s="566" t="s">
        <v>571</v>
      </c>
      <c r="C8" s="565"/>
      <c r="D8" s="564">
        <v>2004</v>
      </c>
      <c r="E8" s="563"/>
      <c r="F8" s="563"/>
      <c r="G8" s="538" t="s">
        <v>569</v>
      </c>
      <c r="H8" s="538"/>
      <c r="I8" s="538"/>
      <c r="J8" s="538"/>
      <c r="K8" s="538"/>
      <c r="L8" s="538"/>
      <c r="M8" s="538"/>
      <c r="N8" s="562">
        <f>R8+U8+X8+AA8+AD8</f>
        <v>198.6</v>
      </c>
      <c r="O8" s="561"/>
      <c r="P8" s="561"/>
      <c r="Q8" s="560"/>
      <c r="R8" s="562">
        <v>88.7</v>
      </c>
      <c r="S8" s="561"/>
      <c r="T8" s="560"/>
      <c r="U8" s="562">
        <v>61</v>
      </c>
      <c r="V8" s="561"/>
      <c r="W8" s="560"/>
      <c r="X8" s="562">
        <v>13.4</v>
      </c>
      <c r="Y8" s="561"/>
      <c r="Z8" s="560"/>
      <c r="AA8" s="562">
        <v>1.5</v>
      </c>
      <c r="AB8" s="561"/>
      <c r="AC8" s="560"/>
      <c r="AD8" s="562">
        <v>34</v>
      </c>
      <c r="AE8" s="561"/>
      <c r="AF8" s="560"/>
      <c r="AG8" s="455"/>
    </row>
    <row r="9" spans="1:33" ht="20.100000000000001" customHeight="1">
      <c r="A9" s="567"/>
      <c r="B9" s="566" t="s">
        <v>570</v>
      </c>
      <c r="C9" s="565"/>
      <c r="D9" s="564">
        <v>2014</v>
      </c>
      <c r="E9" s="563"/>
      <c r="F9" s="563"/>
      <c r="G9" s="538" t="s">
        <v>569</v>
      </c>
      <c r="H9" s="538"/>
      <c r="I9" s="538"/>
      <c r="J9" s="538"/>
      <c r="K9" s="538"/>
      <c r="L9" s="538"/>
      <c r="M9" s="538"/>
      <c r="N9" s="562">
        <f>R9+U9+X9+AA9+AD9</f>
        <v>351.4</v>
      </c>
      <c r="O9" s="561"/>
      <c r="P9" s="561"/>
      <c r="Q9" s="560"/>
      <c r="R9" s="562">
        <v>199.8</v>
      </c>
      <c r="S9" s="561"/>
      <c r="T9" s="560"/>
      <c r="U9" s="562">
        <v>80</v>
      </c>
      <c r="V9" s="561"/>
      <c r="W9" s="560"/>
      <c r="X9" s="562">
        <v>17.600000000000001</v>
      </c>
      <c r="Y9" s="561"/>
      <c r="Z9" s="560"/>
      <c r="AA9" s="562">
        <v>4</v>
      </c>
      <c r="AB9" s="561"/>
      <c r="AC9" s="560"/>
      <c r="AD9" s="562">
        <v>50</v>
      </c>
      <c r="AE9" s="561"/>
      <c r="AF9" s="560"/>
      <c r="AG9" s="455"/>
    </row>
    <row r="10" spans="1:33" ht="20.100000000000001" customHeight="1">
      <c r="A10" s="567"/>
      <c r="B10" s="566"/>
      <c r="C10" s="565"/>
      <c r="D10" s="564"/>
      <c r="E10" s="563"/>
      <c r="F10" s="563"/>
      <c r="G10" s="538"/>
      <c r="H10" s="538"/>
      <c r="I10" s="538"/>
      <c r="J10" s="538"/>
      <c r="K10" s="538"/>
      <c r="L10" s="538"/>
      <c r="M10" s="538"/>
      <c r="N10" s="562"/>
      <c r="O10" s="561"/>
      <c r="P10" s="561"/>
      <c r="Q10" s="560"/>
      <c r="R10" s="570"/>
      <c r="S10" s="569"/>
      <c r="T10" s="568"/>
      <c r="U10" s="570"/>
      <c r="V10" s="569"/>
      <c r="W10" s="568"/>
      <c r="X10" s="570"/>
      <c r="Y10" s="569"/>
      <c r="Z10" s="568"/>
      <c r="AA10" s="570"/>
      <c r="AB10" s="569"/>
      <c r="AC10" s="568"/>
      <c r="AD10" s="570"/>
      <c r="AE10" s="569"/>
      <c r="AF10" s="568"/>
      <c r="AG10" s="455"/>
    </row>
    <row r="11" spans="1:33" ht="20.100000000000001" customHeight="1">
      <c r="A11" s="567"/>
      <c r="B11" s="566"/>
      <c r="C11" s="565"/>
      <c r="D11" s="564"/>
      <c r="E11" s="563"/>
      <c r="F11" s="563"/>
      <c r="G11" s="538" t="s">
        <v>235</v>
      </c>
      <c r="H11" s="538"/>
      <c r="I11" s="538"/>
      <c r="J11" s="538"/>
      <c r="K11" s="538"/>
      <c r="L11" s="538"/>
      <c r="M11" s="538"/>
      <c r="N11" s="562">
        <f>R11+U11+X11+AA11+AD11</f>
        <v>550</v>
      </c>
      <c r="O11" s="561"/>
      <c r="P11" s="561"/>
      <c r="Q11" s="560"/>
      <c r="R11" s="562">
        <f>R8+R9</f>
        <v>288.5</v>
      </c>
      <c r="S11" s="561"/>
      <c r="T11" s="560"/>
      <c r="U11" s="562">
        <f>U8+U9</f>
        <v>141</v>
      </c>
      <c r="V11" s="561"/>
      <c r="W11" s="560"/>
      <c r="X11" s="562">
        <f>X8+X9</f>
        <v>31</v>
      </c>
      <c r="Y11" s="561"/>
      <c r="Z11" s="560"/>
      <c r="AA11" s="562">
        <f>AA8+AA9</f>
        <v>5.5</v>
      </c>
      <c r="AB11" s="561"/>
      <c r="AC11" s="560"/>
      <c r="AD11" s="562">
        <f>AD8+AD9</f>
        <v>84</v>
      </c>
      <c r="AE11" s="561"/>
      <c r="AF11" s="560"/>
      <c r="AG11" s="455"/>
    </row>
    <row r="12" spans="1:33" ht="24.95" customHeight="1">
      <c r="A12" s="559" t="s">
        <v>235</v>
      </c>
      <c r="B12" s="558"/>
      <c r="C12" s="558"/>
      <c r="D12" s="558"/>
      <c r="E12" s="558"/>
      <c r="F12" s="558"/>
      <c r="G12" s="558"/>
      <c r="H12" s="558"/>
      <c r="I12" s="558"/>
      <c r="J12" s="558"/>
      <c r="K12" s="558"/>
      <c r="L12" s="558"/>
      <c r="M12" s="557"/>
      <c r="N12" s="475"/>
      <c r="O12" s="556"/>
      <c r="P12" s="556"/>
      <c r="Q12" s="474"/>
      <c r="R12" s="475"/>
      <c r="S12" s="556"/>
      <c r="T12" s="474"/>
      <c r="U12" s="475"/>
      <c r="V12" s="556"/>
      <c r="W12" s="474"/>
      <c r="X12" s="475"/>
      <c r="Y12" s="556"/>
      <c r="Z12" s="474"/>
      <c r="AA12" s="475"/>
      <c r="AB12" s="556"/>
      <c r="AC12" s="474"/>
      <c r="AD12" s="475"/>
      <c r="AE12" s="556"/>
      <c r="AF12" s="474"/>
      <c r="AG12" s="455"/>
    </row>
    <row r="13" spans="1:33" ht="11.25" customHeight="1">
      <c r="A13" s="555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  <c r="Y13" s="554"/>
      <c r="Z13" s="554"/>
      <c r="AA13" s="554"/>
      <c r="AB13" s="554"/>
      <c r="AC13" s="554"/>
      <c r="AD13" s="554"/>
      <c r="AE13" s="553"/>
      <c r="AF13" s="553"/>
      <c r="AG13" s="455"/>
    </row>
    <row r="14" spans="1:33" ht="10.5" customHeight="1">
      <c r="A14" s="552"/>
      <c r="B14" s="552"/>
      <c r="C14" s="552"/>
      <c r="D14" s="552"/>
      <c r="E14" s="552"/>
      <c r="F14" s="552"/>
      <c r="G14" s="552"/>
      <c r="H14" s="552"/>
      <c r="I14" s="552"/>
      <c r="J14" s="552"/>
      <c r="K14" s="552"/>
      <c r="L14" s="552"/>
      <c r="M14" s="552"/>
      <c r="N14" s="551"/>
      <c r="O14" s="551"/>
      <c r="P14" s="551"/>
      <c r="Q14" s="551"/>
      <c r="R14" s="550"/>
      <c r="S14" s="550"/>
      <c r="T14" s="550"/>
      <c r="U14" s="550"/>
      <c r="V14" s="550"/>
      <c r="W14" s="550"/>
      <c r="X14" s="549"/>
      <c r="Y14" s="549"/>
      <c r="Z14" s="549"/>
      <c r="AA14" s="549"/>
      <c r="AB14" s="549"/>
      <c r="AC14" s="549"/>
      <c r="AD14" s="549"/>
      <c r="AE14" s="548"/>
      <c r="AF14" s="548"/>
      <c r="AG14" s="455"/>
    </row>
    <row r="15" spans="1:33" s="465" customFormat="1" ht="18.75" customHeight="1">
      <c r="C15" s="465" t="s">
        <v>568</v>
      </c>
      <c r="AG15" s="455"/>
    </row>
    <row r="16" spans="1:33" s="465" customFormat="1" ht="18.75" customHeight="1">
      <c r="AG16" s="455"/>
    </row>
    <row r="17" spans="1:33" ht="29.25" customHeight="1">
      <c r="A17" s="547" t="s">
        <v>560</v>
      </c>
      <c r="B17" s="525" t="s">
        <v>567</v>
      </c>
      <c r="C17" s="523"/>
      <c r="D17" s="483" t="s">
        <v>566</v>
      </c>
      <c r="E17" s="483"/>
      <c r="F17" s="483"/>
      <c r="G17" s="483"/>
      <c r="H17" s="483" t="s">
        <v>565</v>
      </c>
      <c r="I17" s="483"/>
      <c r="J17" s="483"/>
      <c r="K17" s="483"/>
      <c r="L17" s="483"/>
      <c r="M17" s="483"/>
      <c r="N17" s="483"/>
      <c r="O17" s="483"/>
      <c r="P17" s="483"/>
      <c r="Q17" s="483"/>
      <c r="R17" s="483" t="s">
        <v>564</v>
      </c>
      <c r="S17" s="483"/>
      <c r="T17" s="483"/>
      <c r="U17" s="483"/>
      <c r="V17" s="483"/>
      <c r="W17" s="484" t="s">
        <v>563</v>
      </c>
      <c r="X17" s="484"/>
      <c r="Y17" s="484"/>
      <c r="Z17" s="484"/>
      <c r="AA17" s="484"/>
      <c r="AB17" s="484"/>
      <c r="AC17" s="484"/>
      <c r="AD17" s="484"/>
      <c r="AE17" s="484"/>
      <c r="AF17" s="484"/>
      <c r="AG17" s="455"/>
    </row>
    <row r="18" spans="1:33" ht="24.95" customHeight="1">
      <c r="A18" s="547"/>
      <c r="B18" s="518"/>
      <c r="C18" s="516"/>
      <c r="D18" s="483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4" t="s">
        <v>562</v>
      </c>
      <c r="X18" s="484"/>
      <c r="Y18" s="495" t="s">
        <v>461</v>
      </c>
      <c r="Z18" s="494"/>
      <c r="AA18" s="495" t="s">
        <v>460</v>
      </c>
      <c r="AB18" s="494"/>
      <c r="AC18" s="495" t="s">
        <v>554</v>
      </c>
      <c r="AD18" s="494"/>
      <c r="AE18" s="495" t="s">
        <v>553</v>
      </c>
      <c r="AF18" s="494"/>
      <c r="AG18" s="455"/>
    </row>
    <row r="19" spans="1:33" ht="24.95" customHeight="1">
      <c r="A19" s="547"/>
      <c r="B19" s="513"/>
      <c r="C19" s="511"/>
      <c r="D19" s="483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4"/>
      <c r="X19" s="484"/>
      <c r="Y19" s="490"/>
      <c r="Z19" s="489"/>
      <c r="AA19" s="490"/>
      <c r="AB19" s="489"/>
      <c r="AC19" s="490"/>
      <c r="AD19" s="489"/>
      <c r="AE19" s="490"/>
      <c r="AF19" s="489"/>
      <c r="AG19" s="455"/>
    </row>
    <row r="20" spans="1:33" ht="18.75" customHeight="1">
      <c r="A20" s="546">
        <v>1</v>
      </c>
      <c r="B20" s="545">
        <v>2</v>
      </c>
      <c r="C20" s="544"/>
      <c r="D20" s="543">
        <v>3</v>
      </c>
      <c r="E20" s="543"/>
      <c r="F20" s="543"/>
      <c r="G20" s="543"/>
      <c r="H20" s="543">
        <v>4</v>
      </c>
      <c r="I20" s="543"/>
      <c r="J20" s="543"/>
      <c r="K20" s="543"/>
      <c r="L20" s="543"/>
      <c r="M20" s="543"/>
      <c r="N20" s="543"/>
      <c r="O20" s="543"/>
      <c r="P20" s="543"/>
      <c r="Q20" s="543"/>
      <c r="R20" s="543">
        <v>5</v>
      </c>
      <c r="S20" s="543"/>
      <c r="T20" s="543"/>
      <c r="U20" s="543"/>
      <c r="V20" s="543"/>
      <c r="W20" s="543">
        <v>6</v>
      </c>
      <c r="X20" s="543"/>
      <c r="Y20" s="542">
        <v>7</v>
      </c>
      <c r="Z20" s="542"/>
      <c r="AA20" s="542">
        <v>8</v>
      </c>
      <c r="AB20" s="542"/>
      <c r="AC20" s="542">
        <v>9</v>
      </c>
      <c r="AD20" s="542"/>
      <c r="AE20" s="542">
        <v>10</v>
      </c>
      <c r="AF20" s="542"/>
      <c r="AG20" s="455"/>
    </row>
    <row r="21" spans="1:33" ht="20.100000000000001" customHeight="1">
      <c r="A21" s="541"/>
      <c r="B21" s="540"/>
      <c r="C21" s="539"/>
      <c r="D21" s="538"/>
      <c r="E21" s="538"/>
      <c r="F21" s="538"/>
      <c r="G21" s="538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6"/>
      <c r="S21" s="536"/>
      <c r="T21" s="536"/>
      <c r="U21" s="536"/>
      <c r="V21" s="536"/>
      <c r="W21" s="535"/>
      <c r="X21" s="535"/>
      <c r="Y21" s="535"/>
      <c r="Z21" s="535"/>
      <c r="AA21" s="535"/>
      <c r="AB21" s="535"/>
      <c r="AC21" s="535"/>
      <c r="AD21" s="535"/>
      <c r="AE21" s="534"/>
      <c r="AF21" s="534"/>
      <c r="AG21" s="455"/>
    </row>
    <row r="22" spans="1:33" ht="20.100000000000001" customHeight="1">
      <c r="A22" s="541"/>
      <c r="B22" s="540"/>
      <c r="C22" s="539"/>
      <c r="D22" s="538"/>
      <c r="E22" s="538"/>
      <c r="F22" s="538"/>
      <c r="G22" s="538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6"/>
      <c r="S22" s="536"/>
      <c r="T22" s="536"/>
      <c r="U22" s="536"/>
      <c r="V22" s="536"/>
      <c r="W22" s="535"/>
      <c r="X22" s="535"/>
      <c r="Y22" s="535"/>
      <c r="Z22" s="535"/>
      <c r="AA22" s="535"/>
      <c r="AB22" s="535"/>
      <c r="AC22" s="535"/>
      <c r="AD22" s="535"/>
      <c r="AE22" s="534"/>
      <c r="AF22" s="534"/>
      <c r="AG22" s="455"/>
    </row>
    <row r="23" spans="1:33" ht="20.100000000000001" customHeight="1">
      <c r="A23" s="541"/>
      <c r="B23" s="540"/>
      <c r="C23" s="539"/>
      <c r="D23" s="538"/>
      <c r="E23" s="538"/>
      <c r="F23" s="538"/>
      <c r="G23" s="538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6"/>
      <c r="S23" s="536"/>
      <c r="T23" s="536"/>
      <c r="U23" s="536"/>
      <c r="V23" s="536"/>
      <c r="W23" s="535"/>
      <c r="X23" s="535"/>
      <c r="Y23" s="535"/>
      <c r="Z23" s="535"/>
      <c r="AA23" s="535"/>
      <c r="AB23" s="535"/>
      <c r="AC23" s="535"/>
      <c r="AD23" s="535"/>
      <c r="AE23" s="534"/>
      <c r="AF23" s="534"/>
      <c r="AG23" s="455"/>
    </row>
    <row r="24" spans="1:33" ht="20.100000000000001" customHeight="1">
      <c r="A24" s="541"/>
      <c r="B24" s="540"/>
      <c r="C24" s="539"/>
      <c r="D24" s="538"/>
      <c r="E24" s="538"/>
      <c r="F24" s="538"/>
      <c r="G24" s="538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6"/>
      <c r="S24" s="536"/>
      <c r="T24" s="536"/>
      <c r="U24" s="536"/>
      <c r="V24" s="536"/>
      <c r="W24" s="535"/>
      <c r="X24" s="535"/>
      <c r="Y24" s="535"/>
      <c r="Z24" s="535"/>
      <c r="AA24" s="535"/>
      <c r="AB24" s="535"/>
      <c r="AC24" s="535"/>
      <c r="AD24" s="535"/>
      <c r="AE24" s="534"/>
      <c r="AF24" s="534"/>
      <c r="AG24" s="455"/>
    </row>
    <row r="25" spans="1:33" ht="24.95" customHeight="1">
      <c r="A25" s="533" t="s">
        <v>235</v>
      </c>
      <c r="B25" s="533"/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33"/>
      <c r="V25" s="533"/>
      <c r="W25" s="472"/>
      <c r="X25" s="472"/>
      <c r="Y25" s="472"/>
      <c r="Z25" s="472"/>
      <c r="AA25" s="472"/>
      <c r="AB25" s="472"/>
      <c r="AC25" s="472"/>
      <c r="AD25" s="472"/>
      <c r="AE25" s="532"/>
      <c r="AF25" s="532"/>
      <c r="AG25" s="455"/>
    </row>
    <row r="26" spans="1:33">
      <c r="A26" s="459"/>
      <c r="B26" s="459"/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R26" s="531"/>
      <c r="S26" s="531"/>
      <c r="T26" s="531"/>
      <c r="U26" s="531"/>
      <c r="V26" s="531"/>
      <c r="AF26" s="531"/>
      <c r="AG26" s="455"/>
    </row>
    <row r="27" spans="1:33" ht="16.5" customHeight="1">
      <c r="A27" s="459"/>
      <c r="B27" s="459"/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R27" s="531"/>
      <c r="S27" s="531"/>
      <c r="T27" s="531"/>
      <c r="U27" s="531"/>
      <c r="V27" s="531"/>
      <c r="AF27" s="531"/>
      <c r="AG27" s="455"/>
    </row>
    <row r="28" spans="1:33" s="465" customFormat="1" ht="18.75" customHeight="1">
      <c r="C28" s="465" t="s">
        <v>561</v>
      </c>
      <c r="AG28" s="455"/>
    </row>
    <row r="29" spans="1:33">
      <c r="A29" s="529"/>
      <c r="B29" s="529"/>
      <c r="C29" s="529"/>
      <c r="D29" s="529"/>
      <c r="E29" s="529"/>
      <c r="F29" s="529"/>
      <c r="G29" s="529"/>
      <c r="H29" s="529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29"/>
      <c r="Z29" s="528"/>
      <c r="AA29" s="528"/>
      <c r="AB29" s="528"/>
      <c r="AD29" s="527" t="s">
        <v>549</v>
      </c>
      <c r="AE29" s="527"/>
      <c r="AF29" s="527"/>
      <c r="AG29" s="455"/>
    </row>
    <row r="30" spans="1:33" ht="24.95" customHeight="1">
      <c r="A30" s="526" t="s">
        <v>560</v>
      </c>
      <c r="B30" s="525" t="s">
        <v>559</v>
      </c>
      <c r="C30" s="524"/>
      <c r="D30" s="524"/>
      <c r="E30" s="524"/>
      <c r="F30" s="524"/>
      <c r="G30" s="524"/>
      <c r="H30" s="524"/>
      <c r="I30" s="524"/>
      <c r="J30" s="524"/>
      <c r="K30" s="524"/>
      <c r="L30" s="523"/>
      <c r="M30" s="522" t="s">
        <v>558</v>
      </c>
      <c r="N30" s="521"/>
      <c r="O30" s="521"/>
      <c r="P30" s="520"/>
      <c r="Q30" s="522" t="s">
        <v>557</v>
      </c>
      <c r="R30" s="521"/>
      <c r="S30" s="521"/>
      <c r="T30" s="520"/>
      <c r="U30" s="522" t="s">
        <v>556</v>
      </c>
      <c r="V30" s="521"/>
      <c r="W30" s="521"/>
      <c r="X30" s="520"/>
      <c r="Y30" s="522" t="s">
        <v>555</v>
      </c>
      <c r="Z30" s="521"/>
      <c r="AA30" s="521"/>
      <c r="AB30" s="520"/>
      <c r="AC30" s="522" t="s">
        <v>235</v>
      </c>
      <c r="AD30" s="521"/>
      <c r="AE30" s="521"/>
      <c r="AF30" s="520"/>
      <c r="AG30" s="455"/>
    </row>
    <row r="31" spans="1:33" ht="24.95" customHeight="1">
      <c r="A31" s="519"/>
      <c r="B31" s="518"/>
      <c r="C31" s="517"/>
      <c r="D31" s="517"/>
      <c r="E31" s="517"/>
      <c r="F31" s="517"/>
      <c r="G31" s="517"/>
      <c r="H31" s="517"/>
      <c r="I31" s="517"/>
      <c r="J31" s="517"/>
      <c r="K31" s="517"/>
      <c r="L31" s="516"/>
      <c r="M31" s="515" t="s">
        <v>461</v>
      </c>
      <c r="N31" s="515" t="s">
        <v>460</v>
      </c>
      <c r="O31" s="515" t="s">
        <v>554</v>
      </c>
      <c r="P31" s="515" t="s">
        <v>553</v>
      </c>
      <c r="Q31" s="515" t="s">
        <v>461</v>
      </c>
      <c r="R31" s="515" t="s">
        <v>460</v>
      </c>
      <c r="S31" s="515" t="s">
        <v>554</v>
      </c>
      <c r="T31" s="515" t="s">
        <v>553</v>
      </c>
      <c r="U31" s="515" t="s">
        <v>461</v>
      </c>
      <c r="V31" s="515" t="s">
        <v>460</v>
      </c>
      <c r="W31" s="515" t="s">
        <v>554</v>
      </c>
      <c r="X31" s="515" t="s">
        <v>553</v>
      </c>
      <c r="Y31" s="515" t="s">
        <v>461</v>
      </c>
      <c r="Z31" s="515" t="s">
        <v>460</v>
      </c>
      <c r="AA31" s="515" t="s">
        <v>554</v>
      </c>
      <c r="AB31" s="515" t="s">
        <v>553</v>
      </c>
      <c r="AC31" s="515" t="s">
        <v>461</v>
      </c>
      <c r="AD31" s="515" t="s">
        <v>460</v>
      </c>
      <c r="AE31" s="515" t="s">
        <v>554</v>
      </c>
      <c r="AF31" s="515" t="s">
        <v>553</v>
      </c>
      <c r="AG31" s="455"/>
    </row>
    <row r="32" spans="1:33" ht="24.95" customHeight="1">
      <c r="A32" s="514"/>
      <c r="B32" s="513"/>
      <c r="C32" s="512"/>
      <c r="D32" s="512"/>
      <c r="E32" s="512"/>
      <c r="F32" s="512"/>
      <c r="G32" s="512"/>
      <c r="H32" s="512"/>
      <c r="I32" s="512"/>
      <c r="J32" s="512"/>
      <c r="K32" s="512"/>
      <c r="L32" s="511"/>
      <c r="M32" s="510"/>
      <c r="N32" s="510"/>
      <c r="O32" s="510"/>
      <c r="P32" s="510"/>
      <c r="Q32" s="510"/>
      <c r="R32" s="510"/>
      <c r="S32" s="510"/>
      <c r="T32" s="510"/>
      <c r="U32" s="510"/>
      <c r="V32" s="510"/>
      <c r="W32" s="510"/>
      <c r="X32" s="510"/>
      <c r="Y32" s="510"/>
      <c r="Z32" s="510"/>
      <c r="AA32" s="510"/>
      <c r="AB32" s="510"/>
      <c r="AC32" s="510"/>
      <c r="AD32" s="510"/>
      <c r="AE32" s="510"/>
      <c r="AF32" s="510"/>
      <c r="AG32" s="455"/>
    </row>
    <row r="33" spans="1:33" ht="18.75" customHeight="1">
      <c r="A33" s="509">
        <v>1</v>
      </c>
      <c r="B33" s="508">
        <v>2</v>
      </c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3">
        <v>3</v>
      </c>
      <c r="N33" s="503">
        <v>4</v>
      </c>
      <c r="O33" s="503">
        <v>5</v>
      </c>
      <c r="P33" s="503">
        <v>6</v>
      </c>
      <c r="Q33" s="503">
        <v>7</v>
      </c>
      <c r="R33" s="503">
        <v>8</v>
      </c>
      <c r="S33" s="503">
        <v>9</v>
      </c>
      <c r="T33" s="503">
        <v>10</v>
      </c>
      <c r="U33" s="503">
        <v>11</v>
      </c>
      <c r="V33" s="503">
        <v>12</v>
      </c>
      <c r="W33" s="503">
        <v>13</v>
      </c>
      <c r="X33" s="503">
        <v>14</v>
      </c>
      <c r="Y33" s="503">
        <v>15</v>
      </c>
      <c r="Z33" s="503">
        <v>16</v>
      </c>
      <c r="AA33" s="503">
        <v>17</v>
      </c>
      <c r="AB33" s="503">
        <v>18</v>
      </c>
      <c r="AC33" s="503">
        <v>19</v>
      </c>
      <c r="AD33" s="503">
        <v>20</v>
      </c>
      <c r="AE33" s="503">
        <v>21</v>
      </c>
      <c r="AF33" s="503">
        <v>22</v>
      </c>
      <c r="AG33" s="455"/>
    </row>
    <row r="34" spans="1:33" ht="20.100000000000001" customHeight="1">
      <c r="A34" s="507"/>
      <c r="B34" s="506" t="s">
        <v>343</v>
      </c>
      <c r="C34" s="505"/>
      <c r="D34" s="505"/>
      <c r="E34" s="505"/>
      <c r="F34" s="505"/>
      <c r="G34" s="505"/>
      <c r="H34" s="505"/>
      <c r="I34" s="505"/>
      <c r="J34" s="505"/>
      <c r="K34" s="505"/>
      <c r="L34" s="504"/>
      <c r="M34" s="503"/>
      <c r="N34" s="503"/>
      <c r="O34" s="503"/>
      <c r="P34" s="498"/>
      <c r="Q34" s="503"/>
      <c r="R34" s="503"/>
      <c r="S34" s="503"/>
      <c r="T34" s="498"/>
      <c r="U34" s="503"/>
      <c r="V34" s="503"/>
      <c r="W34" s="503"/>
      <c r="X34" s="498"/>
      <c r="Y34" s="503"/>
      <c r="Z34" s="503"/>
      <c r="AA34" s="503"/>
      <c r="AB34" s="498"/>
      <c r="AC34" s="503"/>
      <c r="AD34" s="503"/>
      <c r="AE34" s="503"/>
      <c r="AF34" s="498"/>
      <c r="AG34" s="455"/>
    </row>
    <row r="35" spans="1:33" ht="20.100000000000001" customHeight="1">
      <c r="A35" s="507"/>
      <c r="B35" s="506" t="s">
        <v>344</v>
      </c>
      <c r="C35" s="505"/>
      <c r="D35" s="505"/>
      <c r="E35" s="505"/>
      <c r="F35" s="505"/>
      <c r="G35" s="505"/>
      <c r="H35" s="505"/>
      <c r="I35" s="505"/>
      <c r="J35" s="505"/>
      <c r="K35" s="505"/>
      <c r="L35" s="504"/>
      <c r="M35" s="503"/>
      <c r="N35" s="503"/>
      <c r="O35" s="503"/>
      <c r="P35" s="498"/>
      <c r="Q35" s="503"/>
      <c r="R35" s="503"/>
      <c r="S35" s="503"/>
      <c r="T35" s="498"/>
      <c r="U35" s="503"/>
      <c r="V35" s="503"/>
      <c r="W35" s="503"/>
      <c r="X35" s="498"/>
      <c r="Y35" s="503"/>
      <c r="Z35" s="503"/>
      <c r="AA35" s="503"/>
      <c r="AB35" s="498"/>
      <c r="AC35" s="503"/>
      <c r="AD35" s="503"/>
      <c r="AE35" s="503"/>
      <c r="AF35" s="498"/>
      <c r="AG35" s="455"/>
    </row>
    <row r="36" spans="1:33" ht="20.100000000000001" customHeight="1">
      <c r="A36" s="507"/>
      <c r="B36" s="506" t="s">
        <v>552</v>
      </c>
      <c r="C36" s="505"/>
      <c r="D36" s="505"/>
      <c r="E36" s="505"/>
      <c r="F36" s="505"/>
      <c r="G36" s="505"/>
      <c r="H36" s="505"/>
      <c r="I36" s="505"/>
      <c r="J36" s="505"/>
      <c r="K36" s="505"/>
      <c r="L36" s="504"/>
      <c r="M36" s="503"/>
      <c r="N36" s="503"/>
      <c r="O36" s="503"/>
      <c r="P36" s="498"/>
      <c r="Q36" s="503"/>
      <c r="R36" s="503"/>
      <c r="S36" s="503"/>
      <c r="T36" s="498"/>
      <c r="U36" s="503"/>
      <c r="V36" s="503"/>
      <c r="W36" s="503"/>
      <c r="X36" s="498"/>
      <c r="Y36" s="503"/>
      <c r="Z36" s="503"/>
      <c r="AA36" s="503"/>
      <c r="AB36" s="498"/>
      <c r="AC36" s="503"/>
      <c r="AD36" s="503"/>
      <c r="AE36" s="503"/>
      <c r="AF36" s="498"/>
      <c r="AG36" s="455"/>
    </row>
    <row r="37" spans="1:33" ht="20.100000000000001" customHeight="1">
      <c r="A37" s="507"/>
      <c r="B37" s="506" t="s">
        <v>395</v>
      </c>
      <c r="C37" s="505"/>
      <c r="D37" s="505"/>
      <c r="E37" s="505"/>
      <c r="F37" s="505"/>
      <c r="G37" s="505"/>
      <c r="H37" s="505"/>
      <c r="I37" s="505"/>
      <c r="J37" s="505"/>
      <c r="K37" s="505"/>
      <c r="L37" s="504"/>
      <c r="M37" s="503"/>
      <c r="N37" s="503"/>
      <c r="O37" s="503"/>
      <c r="P37" s="498"/>
      <c r="Q37" s="503"/>
      <c r="R37" s="503"/>
      <c r="S37" s="503"/>
      <c r="T37" s="498"/>
      <c r="U37" s="503"/>
      <c r="V37" s="503"/>
      <c r="W37" s="503"/>
      <c r="X37" s="498"/>
      <c r="Y37" s="503"/>
      <c r="Z37" s="503"/>
      <c r="AA37" s="503"/>
      <c r="AB37" s="498"/>
      <c r="AC37" s="503"/>
      <c r="AD37" s="503"/>
      <c r="AE37" s="503"/>
      <c r="AF37" s="498"/>
      <c r="AG37" s="455"/>
    </row>
    <row r="38" spans="1:33" ht="24.95" customHeight="1">
      <c r="A38" s="502" t="s">
        <v>235</v>
      </c>
      <c r="B38" s="501"/>
      <c r="C38" s="501"/>
      <c r="D38" s="501"/>
      <c r="E38" s="501"/>
      <c r="F38" s="501"/>
      <c r="G38" s="501"/>
      <c r="H38" s="501"/>
      <c r="I38" s="501"/>
      <c r="J38" s="501"/>
      <c r="K38" s="501"/>
      <c r="L38" s="500"/>
      <c r="M38" s="503"/>
      <c r="N38" s="503"/>
      <c r="O38" s="503"/>
      <c r="P38" s="498"/>
      <c r="Q38" s="503"/>
      <c r="R38" s="503"/>
      <c r="S38" s="503"/>
      <c r="T38" s="498"/>
      <c r="U38" s="503"/>
      <c r="V38" s="503"/>
      <c r="W38" s="503"/>
      <c r="X38" s="498"/>
      <c r="Y38" s="503"/>
      <c r="Z38" s="503"/>
      <c r="AA38" s="503"/>
      <c r="AB38" s="498"/>
      <c r="AC38" s="503"/>
      <c r="AD38" s="503"/>
      <c r="AE38" s="503"/>
      <c r="AF38" s="498"/>
      <c r="AG38" s="455"/>
    </row>
    <row r="39" spans="1:33" ht="24.95" customHeight="1">
      <c r="A39" s="502" t="s">
        <v>551</v>
      </c>
      <c r="B39" s="501"/>
      <c r="C39" s="501"/>
      <c r="D39" s="501"/>
      <c r="E39" s="501"/>
      <c r="F39" s="501"/>
      <c r="G39" s="501"/>
      <c r="H39" s="501"/>
      <c r="I39" s="501"/>
      <c r="J39" s="501"/>
      <c r="K39" s="501"/>
      <c r="L39" s="500"/>
      <c r="M39" s="499" t="e">
        <f>M38/AC38*100</f>
        <v>#DIV/0!</v>
      </c>
      <c r="N39" s="498"/>
      <c r="O39" s="498"/>
      <c r="P39" s="498"/>
      <c r="Q39" s="499" t="e">
        <f>Q38/AC38*100</f>
        <v>#DIV/0!</v>
      </c>
      <c r="R39" s="498"/>
      <c r="S39" s="498"/>
      <c r="T39" s="498"/>
      <c r="U39" s="499" t="e">
        <f>U38/AC38*100</f>
        <v>#DIV/0!</v>
      </c>
      <c r="V39" s="498"/>
      <c r="W39" s="498"/>
      <c r="X39" s="498"/>
      <c r="Y39" s="499" t="e">
        <f>Y38/AC38*100</f>
        <v>#DIV/0!</v>
      </c>
      <c r="Z39" s="498"/>
      <c r="AA39" s="498"/>
      <c r="AB39" s="498"/>
      <c r="AC39" s="499" t="e">
        <f>AC38/AC38*100</f>
        <v>#DIV/0!</v>
      </c>
      <c r="AD39" s="498"/>
      <c r="AE39" s="498"/>
      <c r="AF39" s="498"/>
      <c r="AG39" s="455"/>
    </row>
    <row r="40" spans="1:33" ht="15" customHeight="1">
      <c r="A40" s="470"/>
      <c r="B40" s="470"/>
      <c r="C40" s="470"/>
      <c r="D40" s="467"/>
      <c r="E40" s="467"/>
      <c r="F40" s="467"/>
      <c r="G40" s="467"/>
      <c r="H40" s="467"/>
      <c r="I40" s="467"/>
      <c r="J40" s="467"/>
      <c r="K40" s="467"/>
      <c r="L40" s="467"/>
      <c r="M40" s="467"/>
      <c r="N40" s="467"/>
      <c r="O40" s="467"/>
      <c r="P40" s="467"/>
      <c r="Q40" s="467"/>
      <c r="R40" s="467"/>
      <c r="S40" s="467"/>
      <c r="T40" s="467"/>
      <c r="U40" s="467"/>
      <c r="V40" s="467"/>
      <c r="AG40" s="455"/>
    </row>
    <row r="41" spans="1:33" ht="15" customHeight="1">
      <c r="A41" s="470"/>
      <c r="B41" s="470"/>
      <c r="C41" s="470"/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7"/>
      <c r="Q41" s="467"/>
      <c r="R41" s="467"/>
      <c r="S41" s="467"/>
      <c r="T41" s="467"/>
      <c r="U41" s="467"/>
      <c r="V41" s="467"/>
      <c r="AG41" s="455"/>
    </row>
    <row r="42" spans="1:33" s="465" customFormat="1" ht="31.5" customHeight="1">
      <c r="C42" s="465" t="s">
        <v>550</v>
      </c>
      <c r="AG42" s="455"/>
    </row>
    <row r="43" spans="1:33" s="496" customFormat="1">
      <c r="A43" s="451"/>
      <c r="B43" s="451"/>
      <c r="C43" s="451"/>
      <c r="D43" s="451"/>
      <c r="E43" s="451"/>
      <c r="F43" s="451"/>
      <c r="G43" s="451"/>
      <c r="H43" s="451"/>
      <c r="I43" s="451"/>
      <c r="J43" s="451"/>
      <c r="L43" s="451"/>
      <c r="AD43" s="497" t="s">
        <v>549</v>
      </c>
      <c r="AE43" s="497"/>
      <c r="AF43" s="497"/>
      <c r="AG43" s="455"/>
    </row>
    <row r="44" spans="1:33" s="471" customFormat="1" ht="34.5" customHeight="1">
      <c r="A44" s="484" t="s">
        <v>548</v>
      </c>
      <c r="B44" s="495" t="s">
        <v>547</v>
      </c>
      <c r="C44" s="494"/>
      <c r="D44" s="483" t="s">
        <v>546</v>
      </c>
      <c r="E44" s="483"/>
      <c r="F44" s="483" t="s">
        <v>545</v>
      </c>
      <c r="G44" s="483"/>
      <c r="H44" s="483" t="s">
        <v>544</v>
      </c>
      <c r="I44" s="483"/>
      <c r="J44" s="483" t="s">
        <v>543</v>
      </c>
      <c r="K44" s="483"/>
      <c r="L44" s="493" t="s">
        <v>542</v>
      </c>
      <c r="M44" s="493"/>
      <c r="N44" s="493"/>
      <c r="O44" s="493"/>
      <c r="P44" s="493"/>
      <c r="Q44" s="493"/>
      <c r="R44" s="493"/>
      <c r="S44" s="493"/>
      <c r="T44" s="493"/>
      <c r="U44" s="493"/>
      <c r="V44" s="483" t="s">
        <v>541</v>
      </c>
      <c r="W44" s="483"/>
      <c r="X44" s="483"/>
      <c r="Y44" s="483"/>
      <c r="Z44" s="483"/>
      <c r="AA44" s="483" t="s">
        <v>540</v>
      </c>
      <c r="AB44" s="483"/>
      <c r="AC44" s="483"/>
      <c r="AD44" s="483"/>
      <c r="AE44" s="483"/>
      <c r="AF44" s="483"/>
      <c r="AG44" s="455"/>
    </row>
    <row r="45" spans="1:33" s="471" customFormat="1" ht="52.5" customHeight="1">
      <c r="A45" s="484"/>
      <c r="B45" s="492"/>
      <c r="C45" s="491"/>
      <c r="D45" s="483"/>
      <c r="E45" s="483"/>
      <c r="F45" s="483"/>
      <c r="G45" s="483"/>
      <c r="H45" s="483"/>
      <c r="I45" s="483"/>
      <c r="J45" s="483"/>
      <c r="K45" s="483"/>
      <c r="L45" s="483" t="s">
        <v>539</v>
      </c>
      <c r="M45" s="483"/>
      <c r="N45" s="483" t="s">
        <v>538</v>
      </c>
      <c r="O45" s="483"/>
      <c r="P45" s="483" t="s">
        <v>537</v>
      </c>
      <c r="Q45" s="483"/>
      <c r="R45" s="483"/>
      <c r="S45" s="483"/>
      <c r="T45" s="483"/>
      <c r="U45" s="483"/>
      <c r="V45" s="483"/>
      <c r="W45" s="483"/>
      <c r="X45" s="483"/>
      <c r="Y45" s="483"/>
      <c r="Z45" s="483"/>
      <c r="AA45" s="483"/>
      <c r="AB45" s="483"/>
      <c r="AC45" s="483"/>
      <c r="AD45" s="483"/>
      <c r="AE45" s="483"/>
      <c r="AF45" s="483"/>
      <c r="AG45" s="455"/>
    </row>
    <row r="46" spans="1:33" s="488" customFormat="1" ht="82.5" customHeight="1">
      <c r="A46" s="484"/>
      <c r="B46" s="490"/>
      <c r="C46" s="489"/>
      <c r="D46" s="483"/>
      <c r="E46" s="483"/>
      <c r="F46" s="483"/>
      <c r="G46" s="483"/>
      <c r="H46" s="483"/>
      <c r="I46" s="483"/>
      <c r="J46" s="483"/>
      <c r="K46" s="483"/>
      <c r="L46" s="483"/>
      <c r="M46" s="483"/>
      <c r="N46" s="483"/>
      <c r="O46" s="483"/>
      <c r="P46" s="483" t="s">
        <v>536</v>
      </c>
      <c r="Q46" s="483"/>
      <c r="R46" s="483" t="s">
        <v>535</v>
      </c>
      <c r="S46" s="483"/>
      <c r="T46" s="483" t="s">
        <v>534</v>
      </c>
      <c r="U46" s="483"/>
      <c r="V46" s="483"/>
      <c r="W46" s="483"/>
      <c r="X46" s="483"/>
      <c r="Y46" s="483"/>
      <c r="Z46" s="483"/>
      <c r="AA46" s="483"/>
      <c r="AB46" s="483"/>
      <c r="AC46" s="483"/>
      <c r="AD46" s="483"/>
      <c r="AE46" s="483"/>
      <c r="AF46" s="483"/>
      <c r="AG46" s="455"/>
    </row>
    <row r="47" spans="1:33" s="471" customFormat="1" ht="18.75" customHeight="1">
      <c r="A47" s="487">
        <v>1</v>
      </c>
      <c r="B47" s="486">
        <v>2</v>
      </c>
      <c r="C47" s="485"/>
      <c r="D47" s="483">
        <v>3</v>
      </c>
      <c r="E47" s="483"/>
      <c r="F47" s="483">
        <v>4</v>
      </c>
      <c r="G47" s="483"/>
      <c r="H47" s="483">
        <v>5</v>
      </c>
      <c r="I47" s="483"/>
      <c r="J47" s="483">
        <v>6</v>
      </c>
      <c r="K47" s="483"/>
      <c r="L47" s="486">
        <v>7</v>
      </c>
      <c r="M47" s="485"/>
      <c r="N47" s="486">
        <v>8</v>
      </c>
      <c r="O47" s="485"/>
      <c r="P47" s="483">
        <v>9</v>
      </c>
      <c r="Q47" s="483"/>
      <c r="R47" s="484">
        <v>10</v>
      </c>
      <c r="S47" s="484"/>
      <c r="T47" s="483">
        <v>11</v>
      </c>
      <c r="U47" s="483"/>
      <c r="V47" s="483">
        <v>12</v>
      </c>
      <c r="W47" s="483"/>
      <c r="X47" s="483"/>
      <c r="Y47" s="483"/>
      <c r="Z47" s="483"/>
      <c r="AA47" s="483">
        <v>13</v>
      </c>
      <c r="AB47" s="483"/>
      <c r="AC47" s="483"/>
      <c r="AD47" s="483"/>
      <c r="AE47" s="483"/>
      <c r="AF47" s="483"/>
      <c r="AG47" s="455"/>
    </row>
    <row r="48" spans="1:33" s="471" customFormat="1" ht="20.100000000000001" customHeight="1">
      <c r="A48" s="482"/>
      <c r="B48" s="481"/>
      <c r="C48" s="480"/>
      <c r="D48" s="479"/>
      <c r="E48" s="479"/>
      <c r="F48" s="472"/>
      <c r="G48" s="472"/>
      <c r="H48" s="472"/>
      <c r="I48" s="472"/>
      <c r="J48" s="472"/>
      <c r="K48" s="472"/>
      <c r="L48" s="475"/>
      <c r="M48" s="474"/>
      <c r="N48" s="475"/>
      <c r="O48" s="474"/>
      <c r="P48" s="472"/>
      <c r="Q48" s="472"/>
      <c r="R48" s="472"/>
      <c r="S48" s="472"/>
      <c r="T48" s="472"/>
      <c r="U48" s="472"/>
      <c r="V48" s="473"/>
      <c r="W48" s="473"/>
      <c r="X48" s="473"/>
      <c r="Y48" s="473"/>
      <c r="Z48" s="473"/>
      <c r="AA48" s="472"/>
      <c r="AB48" s="472"/>
      <c r="AC48" s="472"/>
      <c r="AD48" s="472"/>
      <c r="AE48" s="472"/>
      <c r="AF48" s="472"/>
      <c r="AG48" s="455"/>
    </row>
    <row r="49" spans="1:33" s="471" customFormat="1" ht="20.100000000000001" customHeight="1">
      <c r="A49" s="482"/>
      <c r="B49" s="481"/>
      <c r="C49" s="480"/>
      <c r="D49" s="479"/>
      <c r="E49" s="479"/>
      <c r="F49" s="472"/>
      <c r="G49" s="472"/>
      <c r="H49" s="472"/>
      <c r="I49" s="472"/>
      <c r="J49" s="472"/>
      <c r="K49" s="472"/>
      <c r="L49" s="475"/>
      <c r="M49" s="474"/>
      <c r="N49" s="475"/>
      <c r="O49" s="474"/>
      <c r="P49" s="472"/>
      <c r="Q49" s="472"/>
      <c r="R49" s="472"/>
      <c r="S49" s="472"/>
      <c r="T49" s="472"/>
      <c r="U49" s="472"/>
      <c r="V49" s="473"/>
      <c r="W49" s="473"/>
      <c r="X49" s="473"/>
      <c r="Y49" s="473"/>
      <c r="Z49" s="473"/>
      <c r="AA49" s="472"/>
      <c r="AB49" s="472"/>
      <c r="AC49" s="472"/>
      <c r="AD49" s="472"/>
      <c r="AE49" s="472"/>
      <c r="AF49" s="472"/>
      <c r="AG49" s="455"/>
    </row>
    <row r="50" spans="1:33" s="471" customFormat="1" ht="20.100000000000001" customHeight="1">
      <c r="A50" s="482"/>
      <c r="B50" s="481"/>
      <c r="C50" s="480"/>
      <c r="D50" s="479"/>
      <c r="E50" s="479"/>
      <c r="F50" s="472"/>
      <c r="G50" s="472"/>
      <c r="H50" s="472"/>
      <c r="I50" s="472"/>
      <c r="J50" s="472"/>
      <c r="K50" s="472"/>
      <c r="L50" s="475"/>
      <c r="M50" s="474"/>
      <c r="N50" s="475"/>
      <c r="O50" s="474"/>
      <c r="P50" s="472"/>
      <c r="Q50" s="472"/>
      <c r="R50" s="472"/>
      <c r="S50" s="472"/>
      <c r="T50" s="472"/>
      <c r="U50" s="472"/>
      <c r="V50" s="473"/>
      <c r="W50" s="473"/>
      <c r="X50" s="473"/>
      <c r="Y50" s="473"/>
      <c r="Z50" s="473"/>
      <c r="AA50" s="472"/>
      <c r="AB50" s="472"/>
      <c r="AC50" s="472"/>
      <c r="AD50" s="472"/>
      <c r="AE50" s="472"/>
      <c r="AF50" s="472"/>
      <c r="AG50" s="455"/>
    </row>
    <row r="51" spans="1:33" s="471" customFormat="1" ht="20.100000000000001" customHeight="1">
      <c r="A51" s="482"/>
      <c r="B51" s="481"/>
      <c r="C51" s="480"/>
      <c r="D51" s="479"/>
      <c r="E51" s="479"/>
      <c r="F51" s="472"/>
      <c r="G51" s="472"/>
      <c r="H51" s="472"/>
      <c r="I51" s="472"/>
      <c r="J51" s="472"/>
      <c r="K51" s="472"/>
      <c r="L51" s="475"/>
      <c r="M51" s="474"/>
      <c r="N51" s="475"/>
      <c r="O51" s="474"/>
      <c r="P51" s="472"/>
      <c r="Q51" s="472"/>
      <c r="R51" s="472"/>
      <c r="S51" s="472"/>
      <c r="T51" s="472"/>
      <c r="U51" s="472"/>
      <c r="V51" s="473"/>
      <c r="W51" s="473"/>
      <c r="X51" s="473"/>
      <c r="Y51" s="473"/>
      <c r="Z51" s="473"/>
      <c r="AA51" s="472"/>
      <c r="AB51" s="472"/>
      <c r="AC51" s="472"/>
      <c r="AD51" s="472"/>
      <c r="AE51" s="472"/>
      <c r="AF51" s="472"/>
      <c r="AG51" s="455"/>
    </row>
    <row r="52" spans="1:33" s="471" customFormat="1" ht="20.100000000000001" customHeight="1">
      <c r="A52" s="482"/>
      <c r="B52" s="481"/>
      <c r="C52" s="480"/>
      <c r="D52" s="479"/>
      <c r="E52" s="479"/>
      <c r="F52" s="472"/>
      <c r="G52" s="472"/>
      <c r="H52" s="472"/>
      <c r="I52" s="472"/>
      <c r="J52" s="472"/>
      <c r="K52" s="472"/>
      <c r="L52" s="475"/>
      <c r="M52" s="474"/>
      <c r="N52" s="475"/>
      <c r="O52" s="474"/>
      <c r="P52" s="472"/>
      <c r="Q52" s="472"/>
      <c r="R52" s="472"/>
      <c r="S52" s="472"/>
      <c r="T52" s="472"/>
      <c r="U52" s="472"/>
      <c r="V52" s="473"/>
      <c r="W52" s="473"/>
      <c r="X52" s="473"/>
      <c r="Y52" s="473"/>
      <c r="Z52" s="473"/>
      <c r="AA52" s="472"/>
      <c r="AB52" s="472"/>
      <c r="AC52" s="472"/>
      <c r="AD52" s="472"/>
      <c r="AE52" s="472"/>
      <c r="AF52" s="472"/>
      <c r="AG52" s="455"/>
    </row>
    <row r="53" spans="1:33" s="471" customFormat="1" ht="20.100000000000001" customHeight="1">
      <c r="A53" s="482"/>
      <c r="B53" s="481"/>
      <c r="C53" s="480"/>
      <c r="D53" s="479"/>
      <c r="E53" s="479"/>
      <c r="F53" s="472"/>
      <c r="G53" s="472"/>
      <c r="H53" s="472"/>
      <c r="I53" s="472"/>
      <c r="J53" s="472"/>
      <c r="K53" s="472"/>
      <c r="L53" s="475"/>
      <c r="M53" s="474"/>
      <c r="N53" s="475"/>
      <c r="O53" s="474"/>
      <c r="P53" s="472"/>
      <c r="Q53" s="472"/>
      <c r="R53" s="472"/>
      <c r="S53" s="472"/>
      <c r="T53" s="472"/>
      <c r="U53" s="472"/>
      <c r="V53" s="473"/>
      <c r="W53" s="473"/>
      <c r="X53" s="473"/>
      <c r="Y53" s="473"/>
      <c r="Z53" s="473"/>
      <c r="AA53" s="472"/>
      <c r="AB53" s="472"/>
      <c r="AC53" s="472"/>
      <c r="AD53" s="472"/>
      <c r="AE53" s="472"/>
      <c r="AF53" s="472"/>
      <c r="AG53" s="455"/>
    </row>
    <row r="54" spans="1:33" s="471" customFormat="1" ht="20.100000000000001" customHeight="1">
      <c r="A54" s="482"/>
      <c r="B54" s="481"/>
      <c r="C54" s="480"/>
      <c r="D54" s="479"/>
      <c r="E54" s="479"/>
      <c r="F54" s="472"/>
      <c r="G54" s="472"/>
      <c r="H54" s="472"/>
      <c r="I54" s="472"/>
      <c r="J54" s="472"/>
      <c r="K54" s="472"/>
      <c r="L54" s="475"/>
      <c r="M54" s="474"/>
      <c r="N54" s="475"/>
      <c r="O54" s="474"/>
      <c r="P54" s="472"/>
      <c r="Q54" s="472"/>
      <c r="R54" s="472"/>
      <c r="S54" s="472"/>
      <c r="T54" s="472"/>
      <c r="U54" s="472"/>
      <c r="V54" s="473"/>
      <c r="W54" s="473"/>
      <c r="X54" s="473"/>
      <c r="Y54" s="473"/>
      <c r="Z54" s="473"/>
      <c r="AA54" s="472"/>
      <c r="AB54" s="472"/>
      <c r="AC54" s="472"/>
      <c r="AD54" s="472"/>
      <c r="AE54" s="472"/>
      <c r="AF54" s="472"/>
      <c r="AG54" s="455"/>
    </row>
    <row r="55" spans="1:33" s="471" customFormat="1" ht="24.95" customHeight="1">
      <c r="A55" s="478" t="s">
        <v>235</v>
      </c>
      <c r="B55" s="477"/>
      <c r="C55" s="477"/>
      <c r="D55" s="477"/>
      <c r="E55" s="476"/>
      <c r="F55" s="472"/>
      <c r="G55" s="472"/>
      <c r="H55" s="472"/>
      <c r="I55" s="472"/>
      <c r="J55" s="472"/>
      <c r="K55" s="472"/>
      <c r="L55" s="475"/>
      <c r="M55" s="474"/>
      <c r="N55" s="475"/>
      <c r="O55" s="474"/>
      <c r="P55" s="472"/>
      <c r="Q55" s="472"/>
      <c r="R55" s="472"/>
      <c r="S55" s="472"/>
      <c r="T55" s="472"/>
      <c r="U55" s="472"/>
      <c r="V55" s="473"/>
      <c r="W55" s="473"/>
      <c r="X55" s="473"/>
      <c r="Y55" s="473"/>
      <c r="Z55" s="473"/>
      <c r="AA55" s="472"/>
      <c r="AB55" s="472"/>
      <c r="AC55" s="472"/>
      <c r="AD55" s="472"/>
      <c r="AE55" s="472"/>
      <c r="AF55" s="472"/>
      <c r="AG55" s="455"/>
    </row>
    <row r="56" spans="1:33" ht="15" customHeight="1">
      <c r="A56" s="470"/>
      <c r="B56" s="470"/>
      <c r="C56" s="470"/>
      <c r="D56" s="467"/>
      <c r="E56" s="467"/>
      <c r="F56" s="467"/>
      <c r="G56" s="467"/>
      <c r="H56" s="467"/>
      <c r="I56" s="467"/>
      <c r="J56" s="467"/>
      <c r="K56" s="467"/>
      <c r="L56" s="467"/>
      <c r="M56" s="467"/>
      <c r="N56" s="467"/>
      <c r="O56" s="467"/>
      <c r="P56" s="467"/>
      <c r="Q56" s="467"/>
      <c r="R56" s="467"/>
      <c r="S56" s="467"/>
      <c r="T56" s="467"/>
      <c r="U56" s="467"/>
      <c r="V56" s="467"/>
      <c r="AG56" s="455"/>
    </row>
    <row r="57" spans="1:33" ht="15" customHeight="1">
      <c r="A57" s="470"/>
      <c r="B57" s="470"/>
      <c r="C57" s="470"/>
      <c r="D57" s="467"/>
      <c r="E57" s="467"/>
      <c r="F57" s="467"/>
      <c r="G57" s="467"/>
      <c r="H57" s="467"/>
      <c r="I57" s="467"/>
      <c r="J57" s="467"/>
      <c r="K57" s="467"/>
      <c r="L57" s="467"/>
      <c r="M57" s="467"/>
      <c r="N57" s="467"/>
      <c r="O57" s="467"/>
      <c r="P57" s="467"/>
      <c r="Q57" s="467"/>
      <c r="R57" s="467"/>
      <c r="S57" s="467"/>
      <c r="T57" s="467"/>
      <c r="U57" s="467"/>
      <c r="V57" s="467"/>
      <c r="AG57" s="455"/>
    </row>
    <row r="58" spans="1:33" ht="15" customHeight="1">
      <c r="A58" s="470"/>
      <c r="B58" s="470"/>
      <c r="C58" s="470"/>
      <c r="D58" s="467"/>
      <c r="E58" s="467"/>
      <c r="F58" s="467"/>
      <c r="G58" s="467"/>
      <c r="H58" s="467"/>
      <c r="I58" s="467"/>
      <c r="J58" s="467"/>
      <c r="K58" s="467"/>
      <c r="L58" s="467"/>
      <c r="M58" s="467"/>
      <c r="N58" s="467"/>
      <c r="O58" s="467"/>
      <c r="P58" s="467"/>
      <c r="Q58" s="467"/>
      <c r="R58" s="467"/>
      <c r="S58" s="467"/>
      <c r="T58" s="467"/>
      <c r="U58" s="467"/>
      <c r="V58" s="467"/>
      <c r="AG58" s="455"/>
    </row>
    <row r="59" spans="1:33" ht="15" customHeight="1">
      <c r="A59" s="470"/>
      <c r="B59" s="470"/>
      <c r="C59" s="470"/>
      <c r="D59" s="467"/>
      <c r="E59" s="467"/>
      <c r="F59" s="467"/>
      <c r="G59" s="467"/>
      <c r="H59" s="467"/>
      <c r="I59" s="467"/>
      <c r="J59" s="467"/>
      <c r="K59" s="467"/>
      <c r="L59" s="467"/>
      <c r="M59" s="467"/>
      <c r="N59" s="467"/>
      <c r="O59" s="467"/>
      <c r="P59" s="467"/>
      <c r="Q59" s="467"/>
      <c r="R59" s="467"/>
      <c r="S59" s="467"/>
      <c r="T59" s="467"/>
      <c r="U59" s="467"/>
      <c r="V59" s="467"/>
      <c r="AG59" s="455"/>
    </row>
    <row r="60" spans="1:33" ht="15" customHeight="1">
      <c r="A60" s="470"/>
      <c r="B60" s="469" t="s">
        <v>533</v>
      </c>
      <c r="C60" s="469"/>
      <c r="D60" s="469"/>
      <c r="E60" s="469"/>
      <c r="F60" s="469"/>
      <c r="G60" s="469"/>
      <c r="H60" s="467"/>
      <c r="I60" s="467"/>
      <c r="J60" s="467"/>
      <c r="K60" s="467"/>
      <c r="L60" s="467"/>
      <c r="M60" s="468" t="s">
        <v>532</v>
      </c>
      <c r="N60" s="468"/>
      <c r="O60" s="468"/>
      <c r="P60" s="468"/>
      <c r="Q60" s="468"/>
      <c r="R60" s="467"/>
      <c r="S60" s="467"/>
      <c r="T60" s="467"/>
      <c r="U60" s="467"/>
      <c r="V60" s="467"/>
      <c r="W60" s="466" t="s">
        <v>531</v>
      </c>
      <c r="X60" s="466"/>
      <c r="Y60" s="466"/>
      <c r="Z60" s="466"/>
      <c r="AA60" s="466"/>
      <c r="AG60" s="455"/>
    </row>
    <row r="61" spans="1:33" s="458" customFormat="1">
      <c r="B61" s="464" t="s">
        <v>292</v>
      </c>
      <c r="C61" s="464"/>
      <c r="D61" s="464"/>
      <c r="E61" s="464"/>
      <c r="F61" s="464"/>
      <c r="G61" s="464"/>
      <c r="H61" s="465"/>
      <c r="I61" s="465"/>
      <c r="J61" s="465"/>
      <c r="K61" s="465"/>
      <c r="L61" s="465"/>
      <c r="M61" s="464" t="s">
        <v>293</v>
      </c>
      <c r="N61" s="464"/>
      <c r="O61" s="464"/>
      <c r="P61" s="464"/>
      <c r="Q61" s="464"/>
      <c r="V61" s="451"/>
      <c r="W61" s="464" t="s">
        <v>530</v>
      </c>
      <c r="X61" s="464"/>
      <c r="Y61" s="464"/>
      <c r="Z61" s="464"/>
      <c r="AA61" s="464"/>
      <c r="AG61" s="455"/>
    </row>
    <row r="62" spans="1:33" s="460" customFormat="1" ht="16.5" customHeight="1">
      <c r="C62" s="463"/>
      <c r="D62" s="461"/>
      <c r="E62" s="461"/>
      <c r="F62" s="462"/>
      <c r="G62" s="462"/>
      <c r="H62" s="462"/>
      <c r="I62" s="462"/>
      <c r="J62" s="462"/>
      <c r="K62" s="462"/>
      <c r="L62" s="462"/>
      <c r="M62" s="462"/>
      <c r="O62" s="461"/>
      <c r="P62" s="461"/>
      <c r="Q62" s="461"/>
      <c r="R62" s="461"/>
      <c r="S62" s="461"/>
      <c r="T62" s="461"/>
      <c r="U62" s="461"/>
      <c r="V62" s="461"/>
      <c r="W62" s="461"/>
      <c r="X62" s="461"/>
      <c r="Y62" s="461"/>
      <c r="Z62" s="461"/>
      <c r="AA62" s="461"/>
      <c r="AG62" s="455"/>
    </row>
    <row r="63" spans="1:33" s="458" customFormat="1">
      <c r="F63" s="459"/>
      <c r="G63" s="459"/>
      <c r="H63" s="459"/>
      <c r="I63" s="459"/>
      <c r="J63" s="459"/>
      <c r="K63" s="459"/>
      <c r="L63" s="459"/>
      <c r="Q63" s="459"/>
      <c r="R63" s="459"/>
      <c r="S63" s="459"/>
      <c r="T63" s="459"/>
      <c r="X63" s="459"/>
      <c r="Y63" s="459"/>
      <c r="Z63" s="459"/>
      <c r="AA63" s="459"/>
      <c r="AG63" s="455"/>
    </row>
    <row r="64" spans="1:33">
      <c r="C64" s="456"/>
      <c r="D64" s="456"/>
      <c r="E64" s="456"/>
      <c r="F64" s="456"/>
      <c r="G64" s="456"/>
      <c r="H64" s="456"/>
      <c r="I64" s="457"/>
      <c r="J64" s="457"/>
      <c r="K64" s="457"/>
      <c r="L64" s="457"/>
      <c r="M64" s="457"/>
      <c r="N64" s="457"/>
      <c r="O64" s="457"/>
      <c r="P64" s="457"/>
      <c r="Q64" s="457"/>
      <c r="R64" s="457"/>
      <c r="S64" s="457"/>
      <c r="T64" s="457"/>
      <c r="U64" s="456"/>
      <c r="V64" s="456"/>
      <c r="AG64" s="455"/>
    </row>
    <row r="65" spans="3:33">
      <c r="C65" s="456"/>
      <c r="D65" s="456"/>
      <c r="E65" s="456"/>
      <c r="F65" s="456"/>
      <c r="G65" s="456"/>
      <c r="H65" s="456"/>
      <c r="I65" s="456"/>
      <c r="J65" s="456"/>
      <c r="K65" s="456"/>
      <c r="L65" s="456"/>
      <c r="M65" s="456"/>
      <c r="N65" s="456"/>
      <c r="O65" s="456"/>
      <c r="P65" s="456"/>
      <c r="Q65" s="456"/>
      <c r="R65" s="456"/>
      <c r="S65" s="456"/>
      <c r="T65" s="456"/>
      <c r="U65" s="456"/>
      <c r="V65" s="456"/>
      <c r="AG65" s="455"/>
    </row>
    <row r="66" spans="3:33">
      <c r="C66" s="456"/>
      <c r="D66" s="456"/>
      <c r="E66" s="456"/>
      <c r="F66" s="456"/>
      <c r="G66" s="456"/>
      <c r="H66" s="456"/>
      <c r="I66" s="456"/>
      <c r="J66" s="456"/>
      <c r="K66" s="456"/>
      <c r="L66" s="456"/>
      <c r="M66" s="456"/>
      <c r="N66" s="456"/>
      <c r="O66" s="456"/>
      <c r="P66" s="456"/>
      <c r="Q66" s="456"/>
      <c r="R66" s="456"/>
      <c r="S66" s="456"/>
      <c r="T66" s="456"/>
      <c r="U66" s="456"/>
      <c r="V66" s="456"/>
      <c r="AG66" s="455"/>
    </row>
    <row r="67" spans="3:33" ht="20.25">
      <c r="C67" s="454"/>
      <c r="AG67" s="453"/>
    </row>
    <row r="70" spans="3:33" ht="19.5">
      <c r="C70" s="452"/>
    </row>
    <row r="71" spans="3:33" ht="19.5">
      <c r="C71" s="452"/>
    </row>
    <row r="72" spans="3:33" ht="19.5">
      <c r="C72" s="452"/>
    </row>
    <row r="73" spans="3:33" ht="19.5">
      <c r="C73" s="452"/>
    </row>
    <row r="74" spans="3:33" ht="19.5">
      <c r="C74" s="452"/>
    </row>
    <row r="75" spans="3:33" ht="19.5">
      <c r="C75" s="452"/>
    </row>
    <row r="76" spans="3:33" ht="19.5">
      <c r="C76" s="452"/>
    </row>
  </sheetData>
  <mergeCells count="293">
    <mergeCell ref="P47:Q47"/>
    <mergeCell ref="N47:O47"/>
    <mergeCell ref="V44:Z46"/>
    <mergeCell ref="P45:U45"/>
    <mergeCell ref="AG3:AG66"/>
    <mergeCell ref="B34:L34"/>
    <mergeCell ref="AA44:AF46"/>
    <mergeCell ref="AD43:AF43"/>
    <mergeCell ref="AC31:AC32"/>
    <mergeCell ref="U31:U32"/>
    <mergeCell ref="V31:V32"/>
    <mergeCell ref="B44:C46"/>
    <mergeCell ref="B47:C47"/>
    <mergeCell ref="J44:K46"/>
    <mergeCell ref="AC30:AF30"/>
    <mergeCell ref="AD31:AD32"/>
    <mergeCell ref="AE31:AE32"/>
    <mergeCell ref="AF31:AF32"/>
    <mergeCell ref="T31:T32"/>
    <mergeCell ref="AA31:AA32"/>
    <mergeCell ref="AB31:AB32"/>
    <mergeCell ref="X31:X32"/>
    <mergeCell ref="B49:C49"/>
    <mergeCell ref="AA51:AF51"/>
    <mergeCell ref="AA52:AF52"/>
    <mergeCell ref="AA53:AF53"/>
    <mergeCell ref="AA47:AF47"/>
    <mergeCell ref="AA48:AF48"/>
    <mergeCell ref="AA49:AF49"/>
    <mergeCell ref="D49:E49"/>
    <mergeCell ref="F49:G49"/>
    <mergeCell ref="H49:I49"/>
    <mergeCell ref="AA54:AF54"/>
    <mergeCell ref="AA55:AF55"/>
    <mergeCell ref="D5:F6"/>
    <mergeCell ref="D7:F7"/>
    <mergeCell ref="D8:F8"/>
    <mergeCell ref="D9:F9"/>
    <mergeCell ref="D10:F10"/>
    <mergeCell ref="D11:F11"/>
    <mergeCell ref="G5:M6"/>
    <mergeCell ref="AA50:AF50"/>
    <mergeCell ref="G10:M10"/>
    <mergeCell ref="AD29:AF29"/>
    <mergeCell ref="AA23:AB23"/>
    <mergeCell ref="AC25:AD25"/>
    <mergeCell ref="AE25:AF25"/>
    <mergeCell ref="R10:T10"/>
    <mergeCell ref="U11:W11"/>
    <mergeCell ref="Y23:Z23"/>
    <mergeCell ref="D24:G24"/>
    <mergeCell ref="W24:X24"/>
    <mergeCell ref="A25:V25"/>
    <mergeCell ref="N31:N32"/>
    <mergeCell ref="O31:O32"/>
    <mergeCell ref="W31:W32"/>
    <mergeCell ref="P31:P32"/>
    <mergeCell ref="B30:L32"/>
    <mergeCell ref="Q31:Q32"/>
    <mergeCell ref="R31:R32"/>
    <mergeCell ref="S31:S32"/>
    <mergeCell ref="H24:Q24"/>
    <mergeCell ref="R24:V24"/>
    <mergeCell ref="U30:X30"/>
    <mergeCell ref="H52:I52"/>
    <mergeCell ref="B10:C10"/>
    <mergeCell ref="B11:C11"/>
    <mergeCell ref="B17:C19"/>
    <mergeCell ref="B20:C20"/>
    <mergeCell ref="B52:C52"/>
    <mergeCell ref="G11:M11"/>
    <mergeCell ref="A55:E55"/>
    <mergeCell ref="F55:G55"/>
    <mergeCell ref="D50:E50"/>
    <mergeCell ref="F50:G50"/>
    <mergeCell ref="B53:C53"/>
    <mergeCell ref="B54:C54"/>
    <mergeCell ref="D52:E52"/>
    <mergeCell ref="D54:E54"/>
    <mergeCell ref="F54:G54"/>
    <mergeCell ref="B50:C50"/>
    <mergeCell ref="B51:C51"/>
    <mergeCell ref="D53:E53"/>
    <mergeCell ref="F53:G53"/>
    <mergeCell ref="D51:E51"/>
    <mergeCell ref="F51:G51"/>
    <mergeCell ref="F52:G52"/>
    <mergeCell ref="H53:I53"/>
    <mergeCell ref="J53:K53"/>
    <mergeCell ref="H54:I54"/>
    <mergeCell ref="J54:K54"/>
    <mergeCell ref="P53:Q53"/>
    <mergeCell ref="R53:S53"/>
    <mergeCell ref="L53:M53"/>
    <mergeCell ref="N53:O53"/>
    <mergeCell ref="R54:S54"/>
    <mergeCell ref="L54:M54"/>
    <mergeCell ref="N54:O54"/>
    <mergeCell ref="P54:Q54"/>
    <mergeCell ref="H51:I51"/>
    <mergeCell ref="J51:K51"/>
    <mergeCell ref="L51:M51"/>
    <mergeCell ref="N51:O51"/>
    <mergeCell ref="J52:K52"/>
    <mergeCell ref="L52:M52"/>
    <mergeCell ref="N52:O52"/>
    <mergeCell ref="P52:Q52"/>
    <mergeCell ref="R52:S52"/>
    <mergeCell ref="P48:Q48"/>
    <mergeCell ref="R48:S48"/>
    <mergeCell ref="R51:S51"/>
    <mergeCell ref="P50:Q50"/>
    <mergeCell ref="R50:S50"/>
    <mergeCell ref="P51:Q51"/>
    <mergeCell ref="R49:S49"/>
    <mergeCell ref="P49:Q49"/>
    <mergeCell ref="M30:P30"/>
    <mergeCell ref="B33:L33"/>
    <mergeCell ref="D44:E46"/>
    <mergeCell ref="F44:G46"/>
    <mergeCell ref="B35:L35"/>
    <mergeCell ref="B36:L36"/>
    <mergeCell ref="B37:L37"/>
    <mergeCell ref="A38:L38"/>
    <mergeCell ref="A30:A32"/>
    <mergeCell ref="L44:U44"/>
    <mergeCell ref="R5:AF5"/>
    <mergeCell ref="R7:T7"/>
    <mergeCell ref="R6:T6"/>
    <mergeCell ref="AD8:AF8"/>
    <mergeCell ref="M31:M32"/>
    <mergeCell ref="B21:C21"/>
    <mergeCell ref="B23:C23"/>
    <mergeCell ref="B24:C24"/>
    <mergeCell ref="AA6:AC6"/>
    <mergeCell ref="U10:W10"/>
    <mergeCell ref="AD7:AF7"/>
    <mergeCell ref="AA8:AC8"/>
    <mergeCell ref="AA7:AC7"/>
    <mergeCell ref="H21:Q21"/>
    <mergeCell ref="W20:X20"/>
    <mergeCell ref="X11:Z11"/>
    <mergeCell ref="R12:T12"/>
    <mergeCell ref="N7:Q7"/>
    <mergeCell ref="X9:Z9"/>
    <mergeCell ref="R17:V19"/>
    <mergeCell ref="A5:A6"/>
    <mergeCell ref="B5:C6"/>
    <mergeCell ref="B7:C7"/>
    <mergeCell ref="B8:C8"/>
    <mergeCell ref="N8:Q8"/>
    <mergeCell ref="AD6:AF6"/>
    <mergeCell ref="U7:W7"/>
    <mergeCell ref="U6:W6"/>
    <mergeCell ref="X6:Z6"/>
    <mergeCell ref="N5:Q6"/>
    <mergeCell ref="AA9:AC9"/>
    <mergeCell ref="R11:T11"/>
    <mergeCell ref="AD9:AF9"/>
    <mergeCell ref="X10:Z10"/>
    <mergeCell ref="U9:W9"/>
    <mergeCell ref="AA10:AC10"/>
    <mergeCell ref="R9:T9"/>
    <mergeCell ref="B9:C9"/>
    <mergeCell ref="R8:T8"/>
    <mergeCell ref="N10:Q10"/>
    <mergeCell ref="N9:Q9"/>
    <mergeCell ref="X7:Z7"/>
    <mergeCell ref="U8:W8"/>
    <mergeCell ref="X8:Z8"/>
    <mergeCell ref="G7:M7"/>
    <mergeCell ref="G8:M8"/>
    <mergeCell ref="G9:M9"/>
    <mergeCell ref="N11:Q11"/>
    <mergeCell ref="D21:G21"/>
    <mergeCell ref="R21:V21"/>
    <mergeCell ref="R20:V20"/>
    <mergeCell ref="D22:G22"/>
    <mergeCell ref="AD10:AF10"/>
    <mergeCell ref="AD11:AF11"/>
    <mergeCell ref="AA11:AC11"/>
    <mergeCell ref="D20:G20"/>
    <mergeCell ref="H20:Q20"/>
    <mergeCell ref="H22:Q22"/>
    <mergeCell ref="R22:V22"/>
    <mergeCell ref="U12:W12"/>
    <mergeCell ref="B22:C22"/>
    <mergeCell ref="A12:M12"/>
    <mergeCell ref="N12:Q12"/>
    <mergeCell ref="A17:A19"/>
    <mergeCell ref="D17:G19"/>
    <mergeCell ref="H17:Q19"/>
    <mergeCell ref="Y18:Z19"/>
    <mergeCell ref="AA18:AB19"/>
    <mergeCell ref="AE18:AF19"/>
    <mergeCell ref="AC18:AD19"/>
    <mergeCell ref="W17:AF17"/>
    <mergeCell ref="W18:X19"/>
    <mergeCell ref="X12:Z12"/>
    <mergeCell ref="AA12:AC12"/>
    <mergeCell ref="AD12:AF12"/>
    <mergeCell ref="D23:G23"/>
    <mergeCell ref="H23:Q23"/>
    <mergeCell ref="R23:V23"/>
    <mergeCell ref="W23:X23"/>
    <mergeCell ref="AA20:AB20"/>
    <mergeCell ref="AC20:AD20"/>
    <mergeCell ref="Y20:Z20"/>
    <mergeCell ref="AA24:AB24"/>
    <mergeCell ref="AC24:AD24"/>
    <mergeCell ref="AE24:AF24"/>
    <mergeCell ref="W21:X21"/>
    <mergeCell ref="Y21:Z21"/>
    <mergeCell ref="AE22:AF22"/>
    <mergeCell ref="Y22:Z22"/>
    <mergeCell ref="AA22:AB22"/>
    <mergeCell ref="AC23:AD23"/>
    <mergeCell ref="W22:X22"/>
    <mergeCell ref="Y30:AB30"/>
    <mergeCell ref="Y25:Z25"/>
    <mergeCell ref="AE20:AF20"/>
    <mergeCell ref="AA21:AB21"/>
    <mergeCell ref="AE21:AF21"/>
    <mergeCell ref="AC21:AD21"/>
    <mergeCell ref="AE23:AF23"/>
    <mergeCell ref="AA25:AB25"/>
    <mergeCell ref="AC22:AD22"/>
    <mergeCell ref="Y24:Z24"/>
    <mergeCell ref="D48:E48"/>
    <mergeCell ref="F48:G48"/>
    <mergeCell ref="H47:I47"/>
    <mergeCell ref="J47:K47"/>
    <mergeCell ref="A39:L39"/>
    <mergeCell ref="A44:A46"/>
    <mergeCell ref="H44:I46"/>
    <mergeCell ref="B48:C48"/>
    <mergeCell ref="D47:E47"/>
    <mergeCell ref="F47:G47"/>
    <mergeCell ref="L45:M46"/>
    <mergeCell ref="W25:X25"/>
    <mergeCell ref="H48:I48"/>
    <mergeCell ref="J48:K48"/>
    <mergeCell ref="Z29:AB29"/>
    <mergeCell ref="Y31:Y32"/>
    <mergeCell ref="Z31:Z32"/>
    <mergeCell ref="L47:M47"/>
    <mergeCell ref="N45:O46"/>
    <mergeCell ref="Q30:T30"/>
    <mergeCell ref="T50:U50"/>
    <mergeCell ref="H50:I50"/>
    <mergeCell ref="J50:K50"/>
    <mergeCell ref="L50:M50"/>
    <mergeCell ref="N50:O50"/>
    <mergeCell ref="L48:M48"/>
    <mergeCell ref="N49:O49"/>
    <mergeCell ref="J49:K49"/>
    <mergeCell ref="L49:M49"/>
    <mergeCell ref="T52:U52"/>
    <mergeCell ref="N48:O48"/>
    <mergeCell ref="V50:Z50"/>
    <mergeCell ref="V48:Z48"/>
    <mergeCell ref="P46:Q46"/>
    <mergeCell ref="R46:S46"/>
    <mergeCell ref="V47:Z47"/>
    <mergeCell ref="T46:U46"/>
    <mergeCell ref="R47:S47"/>
    <mergeCell ref="T47:U47"/>
    <mergeCell ref="R55:S55"/>
    <mergeCell ref="H55:I55"/>
    <mergeCell ref="L55:M55"/>
    <mergeCell ref="N55:O55"/>
    <mergeCell ref="J55:K55"/>
    <mergeCell ref="P55:Q55"/>
    <mergeCell ref="T51:U51"/>
    <mergeCell ref="V51:Z51"/>
    <mergeCell ref="AD1:AF1"/>
    <mergeCell ref="AD2:AF2"/>
    <mergeCell ref="T55:U55"/>
    <mergeCell ref="V55:Z55"/>
    <mergeCell ref="T53:U53"/>
    <mergeCell ref="V53:Z53"/>
    <mergeCell ref="T54:U54"/>
    <mergeCell ref="T48:U48"/>
    <mergeCell ref="V54:Z54"/>
    <mergeCell ref="T49:U49"/>
    <mergeCell ref="V49:Z49"/>
    <mergeCell ref="B60:G60"/>
    <mergeCell ref="W60:AA60"/>
    <mergeCell ref="B61:G61"/>
    <mergeCell ref="W61:AA61"/>
    <mergeCell ref="M60:Q60"/>
    <mergeCell ref="M61:Q61"/>
    <mergeCell ref="V52:Z52"/>
  </mergeCells>
  <pageMargins left="0.92" right="0.39370078740157483" top="0.78740157480314965" bottom="0.78740157480314965" header="0.31496062992125984" footer="0.31496062992125984"/>
  <pageSetup paperSize="9" scale="34" orientation="landscape" verticalDpi="1200" r:id="rId1"/>
  <headerFooter alignWithMargins="0">
    <oddHeader xml:space="preserve">&amp;C&amp;"Times New Roman,обычный"&amp;16
&amp;R
&amp;"Times New Roman,обычный"&amp;14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F105"/>
  <sheetViews>
    <sheetView view="pageBreakPreview" topLeftCell="B1" zoomScale="82" zoomScaleNormal="75" zoomScaleSheetLayoutView="82" workbookViewId="0">
      <selection activeCell="B88" sqref="B88:J88"/>
    </sheetView>
  </sheetViews>
  <sheetFormatPr defaultRowHeight="18.75"/>
  <cols>
    <col min="1" max="1" width="3" style="451" customWidth="1"/>
    <col min="2" max="2" width="16" style="451" customWidth="1"/>
    <col min="3" max="3" width="5.875" style="451" customWidth="1"/>
    <col min="4" max="4" width="4.5" style="451" customWidth="1"/>
    <col min="5" max="5" width="5.125" style="451" customWidth="1"/>
    <col min="6" max="6" width="5" style="451" customWidth="1"/>
    <col min="7" max="7" width="10.625" style="451" customWidth="1"/>
    <col min="8" max="8" width="7.375" style="451" customWidth="1"/>
    <col min="9" max="9" width="9.5" style="451" customWidth="1"/>
    <col min="10" max="10" width="9.75" style="451" customWidth="1"/>
    <col min="11" max="11" width="9.375" style="451" customWidth="1"/>
    <col min="12" max="12" width="5.125" style="451" customWidth="1"/>
    <col min="13" max="13" width="4.875" style="451" customWidth="1"/>
    <col min="14" max="14" width="5.625" style="451" customWidth="1"/>
    <col min="15" max="15" width="3" style="451" customWidth="1"/>
    <col min="16" max="16" width="5.375" style="451" customWidth="1"/>
    <col min="17" max="17" width="4.125" style="451" customWidth="1"/>
    <col min="18" max="18" width="5.375" style="451" customWidth="1"/>
    <col min="19" max="19" width="4.5" style="451" customWidth="1"/>
    <col min="20" max="20" width="5.5" style="451" customWidth="1"/>
    <col min="21" max="21" width="8.5" style="451" customWidth="1"/>
    <col min="22" max="22" width="7" style="451" customWidth="1"/>
    <col min="23" max="23" width="12.25" style="451" customWidth="1"/>
    <col min="24" max="24" width="5.75" style="451" customWidth="1"/>
    <col min="25" max="25" width="5.625" style="451" customWidth="1"/>
    <col min="26" max="26" width="4.75" style="451" customWidth="1"/>
    <col min="27" max="27" width="6.25" style="451" customWidth="1"/>
    <col min="28" max="29" width="6.5" style="451" customWidth="1"/>
    <col min="30" max="31" width="5.125" style="451" customWidth="1"/>
    <col min="32" max="256" width="9" style="451"/>
    <col min="257" max="257" width="3" style="451" customWidth="1"/>
    <col min="258" max="258" width="16" style="451" customWidth="1"/>
    <col min="259" max="259" width="5.875" style="451" customWidth="1"/>
    <col min="260" max="260" width="4.5" style="451" customWidth="1"/>
    <col min="261" max="261" width="5.125" style="451" customWidth="1"/>
    <col min="262" max="262" width="5" style="451" customWidth="1"/>
    <col min="263" max="263" width="10.625" style="451" customWidth="1"/>
    <col min="264" max="264" width="7.375" style="451" customWidth="1"/>
    <col min="265" max="265" width="9.5" style="451" customWidth="1"/>
    <col min="266" max="266" width="9.75" style="451" customWidth="1"/>
    <col min="267" max="267" width="9.375" style="451" customWidth="1"/>
    <col min="268" max="268" width="5.125" style="451" customWidth="1"/>
    <col min="269" max="269" width="4.875" style="451" customWidth="1"/>
    <col min="270" max="270" width="5.625" style="451" customWidth="1"/>
    <col min="271" max="271" width="3" style="451" customWidth="1"/>
    <col min="272" max="272" width="5.375" style="451" customWidth="1"/>
    <col min="273" max="273" width="4.125" style="451" customWidth="1"/>
    <col min="274" max="274" width="5.375" style="451" customWidth="1"/>
    <col min="275" max="275" width="4.5" style="451" customWidth="1"/>
    <col min="276" max="276" width="5.5" style="451" customWidth="1"/>
    <col min="277" max="277" width="8.5" style="451" customWidth="1"/>
    <col min="278" max="278" width="7" style="451" customWidth="1"/>
    <col min="279" max="279" width="12.25" style="451" customWidth="1"/>
    <col min="280" max="280" width="5.75" style="451" customWidth="1"/>
    <col min="281" max="281" width="5.625" style="451" customWidth="1"/>
    <col min="282" max="282" width="4.75" style="451" customWidth="1"/>
    <col min="283" max="283" width="6.25" style="451" customWidth="1"/>
    <col min="284" max="285" width="6.5" style="451" customWidth="1"/>
    <col min="286" max="287" width="5.125" style="451" customWidth="1"/>
    <col min="288" max="512" width="9" style="451"/>
    <col min="513" max="513" width="3" style="451" customWidth="1"/>
    <col min="514" max="514" width="16" style="451" customWidth="1"/>
    <col min="515" max="515" width="5.875" style="451" customWidth="1"/>
    <col min="516" max="516" width="4.5" style="451" customWidth="1"/>
    <col min="517" max="517" width="5.125" style="451" customWidth="1"/>
    <col min="518" max="518" width="5" style="451" customWidth="1"/>
    <col min="519" max="519" width="10.625" style="451" customWidth="1"/>
    <col min="520" max="520" width="7.375" style="451" customWidth="1"/>
    <col min="521" max="521" width="9.5" style="451" customWidth="1"/>
    <col min="522" max="522" width="9.75" style="451" customWidth="1"/>
    <col min="523" max="523" width="9.375" style="451" customWidth="1"/>
    <col min="524" max="524" width="5.125" style="451" customWidth="1"/>
    <col min="525" max="525" width="4.875" style="451" customWidth="1"/>
    <col min="526" max="526" width="5.625" style="451" customWidth="1"/>
    <col min="527" max="527" width="3" style="451" customWidth="1"/>
    <col min="528" max="528" width="5.375" style="451" customWidth="1"/>
    <col min="529" max="529" width="4.125" style="451" customWidth="1"/>
    <col min="530" max="530" width="5.375" style="451" customWidth="1"/>
    <col min="531" max="531" width="4.5" style="451" customWidth="1"/>
    <col min="532" max="532" width="5.5" style="451" customWidth="1"/>
    <col min="533" max="533" width="8.5" style="451" customWidth="1"/>
    <col min="534" max="534" width="7" style="451" customWidth="1"/>
    <col min="535" max="535" width="12.25" style="451" customWidth="1"/>
    <col min="536" max="536" width="5.75" style="451" customWidth="1"/>
    <col min="537" max="537" width="5.625" style="451" customWidth="1"/>
    <col min="538" max="538" width="4.75" style="451" customWidth="1"/>
    <col min="539" max="539" width="6.25" style="451" customWidth="1"/>
    <col min="540" max="541" width="6.5" style="451" customWidth="1"/>
    <col min="542" max="543" width="5.125" style="451" customWidth="1"/>
    <col min="544" max="768" width="9" style="451"/>
    <col min="769" max="769" width="3" style="451" customWidth="1"/>
    <col min="770" max="770" width="16" style="451" customWidth="1"/>
    <col min="771" max="771" width="5.875" style="451" customWidth="1"/>
    <col min="772" max="772" width="4.5" style="451" customWidth="1"/>
    <col min="773" max="773" width="5.125" style="451" customWidth="1"/>
    <col min="774" max="774" width="5" style="451" customWidth="1"/>
    <col min="775" max="775" width="10.625" style="451" customWidth="1"/>
    <col min="776" max="776" width="7.375" style="451" customWidth="1"/>
    <col min="777" max="777" width="9.5" style="451" customWidth="1"/>
    <col min="778" max="778" width="9.75" style="451" customWidth="1"/>
    <col min="779" max="779" width="9.375" style="451" customWidth="1"/>
    <col min="780" max="780" width="5.125" style="451" customWidth="1"/>
    <col min="781" max="781" width="4.875" style="451" customWidth="1"/>
    <col min="782" max="782" width="5.625" style="451" customWidth="1"/>
    <col min="783" max="783" width="3" style="451" customWidth="1"/>
    <col min="784" max="784" width="5.375" style="451" customWidth="1"/>
    <col min="785" max="785" width="4.125" style="451" customWidth="1"/>
    <col min="786" max="786" width="5.375" style="451" customWidth="1"/>
    <col min="787" max="787" width="4.5" style="451" customWidth="1"/>
    <col min="788" max="788" width="5.5" style="451" customWidth="1"/>
    <col min="789" max="789" width="8.5" style="451" customWidth="1"/>
    <col min="790" max="790" width="7" style="451" customWidth="1"/>
    <col min="791" max="791" width="12.25" style="451" customWidth="1"/>
    <col min="792" max="792" width="5.75" style="451" customWidth="1"/>
    <col min="793" max="793" width="5.625" style="451" customWidth="1"/>
    <col min="794" max="794" width="4.75" style="451" customWidth="1"/>
    <col min="795" max="795" width="6.25" style="451" customWidth="1"/>
    <col min="796" max="797" width="6.5" style="451" customWidth="1"/>
    <col min="798" max="799" width="5.125" style="451" customWidth="1"/>
    <col min="800" max="1024" width="9" style="451"/>
    <col min="1025" max="1025" width="3" style="451" customWidth="1"/>
    <col min="1026" max="1026" width="16" style="451" customWidth="1"/>
    <col min="1027" max="1027" width="5.875" style="451" customWidth="1"/>
    <col min="1028" max="1028" width="4.5" style="451" customWidth="1"/>
    <col min="1029" max="1029" width="5.125" style="451" customWidth="1"/>
    <col min="1030" max="1030" width="5" style="451" customWidth="1"/>
    <col min="1031" max="1031" width="10.625" style="451" customWidth="1"/>
    <col min="1032" max="1032" width="7.375" style="451" customWidth="1"/>
    <col min="1033" max="1033" width="9.5" style="451" customWidth="1"/>
    <col min="1034" max="1034" width="9.75" style="451" customWidth="1"/>
    <col min="1035" max="1035" width="9.375" style="451" customWidth="1"/>
    <col min="1036" max="1036" width="5.125" style="451" customWidth="1"/>
    <col min="1037" max="1037" width="4.875" style="451" customWidth="1"/>
    <col min="1038" max="1038" width="5.625" style="451" customWidth="1"/>
    <col min="1039" max="1039" width="3" style="451" customWidth="1"/>
    <col min="1040" max="1040" width="5.375" style="451" customWidth="1"/>
    <col min="1041" max="1041" width="4.125" style="451" customWidth="1"/>
    <col min="1042" max="1042" width="5.375" style="451" customWidth="1"/>
    <col min="1043" max="1043" width="4.5" style="451" customWidth="1"/>
    <col min="1044" max="1044" width="5.5" style="451" customWidth="1"/>
    <col min="1045" max="1045" width="8.5" style="451" customWidth="1"/>
    <col min="1046" max="1046" width="7" style="451" customWidth="1"/>
    <col min="1047" max="1047" width="12.25" style="451" customWidth="1"/>
    <col min="1048" max="1048" width="5.75" style="451" customWidth="1"/>
    <col min="1049" max="1049" width="5.625" style="451" customWidth="1"/>
    <col min="1050" max="1050" width="4.75" style="451" customWidth="1"/>
    <col min="1051" max="1051" width="6.25" style="451" customWidth="1"/>
    <col min="1052" max="1053" width="6.5" style="451" customWidth="1"/>
    <col min="1054" max="1055" width="5.125" style="451" customWidth="1"/>
    <col min="1056" max="1280" width="9" style="451"/>
    <col min="1281" max="1281" width="3" style="451" customWidth="1"/>
    <col min="1282" max="1282" width="16" style="451" customWidth="1"/>
    <col min="1283" max="1283" width="5.875" style="451" customWidth="1"/>
    <col min="1284" max="1284" width="4.5" style="451" customWidth="1"/>
    <col min="1285" max="1285" width="5.125" style="451" customWidth="1"/>
    <col min="1286" max="1286" width="5" style="451" customWidth="1"/>
    <col min="1287" max="1287" width="10.625" style="451" customWidth="1"/>
    <col min="1288" max="1288" width="7.375" style="451" customWidth="1"/>
    <col min="1289" max="1289" width="9.5" style="451" customWidth="1"/>
    <col min="1290" max="1290" width="9.75" style="451" customWidth="1"/>
    <col min="1291" max="1291" width="9.375" style="451" customWidth="1"/>
    <col min="1292" max="1292" width="5.125" style="451" customWidth="1"/>
    <col min="1293" max="1293" width="4.875" style="451" customWidth="1"/>
    <col min="1294" max="1294" width="5.625" style="451" customWidth="1"/>
    <col min="1295" max="1295" width="3" style="451" customWidth="1"/>
    <col min="1296" max="1296" width="5.375" style="451" customWidth="1"/>
    <col min="1297" max="1297" width="4.125" style="451" customWidth="1"/>
    <col min="1298" max="1298" width="5.375" style="451" customWidth="1"/>
    <col min="1299" max="1299" width="4.5" style="451" customWidth="1"/>
    <col min="1300" max="1300" width="5.5" style="451" customWidth="1"/>
    <col min="1301" max="1301" width="8.5" style="451" customWidth="1"/>
    <col min="1302" max="1302" width="7" style="451" customWidth="1"/>
    <col min="1303" max="1303" width="12.25" style="451" customWidth="1"/>
    <col min="1304" max="1304" width="5.75" style="451" customWidth="1"/>
    <col min="1305" max="1305" width="5.625" style="451" customWidth="1"/>
    <col min="1306" max="1306" width="4.75" style="451" customWidth="1"/>
    <col min="1307" max="1307" width="6.25" style="451" customWidth="1"/>
    <col min="1308" max="1309" width="6.5" style="451" customWidth="1"/>
    <col min="1310" max="1311" width="5.125" style="451" customWidth="1"/>
    <col min="1312" max="1536" width="9" style="451"/>
    <col min="1537" max="1537" width="3" style="451" customWidth="1"/>
    <col min="1538" max="1538" width="16" style="451" customWidth="1"/>
    <col min="1539" max="1539" width="5.875" style="451" customWidth="1"/>
    <col min="1540" max="1540" width="4.5" style="451" customWidth="1"/>
    <col min="1541" max="1541" width="5.125" style="451" customWidth="1"/>
    <col min="1542" max="1542" width="5" style="451" customWidth="1"/>
    <col min="1543" max="1543" width="10.625" style="451" customWidth="1"/>
    <col min="1544" max="1544" width="7.375" style="451" customWidth="1"/>
    <col min="1545" max="1545" width="9.5" style="451" customWidth="1"/>
    <col min="1546" max="1546" width="9.75" style="451" customWidth="1"/>
    <col min="1547" max="1547" width="9.375" style="451" customWidth="1"/>
    <col min="1548" max="1548" width="5.125" style="451" customWidth="1"/>
    <col min="1549" max="1549" width="4.875" style="451" customWidth="1"/>
    <col min="1550" max="1550" width="5.625" style="451" customWidth="1"/>
    <col min="1551" max="1551" width="3" style="451" customWidth="1"/>
    <col min="1552" max="1552" width="5.375" style="451" customWidth="1"/>
    <col min="1553" max="1553" width="4.125" style="451" customWidth="1"/>
    <col min="1554" max="1554" width="5.375" style="451" customWidth="1"/>
    <col min="1555" max="1555" width="4.5" style="451" customWidth="1"/>
    <col min="1556" max="1556" width="5.5" style="451" customWidth="1"/>
    <col min="1557" max="1557" width="8.5" style="451" customWidth="1"/>
    <col min="1558" max="1558" width="7" style="451" customWidth="1"/>
    <col min="1559" max="1559" width="12.25" style="451" customWidth="1"/>
    <col min="1560" max="1560" width="5.75" style="451" customWidth="1"/>
    <col min="1561" max="1561" width="5.625" style="451" customWidth="1"/>
    <col min="1562" max="1562" width="4.75" style="451" customWidth="1"/>
    <col min="1563" max="1563" width="6.25" style="451" customWidth="1"/>
    <col min="1564" max="1565" width="6.5" style="451" customWidth="1"/>
    <col min="1566" max="1567" width="5.125" style="451" customWidth="1"/>
    <col min="1568" max="1792" width="9" style="451"/>
    <col min="1793" max="1793" width="3" style="451" customWidth="1"/>
    <col min="1794" max="1794" width="16" style="451" customWidth="1"/>
    <col min="1795" max="1795" width="5.875" style="451" customWidth="1"/>
    <col min="1796" max="1796" width="4.5" style="451" customWidth="1"/>
    <col min="1797" max="1797" width="5.125" style="451" customWidth="1"/>
    <col min="1798" max="1798" width="5" style="451" customWidth="1"/>
    <col min="1799" max="1799" width="10.625" style="451" customWidth="1"/>
    <col min="1800" max="1800" width="7.375" style="451" customWidth="1"/>
    <col min="1801" max="1801" width="9.5" style="451" customWidth="1"/>
    <col min="1802" max="1802" width="9.75" style="451" customWidth="1"/>
    <col min="1803" max="1803" width="9.375" style="451" customWidth="1"/>
    <col min="1804" max="1804" width="5.125" style="451" customWidth="1"/>
    <col min="1805" max="1805" width="4.875" style="451" customWidth="1"/>
    <col min="1806" max="1806" width="5.625" style="451" customWidth="1"/>
    <col min="1807" max="1807" width="3" style="451" customWidth="1"/>
    <col min="1808" max="1808" width="5.375" style="451" customWidth="1"/>
    <col min="1809" max="1809" width="4.125" style="451" customWidth="1"/>
    <col min="1810" max="1810" width="5.375" style="451" customWidth="1"/>
    <col min="1811" max="1811" width="4.5" style="451" customWidth="1"/>
    <col min="1812" max="1812" width="5.5" style="451" customWidth="1"/>
    <col min="1813" max="1813" width="8.5" style="451" customWidth="1"/>
    <col min="1814" max="1814" width="7" style="451" customWidth="1"/>
    <col min="1815" max="1815" width="12.25" style="451" customWidth="1"/>
    <col min="1816" max="1816" width="5.75" style="451" customWidth="1"/>
    <col min="1817" max="1817" width="5.625" style="451" customWidth="1"/>
    <col min="1818" max="1818" width="4.75" style="451" customWidth="1"/>
    <col min="1819" max="1819" width="6.25" style="451" customWidth="1"/>
    <col min="1820" max="1821" width="6.5" style="451" customWidth="1"/>
    <col min="1822" max="1823" width="5.125" style="451" customWidth="1"/>
    <col min="1824" max="2048" width="9" style="451"/>
    <col min="2049" max="2049" width="3" style="451" customWidth="1"/>
    <col min="2050" max="2050" width="16" style="451" customWidth="1"/>
    <col min="2051" max="2051" width="5.875" style="451" customWidth="1"/>
    <col min="2052" max="2052" width="4.5" style="451" customWidth="1"/>
    <col min="2053" max="2053" width="5.125" style="451" customWidth="1"/>
    <col min="2054" max="2054" width="5" style="451" customWidth="1"/>
    <col min="2055" max="2055" width="10.625" style="451" customWidth="1"/>
    <col min="2056" max="2056" width="7.375" style="451" customWidth="1"/>
    <col min="2057" max="2057" width="9.5" style="451" customWidth="1"/>
    <col min="2058" max="2058" width="9.75" style="451" customWidth="1"/>
    <col min="2059" max="2059" width="9.375" style="451" customWidth="1"/>
    <col min="2060" max="2060" width="5.125" style="451" customWidth="1"/>
    <col min="2061" max="2061" width="4.875" style="451" customWidth="1"/>
    <col min="2062" max="2062" width="5.625" style="451" customWidth="1"/>
    <col min="2063" max="2063" width="3" style="451" customWidth="1"/>
    <col min="2064" max="2064" width="5.375" style="451" customWidth="1"/>
    <col min="2065" max="2065" width="4.125" style="451" customWidth="1"/>
    <col min="2066" max="2066" width="5.375" style="451" customWidth="1"/>
    <col min="2067" max="2067" width="4.5" style="451" customWidth="1"/>
    <col min="2068" max="2068" width="5.5" style="451" customWidth="1"/>
    <col min="2069" max="2069" width="8.5" style="451" customWidth="1"/>
    <col min="2070" max="2070" width="7" style="451" customWidth="1"/>
    <col min="2071" max="2071" width="12.25" style="451" customWidth="1"/>
    <col min="2072" max="2072" width="5.75" style="451" customWidth="1"/>
    <col min="2073" max="2073" width="5.625" style="451" customWidth="1"/>
    <col min="2074" max="2074" width="4.75" style="451" customWidth="1"/>
    <col min="2075" max="2075" width="6.25" style="451" customWidth="1"/>
    <col min="2076" max="2077" width="6.5" style="451" customWidth="1"/>
    <col min="2078" max="2079" width="5.125" style="451" customWidth="1"/>
    <col min="2080" max="2304" width="9" style="451"/>
    <col min="2305" max="2305" width="3" style="451" customWidth="1"/>
    <col min="2306" max="2306" width="16" style="451" customWidth="1"/>
    <col min="2307" max="2307" width="5.875" style="451" customWidth="1"/>
    <col min="2308" max="2308" width="4.5" style="451" customWidth="1"/>
    <col min="2309" max="2309" width="5.125" style="451" customWidth="1"/>
    <col min="2310" max="2310" width="5" style="451" customWidth="1"/>
    <col min="2311" max="2311" width="10.625" style="451" customWidth="1"/>
    <col min="2312" max="2312" width="7.375" style="451" customWidth="1"/>
    <col min="2313" max="2313" width="9.5" style="451" customWidth="1"/>
    <col min="2314" max="2314" width="9.75" style="451" customWidth="1"/>
    <col min="2315" max="2315" width="9.375" style="451" customWidth="1"/>
    <col min="2316" max="2316" width="5.125" style="451" customWidth="1"/>
    <col min="2317" max="2317" width="4.875" style="451" customWidth="1"/>
    <col min="2318" max="2318" width="5.625" style="451" customWidth="1"/>
    <col min="2319" max="2319" width="3" style="451" customWidth="1"/>
    <col min="2320" max="2320" width="5.375" style="451" customWidth="1"/>
    <col min="2321" max="2321" width="4.125" style="451" customWidth="1"/>
    <col min="2322" max="2322" width="5.375" style="451" customWidth="1"/>
    <col min="2323" max="2323" width="4.5" style="451" customWidth="1"/>
    <col min="2324" max="2324" width="5.5" style="451" customWidth="1"/>
    <col min="2325" max="2325" width="8.5" style="451" customWidth="1"/>
    <col min="2326" max="2326" width="7" style="451" customWidth="1"/>
    <col min="2327" max="2327" width="12.25" style="451" customWidth="1"/>
    <col min="2328" max="2328" width="5.75" style="451" customWidth="1"/>
    <col min="2329" max="2329" width="5.625" style="451" customWidth="1"/>
    <col min="2330" max="2330" width="4.75" style="451" customWidth="1"/>
    <col min="2331" max="2331" width="6.25" style="451" customWidth="1"/>
    <col min="2332" max="2333" width="6.5" style="451" customWidth="1"/>
    <col min="2334" max="2335" width="5.125" style="451" customWidth="1"/>
    <col min="2336" max="2560" width="9" style="451"/>
    <col min="2561" max="2561" width="3" style="451" customWidth="1"/>
    <col min="2562" max="2562" width="16" style="451" customWidth="1"/>
    <col min="2563" max="2563" width="5.875" style="451" customWidth="1"/>
    <col min="2564" max="2564" width="4.5" style="451" customWidth="1"/>
    <col min="2565" max="2565" width="5.125" style="451" customWidth="1"/>
    <col min="2566" max="2566" width="5" style="451" customWidth="1"/>
    <col min="2567" max="2567" width="10.625" style="451" customWidth="1"/>
    <col min="2568" max="2568" width="7.375" style="451" customWidth="1"/>
    <col min="2569" max="2569" width="9.5" style="451" customWidth="1"/>
    <col min="2570" max="2570" width="9.75" style="451" customWidth="1"/>
    <col min="2571" max="2571" width="9.375" style="451" customWidth="1"/>
    <col min="2572" max="2572" width="5.125" style="451" customWidth="1"/>
    <col min="2573" max="2573" width="4.875" style="451" customWidth="1"/>
    <col min="2574" max="2574" width="5.625" style="451" customWidth="1"/>
    <col min="2575" max="2575" width="3" style="451" customWidth="1"/>
    <col min="2576" max="2576" width="5.375" style="451" customWidth="1"/>
    <col min="2577" max="2577" width="4.125" style="451" customWidth="1"/>
    <col min="2578" max="2578" width="5.375" style="451" customWidth="1"/>
    <col min="2579" max="2579" width="4.5" style="451" customWidth="1"/>
    <col min="2580" max="2580" width="5.5" style="451" customWidth="1"/>
    <col min="2581" max="2581" width="8.5" style="451" customWidth="1"/>
    <col min="2582" max="2582" width="7" style="451" customWidth="1"/>
    <col min="2583" max="2583" width="12.25" style="451" customWidth="1"/>
    <col min="2584" max="2584" width="5.75" style="451" customWidth="1"/>
    <col min="2585" max="2585" width="5.625" style="451" customWidth="1"/>
    <col min="2586" max="2586" width="4.75" style="451" customWidth="1"/>
    <col min="2587" max="2587" width="6.25" style="451" customWidth="1"/>
    <col min="2588" max="2589" width="6.5" style="451" customWidth="1"/>
    <col min="2590" max="2591" width="5.125" style="451" customWidth="1"/>
    <col min="2592" max="2816" width="9" style="451"/>
    <col min="2817" max="2817" width="3" style="451" customWidth="1"/>
    <col min="2818" max="2818" width="16" style="451" customWidth="1"/>
    <col min="2819" max="2819" width="5.875" style="451" customWidth="1"/>
    <col min="2820" max="2820" width="4.5" style="451" customWidth="1"/>
    <col min="2821" max="2821" width="5.125" style="451" customWidth="1"/>
    <col min="2822" max="2822" width="5" style="451" customWidth="1"/>
    <col min="2823" max="2823" width="10.625" style="451" customWidth="1"/>
    <col min="2824" max="2824" width="7.375" style="451" customWidth="1"/>
    <col min="2825" max="2825" width="9.5" style="451" customWidth="1"/>
    <col min="2826" max="2826" width="9.75" style="451" customWidth="1"/>
    <col min="2827" max="2827" width="9.375" style="451" customWidth="1"/>
    <col min="2828" max="2828" width="5.125" style="451" customWidth="1"/>
    <col min="2829" max="2829" width="4.875" style="451" customWidth="1"/>
    <col min="2830" max="2830" width="5.625" style="451" customWidth="1"/>
    <col min="2831" max="2831" width="3" style="451" customWidth="1"/>
    <col min="2832" max="2832" width="5.375" style="451" customWidth="1"/>
    <col min="2833" max="2833" width="4.125" style="451" customWidth="1"/>
    <col min="2834" max="2834" width="5.375" style="451" customWidth="1"/>
    <col min="2835" max="2835" width="4.5" style="451" customWidth="1"/>
    <col min="2836" max="2836" width="5.5" style="451" customWidth="1"/>
    <col min="2837" max="2837" width="8.5" style="451" customWidth="1"/>
    <col min="2838" max="2838" width="7" style="451" customWidth="1"/>
    <col min="2839" max="2839" width="12.25" style="451" customWidth="1"/>
    <col min="2840" max="2840" width="5.75" style="451" customWidth="1"/>
    <col min="2841" max="2841" width="5.625" style="451" customWidth="1"/>
    <col min="2842" max="2842" width="4.75" style="451" customWidth="1"/>
    <col min="2843" max="2843" width="6.25" style="451" customWidth="1"/>
    <col min="2844" max="2845" width="6.5" style="451" customWidth="1"/>
    <col min="2846" max="2847" width="5.125" style="451" customWidth="1"/>
    <col min="2848" max="3072" width="9" style="451"/>
    <col min="3073" max="3073" width="3" style="451" customWidth="1"/>
    <col min="3074" max="3074" width="16" style="451" customWidth="1"/>
    <col min="3075" max="3075" width="5.875" style="451" customWidth="1"/>
    <col min="3076" max="3076" width="4.5" style="451" customWidth="1"/>
    <col min="3077" max="3077" width="5.125" style="451" customWidth="1"/>
    <col min="3078" max="3078" width="5" style="451" customWidth="1"/>
    <col min="3079" max="3079" width="10.625" style="451" customWidth="1"/>
    <col min="3080" max="3080" width="7.375" style="451" customWidth="1"/>
    <col min="3081" max="3081" width="9.5" style="451" customWidth="1"/>
    <col min="3082" max="3082" width="9.75" style="451" customWidth="1"/>
    <col min="3083" max="3083" width="9.375" style="451" customWidth="1"/>
    <col min="3084" max="3084" width="5.125" style="451" customWidth="1"/>
    <col min="3085" max="3085" width="4.875" style="451" customWidth="1"/>
    <col min="3086" max="3086" width="5.625" style="451" customWidth="1"/>
    <col min="3087" max="3087" width="3" style="451" customWidth="1"/>
    <col min="3088" max="3088" width="5.375" style="451" customWidth="1"/>
    <col min="3089" max="3089" width="4.125" style="451" customWidth="1"/>
    <col min="3090" max="3090" width="5.375" style="451" customWidth="1"/>
    <col min="3091" max="3091" width="4.5" style="451" customWidth="1"/>
    <col min="3092" max="3092" width="5.5" style="451" customWidth="1"/>
    <col min="3093" max="3093" width="8.5" style="451" customWidth="1"/>
    <col min="3094" max="3094" width="7" style="451" customWidth="1"/>
    <col min="3095" max="3095" width="12.25" style="451" customWidth="1"/>
    <col min="3096" max="3096" width="5.75" style="451" customWidth="1"/>
    <col min="3097" max="3097" width="5.625" style="451" customWidth="1"/>
    <col min="3098" max="3098" width="4.75" style="451" customWidth="1"/>
    <col min="3099" max="3099" width="6.25" style="451" customWidth="1"/>
    <col min="3100" max="3101" width="6.5" style="451" customWidth="1"/>
    <col min="3102" max="3103" width="5.125" style="451" customWidth="1"/>
    <col min="3104" max="3328" width="9" style="451"/>
    <col min="3329" max="3329" width="3" style="451" customWidth="1"/>
    <col min="3330" max="3330" width="16" style="451" customWidth="1"/>
    <col min="3331" max="3331" width="5.875" style="451" customWidth="1"/>
    <col min="3332" max="3332" width="4.5" style="451" customWidth="1"/>
    <col min="3333" max="3333" width="5.125" style="451" customWidth="1"/>
    <col min="3334" max="3334" width="5" style="451" customWidth="1"/>
    <col min="3335" max="3335" width="10.625" style="451" customWidth="1"/>
    <col min="3336" max="3336" width="7.375" style="451" customWidth="1"/>
    <col min="3337" max="3337" width="9.5" style="451" customWidth="1"/>
    <col min="3338" max="3338" width="9.75" style="451" customWidth="1"/>
    <col min="3339" max="3339" width="9.375" style="451" customWidth="1"/>
    <col min="3340" max="3340" width="5.125" style="451" customWidth="1"/>
    <col min="3341" max="3341" width="4.875" style="451" customWidth="1"/>
    <col min="3342" max="3342" width="5.625" style="451" customWidth="1"/>
    <col min="3343" max="3343" width="3" style="451" customWidth="1"/>
    <col min="3344" max="3344" width="5.375" style="451" customWidth="1"/>
    <col min="3345" max="3345" width="4.125" style="451" customWidth="1"/>
    <col min="3346" max="3346" width="5.375" style="451" customWidth="1"/>
    <col min="3347" max="3347" width="4.5" style="451" customWidth="1"/>
    <col min="3348" max="3348" width="5.5" style="451" customWidth="1"/>
    <col min="3349" max="3349" width="8.5" style="451" customWidth="1"/>
    <col min="3350" max="3350" width="7" style="451" customWidth="1"/>
    <col min="3351" max="3351" width="12.25" style="451" customWidth="1"/>
    <col min="3352" max="3352" width="5.75" style="451" customWidth="1"/>
    <col min="3353" max="3353" width="5.625" style="451" customWidth="1"/>
    <col min="3354" max="3354" width="4.75" style="451" customWidth="1"/>
    <col min="3355" max="3355" width="6.25" style="451" customWidth="1"/>
    <col min="3356" max="3357" width="6.5" style="451" customWidth="1"/>
    <col min="3358" max="3359" width="5.125" style="451" customWidth="1"/>
    <col min="3360" max="3584" width="9" style="451"/>
    <col min="3585" max="3585" width="3" style="451" customWidth="1"/>
    <col min="3586" max="3586" width="16" style="451" customWidth="1"/>
    <col min="3587" max="3587" width="5.875" style="451" customWidth="1"/>
    <col min="3588" max="3588" width="4.5" style="451" customWidth="1"/>
    <col min="3589" max="3589" width="5.125" style="451" customWidth="1"/>
    <col min="3590" max="3590" width="5" style="451" customWidth="1"/>
    <col min="3591" max="3591" width="10.625" style="451" customWidth="1"/>
    <col min="3592" max="3592" width="7.375" style="451" customWidth="1"/>
    <col min="3593" max="3593" width="9.5" style="451" customWidth="1"/>
    <col min="3594" max="3594" width="9.75" style="451" customWidth="1"/>
    <col min="3595" max="3595" width="9.375" style="451" customWidth="1"/>
    <col min="3596" max="3596" width="5.125" style="451" customWidth="1"/>
    <col min="3597" max="3597" width="4.875" style="451" customWidth="1"/>
    <col min="3598" max="3598" width="5.625" style="451" customWidth="1"/>
    <col min="3599" max="3599" width="3" style="451" customWidth="1"/>
    <col min="3600" max="3600" width="5.375" style="451" customWidth="1"/>
    <col min="3601" max="3601" width="4.125" style="451" customWidth="1"/>
    <col min="3602" max="3602" width="5.375" style="451" customWidth="1"/>
    <col min="3603" max="3603" width="4.5" style="451" customWidth="1"/>
    <col min="3604" max="3604" width="5.5" style="451" customWidth="1"/>
    <col min="3605" max="3605" width="8.5" style="451" customWidth="1"/>
    <col min="3606" max="3606" width="7" style="451" customWidth="1"/>
    <col min="3607" max="3607" width="12.25" style="451" customWidth="1"/>
    <col min="3608" max="3608" width="5.75" style="451" customWidth="1"/>
    <col min="3609" max="3609" width="5.625" style="451" customWidth="1"/>
    <col min="3610" max="3610" width="4.75" style="451" customWidth="1"/>
    <col min="3611" max="3611" width="6.25" style="451" customWidth="1"/>
    <col min="3612" max="3613" width="6.5" style="451" customWidth="1"/>
    <col min="3614" max="3615" width="5.125" style="451" customWidth="1"/>
    <col min="3616" max="3840" width="9" style="451"/>
    <col min="3841" max="3841" width="3" style="451" customWidth="1"/>
    <col min="3842" max="3842" width="16" style="451" customWidth="1"/>
    <col min="3843" max="3843" width="5.875" style="451" customWidth="1"/>
    <col min="3844" max="3844" width="4.5" style="451" customWidth="1"/>
    <col min="3845" max="3845" width="5.125" style="451" customWidth="1"/>
    <col min="3846" max="3846" width="5" style="451" customWidth="1"/>
    <col min="3847" max="3847" width="10.625" style="451" customWidth="1"/>
    <col min="3848" max="3848" width="7.375" style="451" customWidth="1"/>
    <col min="3849" max="3849" width="9.5" style="451" customWidth="1"/>
    <col min="3850" max="3850" width="9.75" style="451" customWidth="1"/>
    <col min="3851" max="3851" width="9.375" style="451" customWidth="1"/>
    <col min="3852" max="3852" width="5.125" style="451" customWidth="1"/>
    <col min="3853" max="3853" width="4.875" style="451" customWidth="1"/>
    <col min="3854" max="3854" width="5.625" style="451" customWidth="1"/>
    <col min="3855" max="3855" width="3" style="451" customWidth="1"/>
    <col min="3856" max="3856" width="5.375" style="451" customWidth="1"/>
    <col min="3857" max="3857" width="4.125" style="451" customWidth="1"/>
    <col min="3858" max="3858" width="5.375" style="451" customWidth="1"/>
    <col min="3859" max="3859" width="4.5" style="451" customWidth="1"/>
    <col min="3860" max="3860" width="5.5" style="451" customWidth="1"/>
    <col min="3861" max="3861" width="8.5" style="451" customWidth="1"/>
    <col min="3862" max="3862" width="7" style="451" customWidth="1"/>
    <col min="3863" max="3863" width="12.25" style="451" customWidth="1"/>
    <col min="3864" max="3864" width="5.75" style="451" customWidth="1"/>
    <col min="3865" max="3865" width="5.625" style="451" customWidth="1"/>
    <col min="3866" max="3866" width="4.75" style="451" customWidth="1"/>
    <col min="3867" max="3867" width="6.25" style="451" customWidth="1"/>
    <col min="3868" max="3869" width="6.5" style="451" customWidth="1"/>
    <col min="3870" max="3871" width="5.125" style="451" customWidth="1"/>
    <col min="3872" max="4096" width="9" style="451"/>
    <col min="4097" max="4097" width="3" style="451" customWidth="1"/>
    <col min="4098" max="4098" width="16" style="451" customWidth="1"/>
    <col min="4099" max="4099" width="5.875" style="451" customWidth="1"/>
    <col min="4100" max="4100" width="4.5" style="451" customWidth="1"/>
    <col min="4101" max="4101" width="5.125" style="451" customWidth="1"/>
    <col min="4102" max="4102" width="5" style="451" customWidth="1"/>
    <col min="4103" max="4103" width="10.625" style="451" customWidth="1"/>
    <col min="4104" max="4104" width="7.375" style="451" customWidth="1"/>
    <col min="4105" max="4105" width="9.5" style="451" customWidth="1"/>
    <col min="4106" max="4106" width="9.75" style="451" customWidth="1"/>
    <col min="4107" max="4107" width="9.375" style="451" customWidth="1"/>
    <col min="4108" max="4108" width="5.125" style="451" customWidth="1"/>
    <col min="4109" max="4109" width="4.875" style="451" customWidth="1"/>
    <col min="4110" max="4110" width="5.625" style="451" customWidth="1"/>
    <col min="4111" max="4111" width="3" style="451" customWidth="1"/>
    <col min="4112" max="4112" width="5.375" style="451" customWidth="1"/>
    <col min="4113" max="4113" width="4.125" style="451" customWidth="1"/>
    <col min="4114" max="4114" width="5.375" style="451" customWidth="1"/>
    <col min="4115" max="4115" width="4.5" style="451" customWidth="1"/>
    <col min="4116" max="4116" width="5.5" style="451" customWidth="1"/>
    <col min="4117" max="4117" width="8.5" style="451" customWidth="1"/>
    <col min="4118" max="4118" width="7" style="451" customWidth="1"/>
    <col min="4119" max="4119" width="12.25" style="451" customWidth="1"/>
    <col min="4120" max="4120" width="5.75" style="451" customWidth="1"/>
    <col min="4121" max="4121" width="5.625" style="451" customWidth="1"/>
    <col min="4122" max="4122" width="4.75" style="451" customWidth="1"/>
    <col min="4123" max="4123" width="6.25" style="451" customWidth="1"/>
    <col min="4124" max="4125" width="6.5" style="451" customWidth="1"/>
    <col min="4126" max="4127" width="5.125" style="451" customWidth="1"/>
    <col min="4128" max="4352" width="9" style="451"/>
    <col min="4353" max="4353" width="3" style="451" customWidth="1"/>
    <col min="4354" max="4354" width="16" style="451" customWidth="1"/>
    <col min="4355" max="4355" width="5.875" style="451" customWidth="1"/>
    <col min="4356" max="4356" width="4.5" style="451" customWidth="1"/>
    <col min="4357" max="4357" width="5.125" style="451" customWidth="1"/>
    <col min="4358" max="4358" width="5" style="451" customWidth="1"/>
    <col min="4359" max="4359" width="10.625" style="451" customWidth="1"/>
    <col min="4360" max="4360" width="7.375" style="451" customWidth="1"/>
    <col min="4361" max="4361" width="9.5" style="451" customWidth="1"/>
    <col min="4362" max="4362" width="9.75" style="451" customWidth="1"/>
    <col min="4363" max="4363" width="9.375" style="451" customWidth="1"/>
    <col min="4364" max="4364" width="5.125" style="451" customWidth="1"/>
    <col min="4365" max="4365" width="4.875" style="451" customWidth="1"/>
    <col min="4366" max="4366" width="5.625" style="451" customWidth="1"/>
    <col min="4367" max="4367" width="3" style="451" customWidth="1"/>
    <col min="4368" max="4368" width="5.375" style="451" customWidth="1"/>
    <col min="4369" max="4369" width="4.125" style="451" customWidth="1"/>
    <col min="4370" max="4370" width="5.375" style="451" customWidth="1"/>
    <col min="4371" max="4371" width="4.5" style="451" customWidth="1"/>
    <col min="4372" max="4372" width="5.5" style="451" customWidth="1"/>
    <col min="4373" max="4373" width="8.5" style="451" customWidth="1"/>
    <col min="4374" max="4374" width="7" style="451" customWidth="1"/>
    <col min="4375" max="4375" width="12.25" style="451" customWidth="1"/>
    <col min="4376" max="4376" width="5.75" style="451" customWidth="1"/>
    <col min="4377" max="4377" width="5.625" style="451" customWidth="1"/>
    <col min="4378" max="4378" width="4.75" style="451" customWidth="1"/>
    <col min="4379" max="4379" width="6.25" style="451" customWidth="1"/>
    <col min="4380" max="4381" width="6.5" style="451" customWidth="1"/>
    <col min="4382" max="4383" width="5.125" style="451" customWidth="1"/>
    <col min="4384" max="4608" width="9" style="451"/>
    <col min="4609" max="4609" width="3" style="451" customWidth="1"/>
    <col min="4610" max="4610" width="16" style="451" customWidth="1"/>
    <col min="4611" max="4611" width="5.875" style="451" customWidth="1"/>
    <col min="4612" max="4612" width="4.5" style="451" customWidth="1"/>
    <col min="4613" max="4613" width="5.125" style="451" customWidth="1"/>
    <col min="4614" max="4614" width="5" style="451" customWidth="1"/>
    <col min="4615" max="4615" width="10.625" style="451" customWidth="1"/>
    <col min="4616" max="4616" width="7.375" style="451" customWidth="1"/>
    <col min="4617" max="4617" width="9.5" style="451" customWidth="1"/>
    <col min="4618" max="4618" width="9.75" style="451" customWidth="1"/>
    <col min="4619" max="4619" width="9.375" style="451" customWidth="1"/>
    <col min="4620" max="4620" width="5.125" style="451" customWidth="1"/>
    <col min="4621" max="4621" width="4.875" style="451" customWidth="1"/>
    <col min="4622" max="4622" width="5.625" style="451" customWidth="1"/>
    <col min="4623" max="4623" width="3" style="451" customWidth="1"/>
    <col min="4624" max="4624" width="5.375" style="451" customWidth="1"/>
    <col min="4625" max="4625" width="4.125" style="451" customWidth="1"/>
    <col min="4626" max="4626" width="5.375" style="451" customWidth="1"/>
    <col min="4627" max="4627" width="4.5" style="451" customWidth="1"/>
    <col min="4628" max="4628" width="5.5" style="451" customWidth="1"/>
    <col min="4629" max="4629" width="8.5" style="451" customWidth="1"/>
    <col min="4630" max="4630" width="7" style="451" customWidth="1"/>
    <col min="4631" max="4631" width="12.25" style="451" customWidth="1"/>
    <col min="4632" max="4632" width="5.75" style="451" customWidth="1"/>
    <col min="4633" max="4633" width="5.625" style="451" customWidth="1"/>
    <col min="4634" max="4634" width="4.75" style="451" customWidth="1"/>
    <col min="4635" max="4635" width="6.25" style="451" customWidth="1"/>
    <col min="4636" max="4637" width="6.5" style="451" customWidth="1"/>
    <col min="4638" max="4639" width="5.125" style="451" customWidth="1"/>
    <col min="4640" max="4864" width="9" style="451"/>
    <col min="4865" max="4865" width="3" style="451" customWidth="1"/>
    <col min="4866" max="4866" width="16" style="451" customWidth="1"/>
    <col min="4867" max="4867" width="5.875" style="451" customWidth="1"/>
    <col min="4868" max="4868" width="4.5" style="451" customWidth="1"/>
    <col min="4869" max="4869" width="5.125" style="451" customWidth="1"/>
    <col min="4870" max="4870" width="5" style="451" customWidth="1"/>
    <col min="4871" max="4871" width="10.625" style="451" customWidth="1"/>
    <col min="4872" max="4872" width="7.375" style="451" customWidth="1"/>
    <col min="4873" max="4873" width="9.5" style="451" customWidth="1"/>
    <col min="4874" max="4874" width="9.75" style="451" customWidth="1"/>
    <col min="4875" max="4875" width="9.375" style="451" customWidth="1"/>
    <col min="4876" max="4876" width="5.125" style="451" customWidth="1"/>
    <col min="4877" max="4877" width="4.875" style="451" customWidth="1"/>
    <col min="4878" max="4878" width="5.625" style="451" customWidth="1"/>
    <col min="4879" max="4879" width="3" style="451" customWidth="1"/>
    <col min="4880" max="4880" width="5.375" style="451" customWidth="1"/>
    <col min="4881" max="4881" width="4.125" style="451" customWidth="1"/>
    <col min="4882" max="4882" width="5.375" style="451" customWidth="1"/>
    <col min="4883" max="4883" width="4.5" style="451" customWidth="1"/>
    <col min="4884" max="4884" width="5.5" style="451" customWidth="1"/>
    <col min="4885" max="4885" width="8.5" style="451" customWidth="1"/>
    <col min="4886" max="4886" width="7" style="451" customWidth="1"/>
    <col min="4887" max="4887" width="12.25" style="451" customWidth="1"/>
    <col min="4888" max="4888" width="5.75" style="451" customWidth="1"/>
    <col min="4889" max="4889" width="5.625" style="451" customWidth="1"/>
    <col min="4890" max="4890" width="4.75" style="451" customWidth="1"/>
    <col min="4891" max="4891" width="6.25" style="451" customWidth="1"/>
    <col min="4892" max="4893" width="6.5" style="451" customWidth="1"/>
    <col min="4894" max="4895" width="5.125" style="451" customWidth="1"/>
    <col min="4896" max="5120" width="9" style="451"/>
    <col min="5121" max="5121" width="3" style="451" customWidth="1"/>
    <col min="5122" max="5122" width="16" style="451" customWidth="1"/>
    <col min="5123" max="5123" width="5.875" style="451" customWidth="1"/>
    <col min="5124" max="5124" width="4.5" style="451" customWidth="1"/>
    <col min="5125" max="5125" width="5.125" style="451" customWidth="1"/>
    <col min="5126" max="5126" width="5" style="451" customWidth="1"/>
    <col min="5127" max="5127" width="10.625" style="451" customWidth="1"/>
    <col min="5128" max="5128" width="7.375" style="451" customWidth="1"/>
    <col min="5129" max="5129" width="9.5" style="451" customWidth="1"/>
    <col min="5130" max="5130" width="9.75" style="451" customWidth="1"/>
    <col min="5131" max="5131" width="9.375" style="451" customWidth="1"/>
    <col min="5132" max="5132" width="5.125" style="451" customWidth="1"/>
    <col min="5133" max="5133" width="4.875" style="451" customWidth="1"/>
    <col min="5134" max="5134" width="5.625" style="451" customWidth="1"/>
    <col min="5135" max="5135" width="3" style="451" customWidth="1"/>
    <col min="5136" max="5136" width="5.375" style="451" customWidth="1"/>
    <col min="5137" max="5137" width="4.125" style="451" customWidth="1"/>
    <col min="5138" max="5138" width="5.375" style="451" customWidth="1"/>
    <col min="5139" max="5139" width="4.5" style="451" customWidth="1"/>
    <col min="5140" max="5140" width="5.5" style="451" customWidth="1"/>
    <col min="5141" max="5141" width="8.5" style="451" customWidth="1"/>
    <col min="5142" max="5142" width="7" style="451" customWidth="1"/>
    <col min="5143" max="5143" width="12.25" style="451" customWidth="1"/>
    <col min="5144" max="5144" width="5.75" style="451" customWidth="1"/>
    <col min="5145" max="5145" width="5.625" style="451" customWidth="1"/>
    <col min="5146" max="5146" width="4.75" style="451" customWidth="1"/>
    <col min="5147" max="5147" width="6.25" style="451" customWidth="1"/>
    <col min="5148" max="5149" width="6.5" style="451" customWidth="1"/>
    <col min="5150" max="5151" width="5.125" style="451" customWidth="1"/>
    <col min="5152" max="5376" width="9" style="451"/>
    <col min="5377" max="5377" width="3" style="451" customWidth="1"/>
    <col min="5378" max="5378" width="16" style="451" customWidth="1"/>
    <col min="5379" max="5379" width="5.875" style="451" customWidth="1"/>
    <col min="5380" max="5380" width="4.5" style="451" customWidth="1"/>
    <col min="5381" max="5381" width="5.125" style="451" customWidth="1"/>
    <col min="5382" max="5382" width="5" style="451" customWidth="1"/>
    <col min="5383" max="5383" width="10.625" style="451" customWidth="1"/>
    <col min="5384" max="5384" width="7.375" style="451" customWidth="1"/>
    <col min="5385" max="5385" width="9.5" style="451" customWidth="1"/>
    <col min="5386" max="5386" width="9.75" style="451" customWidth="1"/>
    <col min="5387" max="5387" width="9.375" style="451" customWidth="1"/>
    <col min="5388" max="5388" width="5.125" style="451" customWidth="1"/>
    <col min="5389" max="5389" width="4.875" style="451" customWidth="1"/>
    <col min="5390" max="5390" width="5.625" style="451" customWidth="1"/>
    <col min="5391" max="5391" width="3" style="451" customWidth="1"/>
    <col min="5392" max="5392" width="5.375" style="451" customWidth="1"/>
    <col min="5393" max="5393" width="4.125" style="451" customWidth="1"/>
    <col min="5394" max="5394" width="5.375" style="451" customWidth="1"/>
    <col min="5395" max="5395" width="4.5" style="451" customWidth="1"/>
    <col min="5396" max="5396" width="5.5" style="451" customWidth="1"/>
    <col min="5397" max="5397" width="8.5" style="451" customWidth="1"/>
    <col min="5398" max="5398" width="7" style="451" customWidth="1"/>
    <col min="5399" max="5399" width="12.25" style="451" customWidth="1"/>
    <col min="5400" max="5400" width="5.75" style="451" customWidth="1"/>
    <col min="5401" max="5401" width="5.625" style="451" customWidth="1"/>
    <col min="5402" max="5402" width="4.75" style="451" customWidth="1"/>
    <col min="5403" max="5403" width="6.25" style="451" customWidth="1"/>
    <col min="5404" max="5405" width="6.5" style="451" customWidth="1"/>
    <col min="5406" max="5407" width="5.125" style="451" customWidth="1"/>
    <col min="5408" max="5632" width="9" style="451"/>
    <col min="5633" max="5633" width="3" style="451" customWidth="1"/>
    <col min="5634" max="5634" width="16" style="451" customWidth="1"/>
    <col min="5635" max="5635" width="5.875" style="451" customWidth="1"/>
    <col min="5636" max="5636" width="4.5" style="451" customWidth="1"/>
    <col min="5637" max="5637" width="5.125" style="451" customWidth="1"/>
    <col min="5638" max="5638" width="5" style="451" customWidth="1"/>
    <col min="5639" max="5639" width="10.625" style="451" customWidth="1"/>
    <col min="5640" max="5640" width="7.375" style="451" customWidth="1"/>
    <col min="5641" max="5641" width="9.5" style="451" customWidth="1"/>
    <col min="5642" max="5642" width="9.75" style="451" customWidth="1"/>
    <col min="5643" max="5643" width="9.375" style="451" customWidth="1"/>
    <col min="5644" max="5644" width="5.125" style="451" customWidth="1"/>
    <col min="5645" max="5645" width="4.875" style="451" customWidth="1"/>
    <col min="5646" max="5646" width="5.625" style="451" customWidth="1"/>
    <col min="5647" max="5647" width="3" style="451" customWidth="1"/>
    <col min="5648" max="5648" width="5.375" style="451" customWidth="1"/>
    <col min="5649" max="5649" width="4.125" style="451" customWidth="1"/>
    <col min="5650" max="5650" width="5.375" style="451" customWidth="1"/>
    <col min="5651" max="5651" width="4.5" style="451" customWidth="1"/>
    <col min="5652" max="5652" width="5.5" style="451" customWidth="1"/>
    <col min="5653" max="5653" width="8.5" style="451" customWidth="1"/>
    <col min="5654" max="5654" width="7" style="451" customWidth="1"/>
    <col min="5655" max="5655" width="12.25" style="451" customWidth="1"/>
    <col min="5656" max="5656" width="5.75" style="451" customWidth="1"/>
    <col min="5657" max="5657" width="5.625" style="451" customWidth="1"/>
    <col min="5658" max="5658" width="4.75" style="451" customWidth="1"/>
    <col min="5659" max="5659" width="6.25" style="451" customWidth="1"/>
    <col min="5660" max="5661" width="6.5" style="451" customWidth="1"/>
    <col min="5662" max="5663" width="5.125" style="451" customWidth="1"/>
    <col min="5664" max="5888" width="9" style="451"/>
    <col min="5889" max="5889" width="3" style="451" customWidth="1"/>
    <col min="5890" max="5890" width="16" style="451" customWidth="1"/>
    <col min="5891" max="5891" width="5.875" style="451" customWidth="1"/>
    <col min="5892" max="5892" width="4.5" style="451" customWidth="1"/>
    <col min="5893" max="5893" width="5.125" style="451" customWidth="1"/>
    <col min="5894" max="5894" width="5" style="451" customWidth="1"/>
    <col min="5895" max="5895" width="10.625" style="451" customWidth="1"/>
    <col min="5896" max="5896" width="7.375" style="451" customWidth="1"/>
    <col min="5897" max="5897" width="9.5" style="451" customWidth="1"/>
    <col min="5898" max="5898" width="9.75" style="451" customWidth="1"/>
    <col min="5899" max="5899" width="9.375" style="451" customWidth="1"/>
    <col min="5900" max="5900" width="5.125" style="451" customWidth="1"/>
    <col min="5901" max="5901" width="4.875" style="451" customWidth="1"/>
    <col min="5902" max="5902" width="5.625" style="451" customWidth="1"/>
    <col min="5903" max="5903" width="3" style="451" customWidth="1"/>
    <col min="5904" max="5904" width="5.375" style="451" customWidth="1"/>
    <col min="5905" max="5905" width="4.125" style="451" customWidth="1"/>
    <col min="5906" max="5906" width="5.375" style="451" customWidth="1"/>
    <col min="5907" max="5907" width="4.5" style="451" customWidth="1"/>
    <col min="5908" max="5908" width="5.5" style="451" customWidth="1"/>
    <col min="5909" max="5909" width="8.5" style="451" customWidth="1"/>
    <col min="5910" max="5910" width="7" style="451" customWidth="1"/>
    <col min="5911" max="5911" width="12.25" style="451" customWidth="1"/>
    <col min="5912" max="5912" width="5.75" style="451" customWidth="1"/>
    <col min="5913" max="5913" width="5.625" style="451" customWidth="1"/>
    <col min="5914" max="5914" width="4.75" style="451" customWidth="1"/>
    <col min="5915" max="5915" width="6.25" style="451" customWidth="1"/>
    <col min="5916" max="5917" width="6.5" style="451" customWidth="1"/>
    <col min="5918" max="5919" width="5.125" style="451" customWidth="1"/>
    <col min="5920" max="6144" width="9" style="451"/>
    <col min="6145" max="6145" width="3" style="451" customWidth="1"/>
    <col min="6146" max="6146" width="16" style="451" customWidth="1"/>
    <col min="6147" max="6147" width="5.875" style="451" customWidth="1"/>
    <col min="6148" max="6148" width="4.5" style="451" customWidth="1"/>
    <col min="6149" max="6149" width="5.125" style="451" customWidth="1"/>
    <col min="6150" max="6150" width="5" style="451" customWidth="1"/>
    <col min="6151" max="6151" width="10.625" style="451" customWidth="1"/>
    <col min="6152" max="6152" width="7.375" style="451" customWidth="1"/>
    <col min="6153" max="6153" width="9.5" style="451" customWidth="1"/>
    <col min="6154" max="6154" width="9.75" style="451" customWidth="1"/>
    <col min="6155" max="6155" width="9.375" style="451" customWidth="1"/>
    <col min="6156" max="6156" width="5.125" style="451" customWidth="1"/>
    <col min="6157" max="6157" width="4.875" style="451" customWidth="1"/>
    <col min="6158" max="6158" width="5.625" style="451" customWidth="1"/>
    <col min="6159" max="6159" width="3" style="451" customWidth="1"/>
    <col min="6160" max="6160" width="5.375" style="451" customWidth="1"/>
    <col min="6161" max="6161" width="4.125" style="451" customWidth="1"/>
    <col min="6162" max="6162" width="5.375" style="451" customWidth="1"/>
    <col min="6163" max="6163" width="4.5" style="451" customWidth="1"/>
    <col min="6164" max="6164" width="5.5" style="451" customWidth="1"/>
    <col min="6165" max="6165" width="8.5" style="451" customWidth="1"/>
    <col min="6166" max="6166" width="7" style="451" customWidth="1"/>
    <col min="6167" max="6167" width="12.25" style="451" customWidth="1"/>
    <col min="6168" max="6168" width="5.75" style="451" customWidth="1"/>
    <col min="6169" max="6169" width="5.625" style="451" customWidth="1"/>
    <col min="6170" max="6170" width="4.75" style="451" customWidth="1"/>
    <col min="6171" max="6171" width="6.25" style="451" customWidth="1"/>
    <col min="6172" max="6173" width="6.5" style="451" customWidth="1"/>
    <col min="6174" max="6175" width="5.125" style="451" customWidth="1"/>
    <col min="6176" max="6400" width="9" style="451"/>
    <col min="6401" max="6401" width="3" style="451" customWidth="1"/>
    <col min="6402" max="6402" width="16" style="451" customWidth="1"/>
    <col min="6403" max="6403" width="5.875" style="451" customWidth="1"/>
    <col min="6404" max="6404" width="4.5" style="451" customWidth="1"/>
    <col min="6405" max="6405" width="5.125" style="451" customWidth="1"/>
    <col min="6406" max="6406" width="5" style="451" customWidth="1"/>
    <col min="6407" max="6407" width="10.625" style="451" customWidth="1"/>
    <col min="6408" max="6408" width="7.375" style="451" customWidth="1"/>
    <col min="6409" max="6409" width="9.5" style="451" customWidth="1"/>
    <col min="6410" max="6410" width="9.75" style="451" customWidth="1"/>
    <col min="6411" max="6411" width="9.375" style="451" customWidth="1"/>
    <col min="6412" max="6412" width="5.125" style="451" customWidth="1"/>
    <col min="6413" max="6413" width="4.875" style="451" customWidth="1"/>
    <col min="6414" max="6414" width="5.625" style="451" customWidth="1"/>
    <col min="6415" max="6415" width="3" style="451" customWidth="1"/>
    <col min="6416" max="6416" width="5.375" style="451" customWidth="1"/>
    <col min="6417" max="6417" width="4.125" style="451" customWidth="1"/>
    <col min="6418" max="6418" width="5.375" style="451" customWidth="1"/>
    <col min="6419" max="6419" width="4.5" style="451" customWidth="1"/>
    <col min="6420" max="6420" width="5.5" style="451" customWidth="1"/>
    <col min="6421" max="6421" width="8.5" style="451" customWidth="1"/>
    <col min="6422" max="6422" width="7" style="451" customWidth="1"/>
    <col min="6423" max="6423" width="12.25" style="451" customWidth="1"/>
    <col min="6424" max="6424" width="5.75" style="451" customWidth="1"/>
    <col min="6425" max="6425" width="5.625" style="451" customWidth="1"/>
    <col min="6426" max="6426" width="4.75" style="451" customWidth="1"/>
    <col min="6427" max="6427" width="6.25" style="451" customWidth="1"/>
    <col min="6428" max="6429" width="6.5" style="451" customWidth="1"/>
    <col min="6430" max="6431" width="5.125" style="451" customWidth="1"/>
    <col min="6432" max="6656" width="9" style="451"/>
    <col min="6657" max="6657" width="3" style="451" customWidth="1"/>
    <col min="6658" max="6658" width="16" style="451" customWidth="1"/>
    <col min="6659" max="6659" width="5.875" style="451" customWidth="1"/>
    <col min="6660" max="6660" width="4.5" style="451" customWidth="1"/>
    <col min="6661" max="6661" width="5.125" style="451" customWidth="1"/>
    <col min="6662" max="6662" width="5" style="451" customWidth="1"/>
    <col min="6663" max="6663" width="10.625" style="451" customWidth="1"/>
    <col min="6664" max="6664" width="7.375" style="451" customWidth="1"/>
    <col min="6665" max="6665" width="9.5" style="451" customWidth="1"/>
    <col min="6666" max="6666" width="9.75" style="451" customWidth="1"/>
    <col min="6667" max="6667" width="9.375" style="451" customWidth="1"/>
    <col min="6668" max="6668" width="5.125" style="451" customWidth="1"/>
    <col min="6669" max="6669" width="4.875" style="451" customWidth="1"/>
    <col min="6670" max="6670" width="5.625" style="451" customWidth="1"/>
    <col min="6671" max="6671" width="3" style="451" customWidth="1"/>
    <col min="6672" max="6672" width="5.375" style="451" customWidth="1"/>
    <col min="6673" max="6673" width="4.125" style="451" customWidth="1"/>
    <col min="6674" max="6674" width="5.375" style="451" customWidth="1"/>
    <col min="6675" max="6675" width="4.5" style="451" customWidth="1"/>
    <col min="6676" max="6676" width="5.5" style="451" customWidth="1"/>
    <col min="6677" max="6677" width="8.5" style="451" customWidth="1"/>
    <col min="6678" max="6678" width="7" style="451" customWidth="1"/>
    <col min="6679" max="6679" width="12.25" style="451" customWidth="1"/>
    <col min="6680" max="6680" width="5.75" style="451" customWidth="1"/>
    <col min="6681" max="6681" width="5.625" style="451" customWidth="1"/>
    <col min="6682" max="6682" width="4.75" style="451" customWidth="1"/>
    <col min="6683" max="6683" width="6.25" style="451" customWidth="1"/>
    <col min="6684" max="6685" width="6.5" style="451" customWidth="1"/>
    <col min="6686" max="6687" width="5.125" style="451" customWidth="1"/>
    <col min="6688" max="6912" width="9" style="451"/>
    <col min="6913" max="6913" width="3" style="451" customWidth="1"/>
    <col min="6914" max="6914" width="16" style="451" customWidth="1"/>
    <col min="6915" max="6915" width="5.875" style="451" customWidth="1"/>
    <col min="6916" max="6916" width="4.5" style="451" customWidth="1"/>
    <col min="6917" max="6917" width="5.125" style="451" customWidth="1"/>
    <col min="6918" max="6918" width="5" style="451" customWidth="1"/>
    <col min="6919" max="6919" width="10.625" style="451" customWidth="1"/>
    <col min="6920" max="6920" width="7.375" style="451" customWidth="1"/>
    <col min="6921" max="6921" width="9.5" style="451" customWidth="1"/>
    <col min="6922" max="6922" width="9.75" style="451" customWidth="1"/>
    <col min="6923" max="6923" width="9.375" style="451" customWidth="1"/>
    <col min="6924" max="6924" width="5.125" style="451" customWidth="1"/>
    <col min="6925" max="6925" width="4.875" style="451" customWidth="1"/>
    <col min="6926" max="6926" width="5.625" style="451" customWidth="1"/>
    <col min="6927" max="6927" width="3" style="451" customWidth="1"/>
    <col min="6928" max="6928" width="5.375" style="451" customWidth="1"/>
    <col min="6929" max="6929" width="4.125" style="451" customWidth="1"/>
    <col min="6930" max="6930" width="5.375" style="451" customWidth="1"/>
    <col min="6931" max="6931" width="4.5" style="451" customWidth="1"/>
    <col min="6932" max="6932" width="5.5" style="451" customWidth="1"/>
    <col min="6933" max="6933" width="8.5" style="451" customWidth="1"/>
    <col min="6934" max="6934" width="7" style="451" customWidth="1"/>
    <col min="6935" max="6935" width="12.25" style="451" customWidth="1"/>
    <col min="6936" max="6936" width="5.75" style="451" customWidth="1"/>
    <col min="6937" max="6937" width="5.625" style="451" customWidth="1"/>
    <col min="6938" max="6938" width="4.75" style="451" customWidth="1"/>
    <col min="6939" max="6939" width="6.25" style="451" customWidth="1"/>
    <col min="6940" max="6941" width="6.5" style="451" customWidth="1"/>
    <col min="6942" max="6943" width="5.125" style="451" customWidth="1"/>
    <col min="6944" max="7168" width="9" style="451"/>
    <col min="7169" max="7169" width="3" style="451" customWidth="1"/>
    <col min="7170" max="7170" width="16" style="451" customWidth="1"/>
    <col min="7171" max="7171" width="5.875" style="451" customWidth="1"/>
    <col min="7172" max="7172" width="4.5" style="451" customWidth="1"/>
    <col min="7173" max="7173" width="5.125" style="451" customWidth="1"/>
    <col min="7174" max="7174" width="5" style="451" customWidth="1"/>
    <col min="7175" max="7175" width="10.625" style="451" customWidth="1"/>
    <col min="7176" max="7176" width="7.375" style="451" customWidth="1"/>
    <col min="7177" max="7177" width="9.5" style="451" customWidth="1"/>
    <col min="7178" max="7178" width="9.75" style="451" customWidth="1"/>
    <col min="7179" max="7179" width="9.375" style="451" customWidth="1"/>
    <col min="7180" max="7180" width="5.125" style="451" customWidth="1"/>
    <col min="7181" max="7181" width="4.875" style="451" customWidth="1"/>
    <col min="7182" max="7182" width="5.625" style="451" customWidth="1"/>
    <col min="7183" max="7183" width="3" style="451" customWidth="1"/>
    <col min="7184" max="7184" width="5.375" style="451" customWidth="1"/>
    <col min="7185" max="7185" width="4.125" style="451" customWidth="1"/>
    <col min="7186" max="7186" width="5.375" style="451" customWidth="1"/>
    <col min="7187" max="7187" width="4.5" style="451" customWidth="1"/>
    <col min="7188" max="7188" width="5.5" style="451" customWidth="1"/>
    <col min="7189" max="7189" width="8.5" style="451" customWidth="1"/>
    <col min="7190" max="7190" width="7" style="451" customWidth="1"/>
    <col min="7191" max="7191" width="12.25" style="451" customWidth="1"/>
    <col min="7192" max="7192" width="5.75" style="451" customWidth="1"/>
    <col min="7193" max="7193" width="5.625" style="451" customWidth="1"/>
    <col min="7194" max="7194" width="4.75" style="451" customWidth="1"/>
    <col min="7195" max="7195" width="6.25" style="451" customWidth="1"/>
    <col min="7196" max="7197" width="6.5" style="451" customWidth="1"/>
    <col min="7198" max="7199" width="5.125" style="451" customWidth="1"/>
    <col min="7200" max="7424" width="9" style="451"/>
    <col min="7425" max="7425" width="3" style="451" customWidth="1"/>
    <col min="7426" max="7426" width="16" style="451" customWidth="1"/>
    <col min="7427" max="7427" width="5.875" style="451" customWidth="1"/>
    <col min="7428" max="7428" width="4.5" style="451" customWidth="1"/>
    <col min="7429" max="7429" width="5.125" style="451" customWidth="1"/>
    <col min="7430" max="7430" width="5" style="451" customWidth="1"/>
    <col min="7431" max="7431" width="10.625" style="451" customWidth="1"/>
    <col min="7432" max="7432" width="7.375" style="451" customWidth="1"/>
    <col min="7433" max="7433" width="9.5" style="451" customWidth="1"/>
    <col min="7434" max="7434" width="9.75" style="451" customWidth="1"/>
    <col min="7435" max="7435" width="9.375" style="451" customWidth="1"/>
    <col min="7436" max="7436" width="5.125" style="451" customWidth="1"/>
    <col min="7437" max="7437" width="4.875" style="451" customWidth="1"/>
    <col min="7438" max="7438" width="5.625" style="451" customWidth="1"/>
    <col min="7439" max="7439" width="3" style="451" customWidth="1"/>
    <col min="7440" max="7440" width="5.375" style="451" customWidth="1"/>
    <col min="7441" max="7441" width="4.125" style="451" customWidth="1"/>
    <col min="7442" max="7442" width="5.375" style="451" customWidth="1"/>
    <col min="7443" max="7443" width="4.5" style="451" customWidth="1"/>
    <col min="7444" max="7444" width="5.5" style="451" customWidth="1"/>
    <col min="7445" max="7445" width="8.5" style="451" customWidth="1"/>
    <col min="7446" max="7446" width="7" style="451" customWidth="1"/>
    <col min="7447" max="7447" width="12.25" style="451" customWidth="1"/>
    <col min="7448" max="7448" width="5.75" style="451" customWidth="1"/>
    <col min="7449" max="7449" width="5.625" style="451" customWidth="1"/>
    <col min="7450" max="7450" width="4.75" style="451" customWidth="1"/>
    <col min="7451" max="7451" width="6.25" style="451" customWidth="1"/>
    <col min="7452" max="7453" width="6.5" style="451" customWidth="1"/>
    <col min="7454" max="7455" width="5.125" style="451" customWidth="1"/>
    <col min="7456" max="7680" width="9" style="451"/>
    <col min="7681" max="7681" width="3" style="451" customWidth="1"/>
    <col min="7682" max="7682" width="16" style="451" customWidth="1"/>
    <col min="7683" max="7683" width="5.875" style="451" customWidth="1"/>
    <col min="7684" max="7684" width="4.5" style="451" customWidth="1"/>
    <col min="7685" max="7685" width="5.125" style="451" customWidth="1"/>
    <col min="7686" max="7686" width="5" style="451" customWidth="1"/>
    <col min="7687" max="7687" width="10.625" style="451" customWidth="1"/>
    <col min="7688" max="7688" width="7.375" style="451" customWidth="1"/>
    <col min="7689" max="7689" width="9.5" style="451" customWidth="1"/>
    <col min="7690" max="7690" width="9.75" style="451" customWidth="1"/>
    <col min="7691" max="7691" width="9.375" style="451" customWidth="1"/>
    <col min="7692" max="7692" width="5.125" style="451" customWidth="1"/>
    <col min="7693" max="7693" width="4.875" style="451" customWidth="1"/>
    <col min="7694" max="7694" width="5.625" style="451" customWidth="1"/>
    <col min="7695" max="7695" width="3" style="451" customWidth="1"/>
    <col min="7696" max="7696" width="5.375" style="451" customWidth="1"/>
    <col min="7697" max="7697" width="4.125" style="451" customWidth="1"/>
    <col min="7698" max="7698" width="5.375" style="451" customWidth="1"/>
    <col min="7699" max="7699" width="4.5" style="451" customWidth="1"/>
    <col min="7700" max="7700" width="5.5" style="451" customWidth="1"/>
    <col min="7701" max="7701" width="8.5" style="451" customWidth="1"/>
    <col min="7702" max="7702" width="7" style="451" customWidth="1"/>
    <col min="7703" max="7703" width="12.25" style="451" customWidth="1"/>
    <col min="7704" max="7704" width="5.75" style="451" customWidth="1"/>
    <col min="7705" max="7705" width="5.625" style="451" customWidth="1"/>
    <col min="7706" max="7706" width="4.75" style="451" customWidth="1"/>
    <col min="7707" max="7707" width="6.25" style="451" customWidth="1"/>
    <col min="7708" max="7709" width="6.5" style="451" customWidth="1"/>
    <col min="7710" max="7711" width="5.125" style="451" customWidth="1"/>
    <col min="7712" max="7936" width="9" style="451"/>
    <col min="7937" max="7937" width="3" style="451" customWidth="1"/>
    <col min="7938" max="7938" width="16" style="451" customWidth="1"/>
    <col min="7939" max="7939" width="5.875" style="451" customWidth="1"/>
    <col min="7940" max="7940" width="4.5" style="451" customWidth="1"/>
    <col min="7941" max="7941" width="5.125" style="451" customWidth="1"/>
    <col min="7942" max="7942" width="5" style="451" customWidth="1"/>
    <col min="7943" max="7943" width="10.625" style="451" customWidth="1"/>
    <col min="7944" max="7944" width="7.375" style="451" customWidth="1"/>
    <col min="7945" max="7945" width="9.5" style="451" customWidth="1"/>
    <col min="7946" max="7946" width="9.75" style="451" customWidth="1"/>
    <col min="7947" max="7947" width="9.375" style="451" customWidth="1"/>
    <col min="7948" max="7948" width="5.125" style="451" customWidth="1"/>
    <col min="7949" max="7949" width="4.875" style="451" customWidth="1"/>
    <col min="7950" max="7950" width="5.625" style="451" customWidth="1"/>
    <col min="7951" max="7951" width="3" style="451" customWidth="1"/>
    <col min="7952" max="7952" width="5.375" style="451" customWidth="1"/>
    <col min="7953" max="7953" width="4.125" style="451" customWidth="1"/>
    <col min="7954" max="7954" width="5.375" style="451" customWidth="1"/>
    <col min="7955" max="7955" width="4.5" style="451" customWidth="1"/>
    <col min="7956" max="7956" width="5.5" style="451" customWidth="1"/>
    <col min="7957" max="7957" width="8.5" style="451" customWidth="1"/>
    <col min="7958" max="7958" width="7" style="451" customWidth="1"/>
    <col min="7959" max="7959" width="12.25" style="451" customWidth="1"/>
    <col min="7960" max="7960" width="5.75" style="451" customWidth="1"/>
    <col min="7961" max="7961" width="5.625" style="451" customWidth="1"/>
    <col min="7962" max="7962" width="4.75" style="451" customWidth="1"/>
    <col min="7963" max="7963" width="6.25" style="451" customWidth="1"/>
    <col min="7964" max="7965" width="6.5" style="451" customWidth="1"/>
    <col min="7966" max="7967" width="5.125" style="451" customWidth="1"/>
    <col min="7968" max="8192" width="9" style="451"/>
    <col min="8193" max="8193" width="3" style="451" customWidth="1"/>
    <col min="8194" max="8194" width="16" style="451" customWidth="1"/>
    <col min="8195" max="8195" width="5.875" style="451" customWidth="1"/>
    <col min="8196" max="8196" width="4.5" style="451" customWidth="1"/>
    <col min="8197" max="8197" width="5.125" style="451" customWidth="1"/>
    <col min="8198" max="8198" width="5" style="451" customWidth="1"/>
    <col min="8199" max="8199" width="10.625" style="451" customWidth="1"/>
    <col min="8200" max="8200" width="7.375" style="451" customWidth="1"/>
    <col min="8201" max="8201" width="9.5" style="451" customWidth="1"/>
    <col min="8202" max="8202" width="9.75" style="451" customWidth="1"/>
    <col min="8203" max="8203" width="9.375" style="451" customWidth="1"/>
    <col min="8204" max="8204" width="5.125" style="451" customWidth="1"/>
    <col min="8205" max="8205" width="4.875" style="451" customWidth="1"/>
    <col min="8206" max="8206" width="5.625" style="451" customWidth="1"/>
    <col min="8207" max="8207" width="3" style="451" customWidth="1"/>
    <col min="8208" max="8208" width="5.375" style="451" customWidth="1"/>
    <col min="8209" max="8209" width="4.125" style="451" customWidth="1"/>
    <col min="8210" max="8210" width="5.375" style="451" customWidth="1"/>
    <col min="8211" max="8211" width="4.5" style="451" customWidth="1"/>
    <col min="8212" max="8212" width="5.5" style="451" customWidth="1"/>
    <col min="8213" max="8213" width="8.5" style="451" customWidth="1"/>
    <col min="8214" max="8214" width="7" style="451" customWidth="1"/>
    <col min="8215" max="8215" width="12.25" style="451" customWidth="1"/>
    <col min="8216" max="8216" width="5.75" style="451" customWidth="1"/>
    <col min="8217" max="8217" width="5.625" style="451" customWidth="1"/>
    <col min="8218" max="8218" width="4.75" style="451" customWidth="1"/>
    <col min="8219" max="8219" width="6.25" style="451" customWidth="1"/>
    <col min="8220" max="8221" width="6.5" style="451" customWidth="1"/>
    <col min="8222" max="8223" width="5.125" style="451" customWidth="1"/>
    <col min="8224" max="8448" width="9" style="451"/>
    <col min="8449" max="8449" width="3" style="451" customWidth="1"/>
    <col min="8450" max="8450" width="16" style="451" customWidth="1"/>
    <col min="8451" max="8451" width="5.875" style="451" customWidth="1"/>
    <col min="8452" max="8452" width="4.5" style="451" customWidth="1"/>
    <col min="8453" max="8453" width="5.125" style="451" customWidth="1"/>
    <col min="8454" max="8454" width="5" style="451" customWidth="1"/>
    <col min="8455" max="8455" width="10.625" style="451" customWidth="1"/>
    <col min="8456" max="8456" width="7.375" style="451" customWidth="1"/>
    <col min="8457" max="8457" width="9.5" style="451" customWidth="1"/>
    <col min="8458" max="8458" width="9.75" style="451" customWidth="1"/>
    <col min="8459" max="8459" width="9.375" style="451" customWidth="1"/>
    <col min="8460" max="8460" width="5.125" style="451" customWidth="1"/>
    <col min="8461" max="8461" width="4.875" style="451" customWidth="1"/>
    <col min="8462" max="8462" width="5.625" style="451" customWidth="1"/>
    <col min="8463" max="8463" width="3" style="451" customWidth="1"/>
    <col min="8464" max="8464" width="5.375" style="451" customWidth="1"/>
    <col min="8465" max="8465" width="4.125" style="451" customWidth="1"/>
    <col min="8466" max="8466" width="5.375" style="451" customWidth="1"/>
    <col min="8467" max="8467" width="4.5" style="451" customWidth="1"/>
    <col min="8468" max="8468" width="5.5" style="451" customWidth="1"/>
    <col min="8469" max="8469" width="8.5" style="451" customWidth="1"/>
    <col min="8470" max="8470" width="7" style="451" customWidth="1"/>
    <col min="8471" max="8471" width="12.25" style="451" customWidth="1"/>
    <col min="8472" max="8472" width="5.75" style="451" customWidth="1"/>
    <col min="8473" max="8473" width="5.625" style="451" customWidth="1"/>
    <col min="8474" max="8474" width="4.75" style="451" customWidth="1"/>
    <col min="8475" max="8475" width="6.25" style="451" customWidth="1"/>
    <col min="8476" max="8477" width="6.5" style="451" customWidth="1"/>
    <col min="8478" max="8479" width="5.125" style="451" customWidth="1"/>
    <col min="8480" max="8704" width="9" style="451"/>
    <col min="8705" max="8705" width="3" style="451" customWidth="1"/>
    <col min="8706" max="8706" width="16" style="451" customWidth="1"/>
    <col min="8707" max="8707" width="5.875" style="451" customWidth="1"/>
    <col min="8708" max="8708" width="4.5" style="451" customWidth="1"/>
    <col min="8709" max="8709" width="5.125" style="451" customWidth="1"/>
    <col min="8710" max="8710" width="5" style="451" customWidth="1"/>
    <col min="8711" max="8711" width="10.625" style="451" customWidth="1"/>
    <col min="8712" max="8712" width="7.375" style="451" customWidth="1"/>
    <col min="8713" max="8713" width="9.5" style="451" customWidth="1"/>
    <col min="8714" max="8714" width="9.75" style="451" customWidth="1"/>
    <col min="8715" max="8715" width="9.375" style="451" customWidth="1"/>
    <col min="8716" max="8716" width="5.125" style="451" customWidth="1"/>
    <col min="8717" max="8717" width="4.875" style="451" customWidth="1"/>
    <col min="8718" max="8718" width="5.625" style="451" customWidth="1"/>
    <col min="8719" max="8719" width="3" style="451" customWidth="1"/>
    <col min="8720" max="8720" width="5.375" style="451" customWidth="1"/>
    <col min="8721" max="8721" width="4.125" style="451" customWidth="1"/>
    <col min="8722" max="8722" width="5.375" style="451" customWidth="1"/>
    <col min="8723" max="8723" width="4.5" style="451" customWidth="1"/>
    <col min="8724" max="8724" width="5.5" style="451" customWidth="1"/>
    <col min="8725" max="8725" width="8.5" style="451" customWidth="1"/>
    <col min="8726" max="8726" width="7" style="451" customWidth="1"/>
    <col min="8727" max="8727" width="12.25" style="451" customWidth="1"/>
    <col min="8728" max="8728" width="5.75" style="451" customWidth="1"/>
    <col min="8729" max="8729" width="5.625" style="451" customWidth="1"/>
    <col min="8730" max="8730" width="4.75" style="451" customWidth="1"/>
    <col min="8731" max="8731" width="6.25" style="451" customWidth="1"/>
    <col min="8732" max="8733" width="6.5" style="451" customWidth="1"/>
    <col min="8734" max="8735" width="5.125" style="451" customWidth="1"/>
    <col min="8736" max="8960" width="9" style="451"/>
    <col min="8961" max="8961" width="3" style="451" customWidth="1"/>
    <col min="8962" max="8962" width="16" style="451" customWidth="1"/>
    <col min="8963" max="8963" width="5.875" style="451" customWidth="1"/>
    <col min="8964" max="8964" width="4.5" style="451" customWidth="1"/>
    <col min="8965" max="8965" width="5.125" style="451" customWidth="1"/>
    <col min="8966" max="8966" width="5" style="451" customWidth="1"/>
    <col min="8967" max="8967" width="10.625" style="451" customWidth="1"/>
    <col min="8968" max="8968" width="7.375" style="451" customWidth="1"/>
    <col min="8969" max="8969" width="9.5" style="451" customWidth="1"/>
    <col min="8970" max="8970" width="9.75" style="451" customWidth="1"/>
    <col min="8971" max="8971" width="9.375" style="451" customWidth="1"/>
    <col min="8972" max="8972" width="5.125" style="451" customWidth="1"/>
    <col min="8973" max="8973" width="4.875" style="451" customWidth="1"/>
    <col min="8974" max="8974" width="5.625" style="451" customWidth="1"/>
    <col min="8975" max="8975" width="3" style="451" customWidth="1"/>
    <col min="8976" max="8976" width="5.375" style="451" customWidth="1"/>
    <col min="8977" max="8977" width="4.125" style="451" customWidth="1"/>
    <col min="8978" max="8978" width="5.375" style="451" customWidth="1"/>
    <col min="8979" max="8979" width="4.5" style="451" customWidth="1"/>
    <col min="8980" max="8980" width="5.5" style="451" customWidth="1"/>
    <col min="8981" max="8981" width="8.5" style="451" customWidth="1"/>
    <col min="8982" max="8982" width="7" style="451" customWidth="1"/>
    <col min="8983" max="8983" width="12.25" style="451" customWidth="1"/>
    <col min="8984" max="8984" width="5.75" style="451" customWidth="1"/>
    <col min="8985" max="8985" width="5.625" style="451" customWidth="1"/>
    <col min="8986" max="8986" width="4.75" style="451" customWidth="1"/>
    <col min="8987" max="8987" width="6.25" style="451" customWidth="1"/>
    <col min="8988" max="8989" width="6.5" style="451" customWidth="1"/>
    <col min="8990" max="8991" width="5.125" style="451" customWidth="1"/>
    <col min="8992" max="9216" width="9" style="451"/>
    <col min="9217" max="9217" width="3" style="451" customWidth="1"/>
    <col min="9218" max="9218" width="16" style="451" customWidth="1"/>
    <col min="9219" max="9219" width="5.875" style="451" customWidth="1"/>
    <col min="9220" max="9220" width="4.5" style="451" customWidth="1"/>
    <col min="9221" max="9221" width="5.125" style="451" customWidth="1"/>
    <col min="9222" max="9222" width="5" style="451" customWidth="1"/>
    <col min="9223" max="9223" width="10.625" style="451" customWidth="1"/>
    <col min="9224" max="9224" width="7.375" style="451" customWidth="1"/>
    <col min="9225" max="9225" width="9.5" style="451" customWidth="1"/>
    <col min="9226" max="9226" width="9.75" style="451" customWidth="1"/>
    <col min="9227" max="9227" width="9.375" style="451" customWidth="1"/>
    <col min="9228" max="9228" width="5.125" style="451" customWidth="1"/>
    <col min="9229" max="9229" width="4.875" style="451" customWidth="1"/>
    <col min="9230" max="9230" width="5.625" style="451" customWidth="1"/>
    <col min="9231" max="9231" width="3" style="451" customWidth="1"/>
    <col min="9232" max="9232" width="5.375" style="451" customWidth="1"/>
    <col min="9233" max="9233" width="4.125" style="451" customWidth="1"/>
    <col min="9234" max="9234" width="5.375" style="451" customWidth="1"/>
    <col min="9235" max="9235" width="4.5" style="451" customWidth="1"/>
    <col min="9236" max="9236" width="5.5" style="451" customWidth="1"/>
    <col min="9237" max="9237" width="8.5" style="451" customWidth="1"/>
    <col min="9238" max="9238" width="7" style="451" customWidth="1"/>
    <col min="9239" max="9239" width="12.25" style="451" customWidth="1"/>
    <col min="9240" max="9240" width="5.75" style="451" customWidth="1"/>
    <col min="9241" max="9241" width="5.625" style="451" customWidth="1"/>
    <col min="9242" max="9242" width="4.75" style="451" customWidth="1"/>
    <col min="9243" max="9243" width="6.25" style="451" customWidth="1"/>
    <col min="9244" max="9245" width="6.5" style="451" customWidth="1"/>
    <col min="9246" max="9247" width="5.125" style="451" customWidth="1"/>
    <col min="9248" max="9472" width="9" style="451"/>
    <col min="9473" max="9473" width="3" style="451" customWidth="1"/>
    <col min="9474" max="9474" width="16" style="451" customWidth="1"/>
    <col min="9475" max="9475" width="5.875" style="451" customWidth="1"/>
    <col min="9476" max="9476" width="4.5" style="451" customWidth="1"/>
    <col min="9477" max="9477" width="5.125" style="451" customWidth="1"/>
    <col min="9478" max="9478" width="5" style="451" customWidth="1"/>
    <col min="9479" max="9479" width="10.625" style="451" customWidth="1"/>
    <col min="9480" max="9480" width="7.375" style="451" customWidth="1"/>
    <col min="9481" max="9481" width="9.5" style="451" customWidth="1"/>
    <col min="9482" max="9482" width="9.75" style="451" customWidth="1"/>
    <col min="9483" max="9483" width="9.375" style="451" customWidth="1"/>
    <col min="9484" max="9484" width="5.125" style="451" customWidth="1"/>
    <col min="9485" max="9485" width="4.875" style="451" customWidth="1"/>
    <col min="9486" max="9486" width="5.625" style="451" customWidth="1"/>
    <col min="9487" max="9487" width="3" style="451" customWidth="1"/>
    <col min="9488" max="9488" width="5.375" style="451" customWidth="1"/>
    <col min="9489" max="9489" width="4.125" style="451" customWidth="1"/>
    <col min="9490" max="9490" width="5.375" style="451" customWidth="1"/>
    <col min="9491" max="9491" width="4.5" style="451" customWidth="1"/>
    <col min="9492" max="9492" width="5.5" style="451" customWidth="1"/>
    <col min="9493" max="9493" width="8.5" style="451" customWidth="1"/>
    <col min="9494" max="9494" width="7" style="451" customWidth="1"/>
    <col min="9495" max="9495" width="12.25" style="451" customWidth="1"/>
    <col min="9496" max="9496" width="5.75" style="451" customWidth="1"/>
    <col min="9497" max="9497" width="5.625" style="451" customWidth="1"/>
    <col min="9498" max="9498" width="4.75" style="451" customWidth="1"/>
    <col min="9499" max="9499" width="6.25" style="451" customWidth="1"/>
    <col min="9500" max="9501" width="6.5" style="451" customWidth="1"/>
    <col min="9502" max="9503" width="5.125" style="451" customWidth="1"/>
    <col min="9504" max="9728" width="9" style="451"/>
    <col min="9729" max="9729" width="3" style="451" customWidth="1"/>
    <col min="9730" max="9730" width="16" style="451" customWidth="1"/>
    <col min="9731" max="9731" width="5.875" style="451" customWidth="1"/>
    <col min="9732" max="9732" width="4.5" style="451" customWidth="1"/>
    <col min="9733" max="9733" width="5.125" style="451" customWidth="1"/>
    <col min="9734" max="9734" width="5" style="451" customWidth="1"/>
    <col min="9735" max="9735" width="10.625" style="451" customWidth="1"/>
    <col min="9736" max="9736" width="7.375" style="451" customWidth="1"/>
    <col min="9737" max="9737" width="9.5" style="451" customWidth="1"/>
    <col min="9738" max="9738" width="9.75" style="451" customWidth="1"/>
    <col min="9739" max="9739" width="9.375" style="451" customWidth="1"/>
    <col min="9740" max="9740" width="5.125" style="451" customWidth="1"/>
    <col min="9741" max="9741" width="4.875" style="451" customWidth="1"/>
    <col min="9742" max="9742" width="5.625" style="451" customWidth="1"/>
    <col min="9743" max="9743" width="3" style="451" customWidth="1"/>
    <col min="9744" max="9744" width="5.375" style="451" customWidth="1"/>
    <col min="9745" max="9745" width="4.125" style="451" customWidth="1"/>
    <col min="9746" max="9746" width="5.375" style="451" customWidth="1"/>
    <col min="9747" max="9747" width="4.5" style="451" customWidth="1"/>
    <col min="9748" max="9748" width="5.5" style="451" customWidth="1"/>
    <col min="9749" max="9749" width="8.5" style="451" customWidth="1"/>
    <col min="9750" max="9750" width="7" style="451" customWidth="1"/>
    <col min="9751" max="9751" width="12.25" style="451" customWidth="1"/>
    <col min="9752" max="9752" width="5.75" style="451" customWidth="1"/>
    <col min="9753" max="9753" width="5.625" style="451" customWidth="1"/>
    <col min="9754" max="9754" width="4.75" style="451" customWidth="1"/>
    <col min="9755" max="9755" width="6.25" style="451" customWidth="1"/>
    <col min="9756" max="9757" width="6.5" style="451" customWidth="1"/>
    <col min="9758" max="9759" width="5.125" style="451" customWidth="1"/>
    <col min="9760" max="9984" width="9" style="451"/>
    <col min="9985" max="9985" width="3" style="451" customWidth="1"/>
    <col min="9986" max="9986" width="16" style="451" customWidth="1"/>
    <col min="9987" max="9987" width="5.875" style="451" customWidth="1"/>
    <col min="9988" max="9988" width="4.5" style="451" customWidth="1"/>
    <col min="9989" max="9989" width="5.125" style="451" customWidth="1"/>
    <col min="9990" max="9990" width="5" style="451" customWidth="1"/>
    <col min="9991" max="9991" width="10.625" style="451" customWidth="1"/>
    <col min="9992" max="9992" width="7.375" style="451" customWidth="1"/>
    <col min="9993" max="9993" width="9.5" style="451" customWidth="1"/>
    <col min="9994" max="9994" width="9.75" style="451" customWidth="1"/>
    <col min="9995" max="9995" width="9.375" style="451" customWidth="1"/>
    <col min="9996" max="9996" width="5.125" style="451" customWidth="1"/>
    <col min="9997" max="9997" width="4.875" style="451" customWidth="1"/>
    <col min="9998" max="9998" width="5.625" style="451" customWidth="1"/>
    <col min="9999" max="9999" width="3" style="451" customWidth="1"/>
    <col min="10000" max="10000" width="5.375" style="451" customWidth="1"/>
    <col min="10001" max="10001" width="4.125" style="451" customWidth="1"/>
    <col min="10002" max="10002" width="5.375" style="451" customWidth="1"/>
    <col min="10003" max="10003" width="4.5" style="451" customWidth="1"/>
    <col min="10004" max="10004" width="5.5" style="451" customWidth="1"/>
    <col min="10005" max="10005" width="8.5" style="451" customWidth="1"/>
    <col min="10006" max="10006" width="7" style="451" customWidth="1"/>
    <col min="10007" max="10007" width="12.25" style="451" customWidth="1"/>
    <col min="10008" max="10008" width="5.75" style="451" customWidth="1"/>
    <col min="10009" max="10009" width="5.625" style="451" customWidth="1"/>
    <col min="10010" max="10010" width="4.75" style="451" customWidth="1"/>
    <col min="10011" max="10011" width="6.25" style="451" customWidth="1"/>
    <col min="10012" max="10013" width="6.5" style="451" customWidth="1"/>
    <col min="10014" max="10015" width="5.125" style="451" customWidth="1"/>
    <col min="10016" max="10240" width="9" style="451"/>
    <col min="10241" max="10241" width="3" style="451" customWidth="1"/>
    <col min="10242" max="10242" width="16" style="451" customWidth="1"/>
    <col min="10243" max="10243" width="5.875" style="451" customWidth="1"/>
    <col min="10244" max="10244" width="4.5" style="451" customWidth="1"/>
    <col min="10245" max="10245" width="5.125" style="451" customWidth="1"/>
    <col min="10246" max="10246" width="5" style="451" customWidth="1"/>
    <col min="10247" max="10247" width="10.625" style="451" customWidth="1"/>
    <col min="10248" max="10248" width="7.375" style="451" customWidth="1"/>
    <col min="10249" max="10249" width="9.5" style="451" customWidth="1"/>
    <col min="10250" max="10250" width="9.75" style="451" customWidth="1"/>
    <col min="10251" max="10251" width="9.375" style="451" customWidth="1"/>
    <col min="10252" max="10252" width="5.125" style="451" customWidth="1"/>
    <col min="10253" max="10253" width="4.875" style="451" customWidth="1"/>
    <col min="10254" max="10254" width="5.625" style="451" customWidth="1"/>
    <col min="10255" max="10255" width="3" style="451" customWidth="1"/>
    <col min="10256" max="10256" width="5.375" style="451" customWidth="1"/>
    <col min="10257" max="10257" width="4.125" style="451" customWidth="1"/>
    <col min="10258" max="10258" width="5.375" style="451" customWidth="1"/>
    <col min="10259" max="10259" width="4.5" style="451" customWidth="1"/>
    <col min="10260" max="10260" width="5.5" style="451" customWidth="1"/>
    <col min="10261" max="10261" width="8.5" style="451" customWidth="1"/>
    <col min="10262" max="10262" width="7" style="451" customWidth="1"/>
    <col min="10263" max="10263" width="12.25" style="451" customWidth="1"/>
    <col min="10264" max="10264" width="5.75" style="451" customWidth="1"/>
    <col min="10265" max="10265" width="5.625" style="451" customWidth="1"/>
    <col min="10266" max="10266" width="4.75" style="451" customWidth="1"/>
    <col min="10267" max="10267" width="6.25" style="451" customWidth="1"/>
    <col min="10268" max="10269" width="6.5" style="451" customWidth="1"/>
    <col min="10270" max="10271" width="5.125" style="451" customWidth="1"/>
    <col min="10272" max="10496" width="9" style="451"/>
    <col min="10497" max="10497" width="3" style="451" customWidth="1"/>
    <col min="10498" max="10498" width="16" style="451" customWidth="1"/>
    <col min="10499" max="10499" width="5.875" style="451" customWidth="1"/>
    <col min="10500" max="10500" width="4.5" style="451" customWidth="1"/>
    <col min="10501" max="10501" width="5.125" style="451" customWidth="1"/>
    <col min="10502" max="10502" width="5" style="451" customWidth="1"/>
    <col min="10503" max="10503" width="10.625" style="451" customWidth="1"/>
    <col min="10504" max="10504" width="7.375" style="451" customWidth="1"/>
    <col min="10505" max="10505" width="9.5" style="451" customWidth="1"/>
    <col min="10506" max="10506" width="9.75" style="451" customWidth="1"/>
    <col min="10507" max="10507" width="9.375" style="451" customWidth="1"/>
    <col min="10508" max="10508" width="5.125" style="451" customWidth="1"/>
    <col min="10509" max="10509" width="4.875" style="451" customWidth="1"/>
    <col min="10510" max="10510" width="5.625" style="451" customWidth="1"/>
    <col min="10511" max="10511" width="3" style="451" customWidth="1"/>
    <col min="10512" max="10512" width="5.375" style="451" customWidth="1"/>
    <col min="10513" max="10513" width="4.125" style="451" customWidth="1"/>
    <col min="10514" max="10514" width="5.375" style="451" customWidth="1"/>
    <col min="10515" max="10515" width="4.5" style="451" customWidth="1"/>
    <col min="10516" max="10516" width="5.5" style="451" customWidth="1"/>
    <col min="10517" max="10517" width="8.5" style="451" customWidth="1"/>
    <col min="10518" max="10518" width="7" style="451" customWidth="1"/>
    <col min="10519" max="10519" width="12.25" style="451" customWidth="1"/>
    <col min="10520" max="10520" width="5.75" style="451" customWidth="1"/>
    <col min="10521" max="10521" width="5.625" style="451" customWidth="1"/>
    <col min="10522" max="10522" width="4.75" style="451" customWidth="1"/>
    <col min="10523" max="10523" width="6.25" style="451" customWidth="1"/>
    <col min="10524" max="10525" width="6.5" style="451" customWidth="1"/>
    <col min="10526" max="10527" width="5.125" style="451" customWidth="1"/>
    <col min="10528" max="10752" width="9" style="451"/>
    <col min="10753" max="10753" width="3" style="451" customWidth="1"/>
    <col min="10754" max="10754" width="16" style="451" customWidth="1"/>
    <col min="10755" max="10755" width="5.875" style="451" customWidth="1"/>
    <col min="10756" max="10756" width="4.5" style="451" customWidth="1"/>
    <col min="10757" max="10757" width="5.125" style="451" customWidth="1"/>
    <col min="10758" max="10758" width="5" style="451" customWidth="1"/>
    <col min="10759" max="10759" width="10.625" style="451" customWidth="1"/>
    <col min="10760" max="10760" width="7.375" style="451" customWidth="1"/>
    <col min="10761" max="10761" width="9.5" style="451" customWidth="1"/>
    <col min="10762" max="10762" width="9.75" style="451" customWidth="1"/>
    <col min="10763" max="10763" width="9.375" style="451" customWidth="1"/>
    <col min="10764" max="10764" width="5.125" style="451" customWidth="1"/>
    <col min="10765" max="10765" width="4.875" style="451" customWidth="1"/>
    <col min="10766" max="10766" width="5.625" style="451" customWidth="1"/>
    <col min="10767" max="10767" width="3" style="451" customWidth="1"/>
    <col min="10768" max="10768" width="5.375" style="451" customWidth="1"/>
    <col min="10769" max="10769" width="4.125" style="451" customWidth="1"/>
    <col min="10770" max="10770" width="5.375" style="451" customWidth="1"/>
    <col min="10771" max="10771" width="4.5" style="451" customWidth="1"/>
    <col min="10772" max="10772" width="5.5" style="451" customWidth="1"/>
    <col min="10773" max="10773" width="8.5" style="451" customWidth="1"/>
    <col min="10774" max="10774" width="7" style="451" customWidth="1"/>
    <col min="10775" max="10775" width="12.25" style="451" customWidth="1"/>
    <col min="10776" max="10776" width="5.75" style="451" customWidth="1"/>
    <col min="10777" max="10777" width="5.625" style="451" customWidth="1"/>
    <col min="10778" max="10778" width="4.75" style="451" customWidth="1"/>
    <col min="10779" max="10779" width="6.25" style="451" customWidth="1"/>
    <col min="10780" max="10781" width="6.5" style="451" customWidth="1"/>
    <col min="10782" max="10783" width="5.125" style="451" customWidth="1"/>
    <col min="10784" max="11008" width="9" style="451"/>
    <col min="11009" max="11009" width="3" style="451" customWidth="1"/>
    <col min="11010" max="11010" width="16" style="451" customWidth="1"/>
    <col min="11011" max="11011" width="5.875" style="451" customWidth="1"/>
    <col min="11012" max="11012" width="4.5" style="451" customWidth="1"/>
    <col min="11013" max="11013" width="5.125" style="451" customWidth="1"/>
    <col min="11014" max="11014" width="5" style="451" customWidth="1"/>
    <col min="11015" max="11015" width="10.625" style="451" customWidth="1"/>
    <col min="11016" max="11016" width="7.375" style="451" customWidth="1"/>
    <col min="11017" max="11017" width="9.5" style="451" customWidth="1"/>
    <col min="11018" max="11018" width="9.75" style="451" customWidth="1"/>
    <col min="11019" max="11019" width="9.375" style="451" customWidth="1"/>
    <col min="11020" max="11020" width="5.125" style="451" customWidth="1"/>
    <col min="11021" max="11021" width="4.875" style="451" customWidth="1"/>
    <col min="11022" max="11022" width="5.625" style="451" customWidth="1"/>
    <col min="11023" max="11023" width="3" style="451" customWidth="1"/>
    <col min="11024" max="11024" width="5.375" style="451" customWidth="1"/>
    <col min="11025" max="11025" width="4.125" style="451" customWidth="1"/>
    <col min="11026" max="11026" width="5.375" style="451" customWidth="1"/>
    <col min="11027" max="11027" width="4.5" style="451" customWidth="1"/>
    <col min="11028" max="11028" width="5.5" style="451" customWidth="1"/>
    <col min="11029" max="11029" width="8.5" style="451" customWidth="1"/>
    <col min="11030" max="11030" width="7" style="451" customWidth="1"/>
    <col min="11031" max="11031" width="12.25" style="451" customWidth="1"/>
    <col min="11032" max="11032" width="5.75" style="451" customWidth="1"/>
    <col min="11033" max="11033" width="5.625" style="451" customWidth="1"/>
    <col min="11034" max="11034" width="4.75" style="451" customWidth="1"/>
    <col min="11035" max="11035" width="6.25" style="451" customWidth="1"/>
    <col min="11036" max="11037" width="6.5" style="451" customWidth="1"/>
    <col min="11038" max="11039" width="5.125" style="451" customWidth="1"/>
    <col min="11040" max="11264" width="9" style="451"/>
    <col min="11265" max="11265" width="3" style="451" customWidth="1"/>
    <col min="11266" max="11266" width="16" style="451" customWidth="1"/>
    <col min="11267" max="11267" width="5.875" style="451" customWidth="1"/>
    <col min="11268" max="11268" width="4.5" style="451" customWidth="1"/>
    <col min="11269" max="11269" width="5.125" style="451" customWidth="1"/>
    <col min="11270" max="11270" width="5" style="451" customWidth="1"/>
    <col min="11271" max="11271" width="10.625" style="451" customWidth="1"/>
    <col min="11272" max="11272" width="7.375" style="451" customWidth="1"/>
    <col min="11273" max="11273" width="9.5" style="451" customWidth="1"/>
    <col min="11274" max="11274" width="9.75" style="451" customWidth="1"/>
    <col min="11275" max="11275" width="9.375" style="451" customWidth="1"/>
    <col min="11276" max="11276" width="5.125" style="451" customWidth="1"/>
    <col min="11277" max="11277" width="4.875" style="451" customWidth="1"/>
    <col min="11278" max="11278" width="5.625" style="451" customWidth="1"/>
    <col min="11279" max="11279" width="3" style="451" customWidth="1"/>
    <col min="11280" max="11280" width="5.375" style="451" customWidth="1"/>
    <col min="11281" max="11281" width="4.125" style="451" customWidth="1"/>
    <col min="11282" max="11282" width="5.375" style="451" customWidth="1"/>
    <col min="11283" max="11283" width="4.5" style="451" customWidth="1"/>
    <col min="11284" max="11284" width="5.5" style="451" customWidth="1"/>
    <col min="11285" max="11285" width="8.5" style="451" customWidth="1"/>
    <col min="11286" max="11286" width="7" style="451" customWidth="1"/>
    <col min="11287" max="11287" width="12.25" style="451" customWidth="1"/>
    <col min="11288" max="11288" width="5.75" style="451" customWidth="1"/>
    <col min="11289" max="11289" width="5.625" style="451" customWidth="1"/>
    <col min="11290" max="11290" width="4.75" style="451" customWidth="1"/>
    <col min="11291" max="11291" width="6.25" style="451" customWidth="1"/>
    <col min="11292" max="11293" width="6.5" style="451" customWidth="1"/>
    <col min="11294" max="11295" width="5.125" style="451" customWidth="1"/>
    <col min="11296" max="11520" width="9" style="451"/>
    <col min="11521" max="11521" width="3" style="451" customWidth="1"/>
    <col min="11522" max="11522" width="16" style="451" customWidth="1"/>
    <col min="11523" max="11523" width="5.875" style="451" customWidth="1"/>
    <col min="11524" max="11524" width="4.5" style="451" customWidth="1"/>
    <col min="11525" max="11525" width="5.125" style="451" customWidth="1"/>
    <col min="11526" max="11526" width="5" style="451" customWidth="1"/>
    <col min="11527" max="11527" width="10.625" style="451" customWidth="1"/>
    <col min="11528" max="11528" width="7.375" style="451" customWidth="1"/>
    <col min="11529" max="11529" width="9.5" style="451" customWidth="1"/>
    <col min="11530" max="11530" width="9.75" style="451" customWidth="1"/>
    <col min="11531" max="11531" width="9.375" style="451" customWidth="1"/>
    <col min="11532" max="11532" width="5.125" style="451" customWidth="1"/>
    <col min="11533" max="11533" width="4.875" style="451" customWidth="1"/>
    <col min="11534" max="11534" width="5.625" style="451" customWidth="1"/>
    <col min="11535" max="11535" width="3" style="451" customWidth="1"/>
    <col min="11536" max="11536" width="5.375" style="451" customWidth="1"/>
    <col min="11537" max="11537" width="4.125" style="451" customWidth="1"/>
    <col min="11538" max="11538" width="5.375" style="451" customWidth="1"/>
    <col min="11539" max="11539" width="4.5" style="451" customWidth="1"/>
    <col min="11540" max="11540" width="5.5" style="451" customWidth="1"/>
    <col min="11541" max="11541" width="8.5" style="451" customWidth="1"/>
    <col min="11542" max="11542" width="7" style="451" customWidth="1"/>
    <col min="11543" max="11543" width="12.25" style="451" customWidth="1"/>
    <col min="11544" max="11544" width="5.75" style="451" customWidth="1"/>
    <col min="11545" max="11545" width="5.625" style="451" customWidth="1"/>
    <col min="11546" max="11546" width="4.75" style="451" customWidth="1"/>
    <col min="11547" max="11547" width="6.25" style="451" customWidth="1"/>
    <col min="11548" max="11549" width="6.5" style="451" customWidth="1"/>
    <col min="11550" max="11551" width="5.125" style="451" customWidth="1"/>
    <col min="11552" max="11776" width="9" style="451"/>
    <col min="11777" max="11777" width="3" style="451" customWidth="1"/>
    <col min="11778" max="11778" width="16" style="451" customWidth="1"/>
    <col min="11779" max="11779" width="5.875" style="451" customWidth="1"/>
    <col min="11780" max="11780" width="4.5" style="451" customWidth="1"/>
    <col min="11781" max="11781" width="5.125" style="451" customWidth="1"/>
    <col min="11782" max="11782" width="5" style="451" customWidth="1"/>
    <col min="11783" max="11783" width="10.625" style="451" customWidth="1"/>
    <col min="11784" max="11784" width="7.375" style="451" customWidth="1"/>
    <col min="11785" max="11785" width="9.5" style="451" customWidth="1"/>
    <col min="11786" max="11786" width="9.75" style="451" customWidth="1"/>
    <col min="11787" max="11787" width="9.375" style="451" customWidth="1"/>
    <col min="11788" max="11788" width="5.125" style="451" customWidth="1"/>
    <col min="11789" max="11789" width="4.875" style="451" customWidth="1"/>
    <col min="11790" max="11790" width="5.625" style="451" customWidth="1"/>
    <col min="11791" max="11791" width="3" style="451" customWidth="1"/>
    <col min="11792" max="11792" width="5.375" style="451" customWidth="1"/>
    <col min="11793" max="11793" width="4.125" style="451" customWidth="1"/>
    <col min="11794" max="11794" width="5.375" style="451" customWidth="1"/>
    <col min="11795" max="11795" width="4.5" style="451" customWidth="1"/>
    <col min="11796" max="11796" width="5.5" style="451" customWidth="1"/>
    <col min="11797" max="11797" width="8.5" style="451" customWidth="1"/>
    <col min="11798" max="11798" width="7" style="451" customWidth="1"/>
    <col min="11799" max="11799" width="12.25" style="451" customWidth="1"/>
    <col min="11800" max="11800" width="5.75" style="451" customWidth="1"/>
    <col min="11801" max="11801" width="5.625" style="451" customWidth="1"/>
    <col min="11802" max="11802" width="4.75" style="451" customWidth="1"/>
    <col min="11803" max="11803" width="6.25" style="451" customWidth="1"/>
    <col min="11804" max="11805" width="6.5" style="451" customWidth="1"/>
    <col min="11806" max="11807" width="5.125" style="451" customWidth="1"/>
    <col min="11808" max="12032" width="9" style="451"/>
    <col min="12033" max="12033" width="3" style="451" customWidth="1"/>
    <col min="12034" max="12034" width="16" style="451" customWidth="1"/>
    <col min="12035" max="12035" width="5.875" style="451" customWidth="1"/>
    <col min="12036" max="12036" width="4.5" style="451" customWidth="1"/>
    <col min="12037" max="12037" width="5.125" style="451" customWidth="1"/>
    <col min="12038" max="12038" width="5" style="451" customWidth="1"/>
    <col min="12039" max="12039" width="10.625" style="451" customWidth="1"/>
    <col min="12040" max="12040" width="7.375" style="451" customWidth="1"/>
    <col min="12041" max="12041" width="9.5" style="451" customWidth="1"/>
    <col min="12042" max="12042" width="9.75" style="451" customWidth="1"/>
    <col min="12043" max="12043" width="9.375" style="451" customWidth="1"/>
    <col min="12044" max="12044" width="5.125" style="451" customWidth="1"/>
    <col min="12045" max="12045" width="4.875" style="451" customWidth="1"/>
    <col min="12046" max="12046" width="5.625" style="451" customWidth="1"/>
    <col min="12047" max="12047" width="3" style="451" customWidth="1"/>
    <col min="12048" max="12048" width="5.375" style="451" customWidth="1"/>
    <col min="12049" max="12049" width="4.125" style="451" customWidth="1"/>
    <col min="12050" max="12050" width="5.375" style="451" customWidth="1"/>
    <col min="12051" max="12051" width="4.5" style="451" customWidth="1"/>
    <col min="12052" max="12052" width="5.5" style="451" customWidth="1"/>
    <col min="12053" max="12053" width="8.5" style="451" customWidth="1"/>
    <col min="12054" max="12054" width="7" style="451" customWidth="1"/>
    <col min="12055" max="12055" width="12.25" style="451" customWidth="1"/>
    <col min="12056" max="12056" width="5.75" style="451" customWidth="1"/>
    <col min="12057" max="12057" width="5.625" style="451" customWidth="1"/>
    <col min="12058" max="12058" width="4.75" style="451" customWidth="1"/>
    <col min="12059" max="12059" width="6.25" style="451" customWidth="1"/>
    <col min="12060" max="12061" width="6.5" style="451" customWidth="1"/>
    <col min="12062" max="12063" width="5.125" style="451" customWidth="1"/>
    <col min="12064" max="12288" width="9" style="451"/>
    <col min="12289" max="12289" width="3" style="451" customWidth="1"/>
    <col min="12290" max="12290" width="16" style="451" customWidth="1"/>
    <col min="12291" max="12291" width="5.875" style="451" customWidth="1"/>
    <col min="12292" max="12292" width="4.5" style="451" customWidth="1"/>
    <col min="12293" max="12293" width="5.125" style="451" customWidth="1"/>
    <col min="12294" max="12294" width="5" style="451" customWidth="1"/>
    <col min="12295" max="12295" width="10.625" style="451" customWidth="1"/>
    <col min="12296" max="12296" width="7.375" style="451" customWidth="1"/>
    <col min="12297" max="12297" width="9.5" style="451" customWidth="1"/>
    <col min="12298" max="12298" width="9.75" style="451" customWidth="1"/>
    <col min="12299" max="12299" width="9.375" style="451" customWidth="1"/>
    <col min="12300" max="12300" width="5.125" style="451" customWidth="1"/>
    <col min="12301" max="12301" width="4.875" style="451" customWidth="1"/>
    <col min="12302" max="12302" width="5.625" style="451" customWidth="1"/>
    <col min="12303" max="12303" width="3" style="451" customWidth="1"/>
    <col min="12304" max="12304" width="5.375" style="451" customWidth="1"/>
    <col min="12305" max="12305" width="4.125" style="451" customWidth="1"/>
    <col min="12306" max="12306" width="5.375" style="451" customWidth="1"/>
    <col min="12307" max="12307" width="4.5" style="451" customWidth="1"/>
    <col min="12308" max="12308" width="5.5" style="451" customWidth="1"/>
    <col min="12309" max="12309" width="8.5" style="451" customWidth="1"/>
    <col min="12310" max="12310" width="7" style="451" customWidth="1"/>
    <col min="12311" max="12311" width="12.25" style="451" customWidth="1"/>
    <col min="12312" max="12312" width="5.75" style="451" customWidth="1"/>
    <col min="12313" max="12313" width="5.625" style="451" customWidth="1"/>
    <col min="12314" max="12314" width="4.75" style="451" customWidth="1"/>
    <col min="12315" max="12315" width="6.25" style="451" customWidth="1"/>
    <col min="12316" max="12317" width="6.5" style="451" customWidth="1"/>
    <col min="12318" max="12319" width="5.125" style="451" customWidth="1"/>
    <col min="12320" max="12544" width="9" style="451"/>
    <col min="12545" max="12545" width="3" style="451" customWidth="1"/>
    <col min="12546" max="12546" width="16" style="451" customWidth="1"/>
    <col min="12547" max="12547" width="5.875" style="451" customWidth="1"/>
    <col min="12548" max="12548" width="4.5" style="451" customWidth="1"/>
    <col min="12549" max="12549" width="5.125" style="451" customWidth="1"/>
    <col min="12550" max="12550" width="5" style="451" customWidth="1"/>
    <col min="12551" max="12551" width="10.625" style="451" customWidth="1"/>
    <col min="12552" max="12552" width="7.375" style="451" customWidth="1"/>
    <col min="12553" max="12553" width="9.5" style="451" customWidth="1"/>
    <col min="12554" max="12554" width="9.75" style="451" customWidth="1"/>
    <col min="12555" max="12555" width="9.375" style="451" customWidth="1"/>
    <col min="12556" max="12556" width="5.125" style="451" customWidth="1"/>
    <col min="12557" max="12557" width="4.875" style="451" customWidth="1"/>
    <col min="12558" max="12558" width="5.625" style="451" customWidth="1"/>
    <col min="12559" max="12559" width="3" style="451" customWidth="1"/>
    <col min="12560" max="12560" width="5.375" style="451" customWidth="1"/>
    <col min="12561" max="12561" width="4.125" style="451" customWidth="1"/>
    <col min="12562" max="12562" width="5.375" style="451" customWidth="1"/>
    <col min="12563" max="12563" width="4.5" style="451" customWidth="1"/>
    <col min="12564" max="12564" width="5.5" style="451" customWidth="1"/>
    <col min="12565" max="12565" width="8.5" style="451" customWidth="1"/>
    <col min="12566" max="12566" width="7" style="451" customWidth="1"/>
    <col min="12567" max="12567" width="12.25" style="451" customWidth="1"/>
    <col min="12568" max="12568" width="5.75" style="451" customWidth="1"/>
    <col min="12569" max="12569" width="5.625" style="451" customWidth="1"/>
    <col min="12570" max="12570" width="4.75" style="451" customWidth="1"/>
    <col min="12571" max="12571" width="6.25" style="451" customWidth="1"/>
    <col min="12572" max="12573" width="6.5" style="451" customWidth="1"/>
    <col min="12574" max="12575" width="5.125" style="451" customWidth="1"/>
    <col min="12576" max="12800" width="9" style="451"/>
    <col min="12801" max="12801" width="3" style="451" customWidth="1"/>
    <col min="12802" max="12802" width="16" style="451" customWidth="1"/>
    <col min="12803" max="12803" width="5.875" style="451" customWidth="1"/>
    <col min="12804" max="12804" width="4.5" style="451" customWidth="1"/>
    <col min="12805" max="12805" width="5.125" style="451" customWidth="1"/>
    <col min="12806" max="12806" width="5" style="451" customWidth="1"/>
    <col min="12807" max="12807" width="10.625" style="451" customWidth="1"/>
    <col min="12808" max="12808" width="7.375" style="451" customWidth="1"/>
    <col min="12809" max="12809" width="9.5" style="451" customWidth="1"/>
    <col min="12810" max="12810" width="9.75" style="451" customWidth="1"/>
    <col min="12811" max="12811" width="9.375" style="451" customWidth="1"/>
    <col min="12812" max="12812" width="5.125" style="451" customWidth="1"/>
    <col min="12813" max="12813" width="4.875" style="451" customWidth="1"/>
    <col min="12814" max="12814" width="5.625" style="451" customWidth="1"/>
    <col min="12815" max="12815" width="3" style="451" customWidth="1"/>
    <col min="12816" max="12816" width="5.375" style="451" customWidth="1"/>
    <col min="12817" max="12817" width="4.125" style="451" customWidth="1"/>
    <col min="12818" max="12818" width="5.375" style="451" customWidth="1"/>
    <col min="12819" max="12819" width="4.5" style="451" customWidth="1"/>
    <col min="12820" max="12820" width="5.5" style="451" customWidth="1"/>
    <col min="12821" max="12821" width="8.5" style="451" customWidth="1"/>
    <col min="12822" max="12822" width="7" style="451" customWidth="1"/>
    <col min="12823" max="12823" width="12.25" style="451" customWidth="1"/>
    <col min="12824" max="12824" width="5.75" style="451" customWidth="1"/>
    <col min="12825" max="12825" width="5.625" style="451" customWidth="1"/>
    <col min="12826" max="12826" width="4.75" style="451" customWidth="1"/>
    <col min="12827" max="12827" width="6.25" style="451" customWidth="1"/>
    <col min="12828" max="12829" width="6.5" style="451" customWidth="1"/>
    <col min="12830" max="12831" width="5.125" style="451" customWidth="1"/>
    <col min="12832" max="13056" width="9" style="451"/>
    <col min="13057" max="13057" width="3" style="451" customWidth="1"/>
    <col min="13058" max="13058" width="16" style="451" customWidth="1"/>
    <col min="13059" max="13059" width="5.875" style="451" customWidth="1"/>
    <col min="13060" max="13060" width="4.5" style="451" customWidth="1"/>
    <col min="13061" max="13061" width="5.125" style="451" customWidth="1"/>
    <col min="13062" max="13062" width="5" style="451" customWidth="1"/>
    <col min="13063" max="13063" width="10.625" style="451" customWidth="1"/>
    <col min="13064" max="13064" width="7.375" style="451" customWidth="1"/>
    <col min="13065" max="13065" width="9.5" style="451" customWidth="1"/>
    <col min="13066" max="13066" width="9.75" style="451" customWidth="1"/>
    <col min="13067" max="13067" width="9.375" style="451" customWidth="1"/>
    <col min="13068" max="13068" width="5.125" style="451" customWidth="1"/>
    <col min="13069" max="13069" width="4.875" style="451" customWidth="1"/>
    <col min="13070" max="13070" width="5.625" style="451" customWidth="1"/>
    <col min="13071" max="13071" width="3" style="451" customWidth="1"/>
    <col min="13072" max="13072" width="5.375" style="451" customWidth="1"/>
    <col min="13073" max="13073" width="4.125" style="451" customWidth="1"/>
    <col min="13074" max="13074" width="5.375" style="451" customWidth="1"/>
    <col min="13075" max="13075" width="4.5" style="451" customWidth="1"/>
    <col min="13076" max="13076" width="5.5" style="451" customWidth="1"/>
    <col min="13077" max="13077" width="8.5" style="451" customWidth="1"/>
    <col min="13078" max="13078" width="7" style="451" customWidth="1"/>
    <col min="13079" max="13079" width="12.25" style="451" customWidth="1"/>
    <col min="13080" max="13080" width="5.75" style="451" customWidth="1"/>
    <col min="13081" max="13081" width="5.625" style="451" customWidth="1"/>
    <col min="13082" max="13082" width="4.75" style="451" customWidth="1"/>
    <col min="13083" max="13083" width="6.25" style="451" customWidth="1"/>
    <col min="13084" max="13085" width="6.5" style="451" customWidth="1"/>
    <col min="13086" max="13087" width="5.125" style="451" customWidth="1"/>
    <col min="13088" max="13312" width="9" style="451"/>
    <col min="13313" max="13313" width="3" style="451" customWidth="1"/>
    <col min="13314" max="13314" width="16" style="451" customWidth="1"/>
    <col min="13315" max="13315" width="5.875" style="451" customWidth="1"/>
    <col min="13316" max="13316" width="4.5" style="451" customWidth="1"/>
    <col min="13317" max="13317" width="5.125" style="451" customWidth="1"/>
    <col min="13318" max="13318" width="5" style="451" customWidth="1"/>
    <col min="13319" max="13319" width="10.625" style="451" customWidth="1"/>
    <col min="13320" max="13320" width="7.375" style="451" customWidth="1"/>
    <col min="13321" max="13321" width="9.5" style="451" customWidth="1"/>
    <col min="13322" max="13322" width="9.75" style="451" customWidth="1"/>
    <col min="13323" max="13323" width="9.375" style="451" customWidth="1"/>
    <col min="13324" max="13324" width="5.125" style="451" customWidth="1"/>
    <col min="13325" max="13325" width="4.875" style="451" customWidth="1"/>
    <col min="13326" max="13326" width="5.625" style="451" customWidth="1"/>
    <col min="13327" max="13327" width="3" style="451" customWidth="1"/>
    <col min="13328" max="13328" width="5.375" style="451" customWidth="1"/>
    <col min="13329" max="13329" width="4.125" style="451" customWidth="1"/>
    <col min="13330" max="13330" width="5.375" style="451" customWidth="1"/>
    <col min="13331" max="13331" width="4.5" style="451" customWidth="1"/>
    <col min="13332" max="13332" width="5.5" style="451" customWidth="1"/>
    <col min="13333" max="13333" width="8.5" style="451" customWidth="1"/>
    <col min="13334" max="13334" width="7" style="451" customWidth="1"/>
    <col min="13335" max="13335" width="12.25" style="451" customWidth="1"/>
    <col min="13336" max="13336" width="5.75" style="451" customWidth="1"/>
    <col min="13337" max="13337" width="5.625" style="451" customWidth="1"/>
    <col min="13338" max="13338" width="4.75" style="451" customWidth="1"/>
    <col min="13339" max="13339" width="6.25" style="451" customWidth="1"/>
    <col min="13340" max="13341" width="6.5" style="451" customWidth="1"/>
    <col min="13342" max="13343" width="5.125" style="451" customWidth="1"/>
    <col min="13344" max="13568" width="9" style="451"/>
    <col min="13569" max="13569" width="3" style="451" customWidth="1"/>
    <col min="13570" max="13570" width="16" style="451" customWidth="1"/>
    <col min="13571" max="13571" width="5.875" style="451" customWidth="1"/>
    <col min="13572" max="13572" width="4.5" style="451" customWidth="1"/>
    <col min="13573" max="13573" width="5.125" style="451" customWidth="1"/>
    <col min="13574" max="13574" width="5" style="451" customWidth="1"/>
    <col min="13575" max="13575" width="10.625" style="451" customWidth="1"/>
    <col min="13576" max="13576" width="7.375" style="451" customWidth="1"/>
    <col min="13577" max="13577" width="9.5" style="451" customWidth="1"/>
    <col min="13578" max="13578" width="9.75" style="451" customWidth="1"/>
    <col min="13579" max="13579" width="9.375" style="451" customWidth="1"/>
    <col min="13580" max="13580" width="5.125" style="451" customWidth="1"/>
    <col min="13581" max="13581" width="4.875" style="451" customWidth="1"/>
    <col min="13582" max="13582" width="5.625" style="451" customWidth="1"/>
    <col min="13583" max="13583" width="3" style="451" customWidth="1"/>
    <col min="13584" max="13584" width="5.375" style="451" customWidth="1"/>
    <col min="13585" max="13585" width="4.125" style="451" customWidth="1"/>
    <col min="13586" max="13586" width="5.375" style="451" customWidth="1"/>
    <col min="13587" max="13587" width="4.5" style="451" customWidth="1"/>
    <col min="13588" max="13588" width="5.5" style="451" customWidth="1"/>
    <col min="13589" max="13589" width="8.5" style="451" customWidth="1"/>
    <col min="13590" max="13590" width="7" style="451" customWidth="1"/>
    <col min="13591" max="13591" width="12.25" style="451" customWidth="1"/>
    <col min="13592" max="13592" width="5.75" style="451" customWidth="1"/>
    <col min="13593" max="13593" width="5.625" style="451" customWidth="1"/>
    <col min="13594" max="13594" width="4.75" style="451" customWidth="1"/>
    <col min="13595" max="13595" width="6.25" style="451" customWidth="1"/>
    <col min="13596" max="13597" width="6.5" style="451" customWidth="1"/>
    <col min="13598" max="13599" width="5.125" style="451" customWidth="1"/>
    <col min="13600" max="13824" width="9" style="451"/>
    <col min="13825" max="13825" width="3" style="451" customWidth="1"/>
    <col min="13826" max="13826" width="16" style="451" customWidth="1"/>
    <col min="13827" max="13827" width="5.875" style="451" customWidth="1"/>
    <col min="13828" max="13828" width="4.5" style="451" customWidth="1"/>
    <col min="13829" max="13829" width="5.125" style="451" customWidth="1"/>
    <col min="13830" max="13830" width="5" style="451" customWidth="1"/>
    <col min="13831" max="13831" width="10.625" style="451" customWidth="1"/>
    <col min="13832" max="13832" width="7.375" style="451" customWidth="1"/>
    <col min="13833" max="13833" width="9.5" style="451" customWidth="1"/>
    <col min="13834" max="13834" width="9.75" style="451" customWidth="1"/>
    <col min="13835" max="13835" width="9.375" style="451" customWidth="1"/>
    <col min="13836" max="13836" width="5.125" style="451" customWidth="1"/>
    <col min="13837" max="13837" width="4.875" style="451" customWidth="1"/>
    <col min="13838" max="13838" width="5.625" style="451" customWidth="1"/>
    <col min="13839" max="13839" width="3" style="451" customWidth="1"/>
    <col min="13840" max="13840" width="5.375" style="451" customWidth="1"/>
    <col min="13841" max="13841" width="4.125" style="451" customWidth="1"/>
    <col min="13842" max="13842" width="5.375" style="451" customWidth="1"/>
    <col min="13843" max="13843" width="4.5" style="451" customWidth="1"/>
    <col min="13844" max="13844" width="5.5" style="451" customWidth="1"/>
    <col min="13845" max="13845" width="8.5" style="451" customWidth="1"/>
    <col min="13846" max="13846" width="7" style="451" customWidth="1"/>
    <col min="13847" max="13847" width="12.25" style="451" customWidth="1"/>
    <col min="13848" max="13848" width="5.75" style="451" customWidth="1"/>
    <col min="13849" max="13849" width="5.625" style="451" customWidth="1"/>
    <col min="13850" max="13850" width="4.75" style="451" customWidth="1"/>
    <col min="13851" max="13851" width="6.25" style="451" customWidth="1"/>
    <col min="13852" max="13853" width="6.5" style="451" customWidth="1"/>
    <col min="13854" max="13855" width="5.125" style="451" customWidth="1"/>
    <col min="13856" max="14080" width="9" style="451"/>
    <col min="14081" max="14081" width="3" style="451" customWidth="1"/>
    <col min="14082" max="14082" width="16" style="451" customWidth="1"/>
    <col min="14083" max="14083" width="5.875" style="451" customWidth="1"/>
    <col min="14084" max="14084" width="4.5" style="451" customWidth="1"/>
    <col min="14085" max="14085" width="5.125" style="451" customWidth="1"/>
    <col min="14086" max="14086" width="5" style="451" customWidth="1"/>
    <col min="14087" max="14087" width="10.625" style="451" customWidth="1"/>
    <col min="14088" max="14088" width="7.375" style="451" customWidth="1"/>
    <col min="14089" max="14089" width="9.5" style="451" customWidth="1"/>
    <col min="14090" max="14090" width="9.75" style="451" customWidth="1"/>
    <col min="14091" max="14091" width="9.375" style="451" customWidth="1"/>
    <col min="14092" max="14092" width="5.125" style="451" customWidth="1"/>
    <col min="14093" max="14093" width="4.875" style="451" customWidth="1"/>
    <col min="14094" max="14094" width="5.625" style="451" customWidth="1"/>
    <col min="14095" max="14095" width="3" style="451" customWidth="1"/>
    <col min="14096" max="14096" width="5.375" style="451" customWidth="1"/>
    <col min="14097" max="14097" width="4.125" style="451" customWidth="1"/>
    <col min="14098" max="14098" width="5.375" style="451" customWidth="1"/>
    <col min="14099" max="14099" width="4.5" style="451" customWidth="1"/>
    <col min="14100" max="14100" width="5.5" style="451" customWidth="1"/>
    <col min="14101" max="14101" width="8.5" style="451" customWidth="1"/>
    <col min="14102" max="14102" width="7" style="451" customWidth="1"/>
    <col min="14103" max="14103" width="12.25" style="451" customWidth="1"/>
    <col min="14104" max="14104" width="5.75" style="451" customWidth="1"/>
    <col min="14105" max="14105" width="5.625" style="451" customWidth="1"/>
    <col min="14106" max="14106" width="4.75" style="451" customWidth="1"/>
    <col min="14107" max="14107" width="6.25" style="451" customWidth="1"/>
    <col min="14108" max="14109" width="6.5" style="451" customWidth="1"/>
    <col min="14110" max="14111" width="5.125" style="451" customWidth="1"/>
    <col min="14112" max="14336" width="9" style="451"/>
    <col min="14337" max="14337" width="3" style="451" customWidth="1"/>
    <col min="14338" max="14338" width="16" style="451" customWidth="1"/>
    <col min="14339" max="14339" width="5.875" style="451" customWidth="1"/>
    <col min="14340" max="14340" width="4.5" style="451" customWidth="1"/>
    <col min="14341" max="14341" width="5.125" style="451" customWidth="1"/>
    <col min="14342" max="14342" width="5" style="451" customWidth="1"/>
    <col min="14343" max="14343" width="10.625" style="451" customWidth="1"/>
    <col min="14344" max="14344" width="7.375" style="451" customWidth="1"/>
    <col min="14345" max="14345" width="9.5" style="451" customWidth="1"/>
    <col min="14346" max="14346" width="9.75" style="451" customWidth="1"/>
    <col min="14347" max="14347" width="9.375" style="451" customWidth="1"/>
    <col min="14348" max="14348" width="5.125" style="451" customWidth="1"/>
    <col min="14349" max="14349" width="4.875" style="451" customWidth="1"/>
    <col min="14350" max="14350" width="5.625" style="451" customWidth="1"/>
    <col min="14351" max="14351" width="3" style="451" customWidth="1"/>
    <col min="14352" max="14352" width="5.375" style="451" customWidth="1"/>
    <col min="14353" max="14353" width="4.125" style="451" customWidth="1"/>
    <col min="14354" max="14354" width="5.375" style="451" customWidth="1"/>
    <col min="14355" max="14355" width="4.5" style="451" customWidth="1"/>
    <col min="14356" max="14356" width="5.5" style="451" customWidth="1"/>
    <col min="14357" max="14357" width="8.5" style="451" customWidth="1"/>
    <col min="14358" max="14358" width="7" style="451" customWidth="1"/>
    <col min="14359" max="14359" width="12.25" style="451" customWidth="1"/>
    <col min="14360" max="14360" width="5.75" style="451" customWidth="1"/>
    <col min="14361" max="14361" width="5.625" style="451" customWidth="1"/>
    <col min="14362" max="14362" width="4.75" style="451" customWidth="1"/>
    <col min="14363" max="14363" width="6.25" style="451" customWidth="1"/>
    <col min="14364" max="14365" width="6.5" style="451" customWidth="1"/>
    <col min="14366" max="14367" width="5.125" style="451" customWidth="1"/>
    <col min="14368" max="14592" width="9" style="451"/>
    <col min="14593" max="14593" width="3" style="451" customWidth="1"/>
    <col min="14594" max="14594" width="16" style="451" customWidth="1"/>
    <col min="14595" max="14595" width="5.875" style="451" customWidth="1"/>
    <col min="14596" max="14596" width="4.5" style="451" customWidth="1"/>
    <col min="14597" max="14597" width="5.125" style="451" customWidth="1"/>
    <col min="14598" max="14598" width="5" style="451" customWidth="1"/>
    <col min="14599" max="14599" width="10.625" style="451" customWidth="1"/>
    <col min="14600" max="14600" width="7.375" style="451" customWidth="1"/>
    <col min="14601" max="14601" width="9.5" style="451" customWidth="1"/>
    <col min="14602" max="14602" width="9.75" style="451" customWidth="1"/>
    <col min="14603" max="14603" width="9.375" style="451" customWidth="1"/>
    <col min="14604" max="14604" width="5.125" style="451" customWidth="1"/>
    <col min="14605" max="14605" width="4.875" style="451" customWidth="1"/>
    <col min="14606" max="14606" width="5.625" style="451" customWidth="1"/>
    <col min="14607" max="14607" width="3" style="451" customWidth="1"/>
    <col min="14608" max="14608" width="5.375" style="451" customWidth="1"/>
    <col min="14609" max="14609" width="4.125" style="451" customWidth="1"/>
    <col min="14610" max="14610" width="5.375" style="451" customWidth="1"/>
    <col min="14611" max="14611" width="4.5" style="451" customWidth="1"/>
    <col min="14612" max="14612" width="5.5" style="451" customWidth="1"/>
    <col min="14613" max="14613" width="8.5" style="451" customWidth="1"/>
    <col min="14614" max="14614" width="7" style="451" customWidth="1"/>
    <col min="14615" max="14615" width="12.25" style="451" customWidth="1"/>
    <col min="14616" max="14616" width="5.75" style="451" customWidth="1"/>
    <col min="14617" max="14617" width="5.625" style="451" customWidth="1"/>
    <col min="14618" max="14618" width="4.75" style="451" customWidth="1"/>
    <col min="14619" max="14619" width="6.25" style="451" customWidth="1"/>
    <col min="14620" max="14621" width="6.5" style="451" customWidth="1"/>
    <col min="14622" max="14623" width="5.125" style="451" customWidth="1"/>
    <col min="14624" max="14848" width="9" style="451"/>
    <col min="14849" max="14849" width="3" style="451" customWidth="1"/>
    <col min="14850" max="14850" width="16" style="451" customWidth="1"/>
    <col min="14851" max="14851" width="5.875" style="451" customWidth="1"/>
    <col min="14852" max="14852" width="4.5" style="451" customWidth="1"/>
    <col min="14853" max="14853" width="5.125" style="451" customWidth="1"/>
    <col min="14854" max="14854" width="5" style="451" customWidth="1"/>
    <col min="14855" max="14855" width="10.625" style="451" customWidth="1"/>
    <col min="14856" max="14856" width="7.375" style="451" customWidth="1"/>
    <col min="14857" max="14857" width="9.5" style="451" customWidth="1"/>
    <col min="14858" max="14858" width="9.75" style="451" customWidth="1"/>
    <col min="14859" max="14859" width="9.375" style="451" customWidth="1"/>
    <col min="14860" max="14860" width="5.125" style="451" customWidth="1"/>
    <col min="14861" max="14861" width="4.875" style="451" customWidth="1"/>
    <col min="14862" max="14862" width="5.625" style="451" customWidth="1"/>
    <col min="14863" max="14863" width="3" style="451" customWidth="1"/>
    <col min="14864" max="14864" width="5.375" style="451" customWidth="1"/>
    <col min="14865" max="14865" width="4.125" style="451" customWidth="1"/>
    <col min="14866" max="14866" width="5.375" style="451" customWidth="1"/>
    <col min="14867" max="14867" width="4.5" style="451" customWidth="1"/>
    <col min="14868" max="14868" width="5.5" style="451" customWidth="1"/>
    <col min="14869" max="14869" width="8.5" style="451" customWidth="1"/>
    <col min="14870" max="14870" width="7" style="451" customWidth="1"/>
    <col min="14871" max="14871" width="12.25" style="451" customWidth="1"/>
    <col min="14872" max="14872" width="5.75" style="451" customWidth="1"/>
    <col min="14873" max="14873" width="5.625" style="451" customWidth="1"/>
    <col min="14874" max="14874" width="4.75" style="451" customWidth="1"/>
    <col min="14875" max="14875" width="6.25" style="451" customWidth="1"/>
    <col min="14876" max="14877" width="6.5" style="451" customWidth="1"/>
    <col min="14878" max="14879" width="5.125" style="451" customWidth="1"/>
    <col min="14880" max="15104" width="9" style="451"/>
    <col min="15105" max="15105" width="3" style="451" customWidth="1"/>
    <col min="15106" max="15106" width="16" style="451" customWidth="1"/>
    <col min="15107" max="15107" width="5.875" style="451" customWidth="1"/>
    <col min="15108" max="15108" width="4.5" style="451" customWidth="1"/>
    <col min="15109" max="15109" width="5.125" style="451" customWidth="1"/>
    <col min="15110" max="15110" width="5" style="451" customWidth="1"/>
    <col min="15111" max="15111" width="10.625" style="451" customWidth="1"/>
    <col min="15112" max="15112" width="7.375" style="451" customWidth="1"/>
    <col min="15113" max="15113" width="9.5" style="451" customWidth="1"/>
    <col min="15114" max="15114" width="9.75" style="451" customWidth="1"/>
    <col min="15115" max="15115" width="9.375" style="451" customWidth="1"/>
    <col min="15116" max="15116" width="5.125" style="451" customWidth="1"/>
    <col min="15117" max="15117" width="4.875" style="451" customWidth="1"/>
    <col min="15118" max="15118" width="5.625" style="451" customWidth="1"/>
    <col min="15119" max="15119" width="3" style="451" customWidth="1"/>
    <col min="15120" max="15120" width="5.375" style="451" customWidth="1"/>
    <col min="15121" max="15121" width="4.125" style="451" customWidth="1"/>
    <col min="15122" max="15122" width="5.375" style="451" customWidth="1"/>
    <col min="15123" max="15123" width="4.5" style="451" customWidth="1"/>
    <col min="15124" max="15124" width="5.5" style="451" customWidth="1"/>
    <col min="15125" max="15125" width="8.5" style="451" customWidth="1"/>
    <col min="15126" max="15126" width="7" style="451" customWidth="1"/>
    <col min="15127" max="15127" width="12.25" style="451" customWidth="1"/>
    <col min="15128" max="15128" width="5.75" style="451" customWidth="1"/>
    <col min="15129" max="15129" width="5.625" style="451" customWidth="1"/>
    <col min="15130" max="15130" width="4.75" style="451" customWidth="1"/>
    <col min="15131" max="15131" width="6.25" style="451" customWidth="1"/>
    <col min="15132" max="15133" width="6.5" style="451" customWidth="1"/>
    <col min="15134" max="15135" width="5.125" style="451" customWidth="1"/>
    <col min="15136" max="15360" width="9" style="451"/>
    <col min="15361" max="15361" width="3" style="451" customWidth="1"/>
    <col min="15362" max="15362" width="16" style="451" customWidth="1"/>
    <col min="15363" max="15363" width="5.875" style="451" customWidth="1"/>
    <col min="15364" max="15364" width="4.5" style="451" customWidth="1"/>
    <col min="15365" max="15365" width="5.125" style="451" customWidth="1"/>
    <col min="15366" max="15366" width="5" style="451" customWidth="1"/>
    <col min="15367" max="15367" width="10.625" style="451" customWidth="1"/>
    <col min="15368" max="15368" width="7.375" style="451" customWidth="1"/>
    <col min="15369" max="15369" width="9.5" style="451" customWidth="1"/>
    <col min="15370" max="15370" width="9.75" style="451" customWidth="1"/>
    <col min="15371" max="15371" width="9.375" style="451" customWidth="1"/>
    <col min="15372" max="15372" width="5.125" style="451" customWidth="1"/>
    <col min="15373" max="15373" width="4.875" style="451" customWidth="1"/>
    <col min="15374" max="15374" width="5.625" style="451" customWidth="1"/>
    <col min="15375" max="15375" width="3" style="451" customWidth="1"/>
    <col min="15376" max="15376" width="5.375" style="451" customWidth="1"/>
    <col min="15377" max="15377" width="4.125" style="451" customWidth="1"/>
    <col min="15378" max="15378" width="5.375" style="451" customWidth="1"/>
    <col min="15379" max="15379" width="4.5" style="451" customWidth="1"/>
    <col min="15380" max="15380" width="5.5" style="451" customWidth="1"/>
    <col min="15381" max="15381" width="8.5" style="451" customWidth="1"/>
    <col min="15382" max="15382" width="7" style="451" customWidth="1"/>
    <col min="15383" max="15383" width="12.25" style="451" customWidth="1"/>
    <col min="15384" max="15384" width="5.75" style="451" customWidth="1"/>
    <col min="15385" max="15385" width="5.625" style="451" customWidth="1"/>
    <col min="15386" max="15386" width="4.75" style="451" customWidth="1"/>
    <col min="15387" max="15387" width="6.25" style="451" customWidth="1"/>
    <col min="15388" max="15389" width="6.5" style="451" customWidth="1"/>
    <col min="15390" max="15391" width="5.125" style="451" customWidth="1"/>
    <col min="15392" max="15616" width="9" style="451"/>
    <col min="15617" max="15617" width="3" style="451" customWidth="1"/>
    <col min="15618" max="15618" width="16" style="451" customWidth="1"/>
    <col min="15619" max="15619" width="5.875" style="451" customWidth="1"/>
    <col min="15620" max="15620" width="4.5" style="451" customWidth="1"/>
    <col min="15621" max="15621" width="5.125" style="451" customWidth="1"/>
    <col min="15622" max="15622" width="5" style="451" customWidth="1"/>
    <col min="15623" max="15623" width="10.625" style="451" customWidth="1"/>
    <col min="15624" max="15624" width="7.375" style="451" customWidth="1"/>
    <col min="15625" max="15625" width="9.5" style="451" customWidth="1"/>
    <col min="15626" max="15626" width="9.75" style="451" customWidth="1"/>
    <col min="15627" max="15627" width="9.375" style="451" customWidth="1"/>
    <col min="15628" max="15628" width="5.125" style="451" customWidth="1"/>
    <col min="15629" max="15629" width="4.875" style="451" customWidth="1"/>
    <col min="15630" max="15630" width="5.625" style="451" customWidth="1"/>
    <col min="15631" max="15631" width="3" style="451" customWidth="1"/>
    <col min="15632" max="15632" width="5.375" style="451" customWidth="1"/>
    <col min="15633" max="15633" width="4.125" style="451" customWidth="1"/>
    <col min="15634" max="15634" width="5.375" style="451" customWidth="1"/>
    <col min="15635" max="15635" width="4.5" style="451" customWidth="1"/>
    <col min="15636" max="15636" width="5.5" style="451" customWidth="1"/>
    <col min="15637" max="15637" width="8.5" style="451" customWidth="1"/>
    <col min="15638" max="15638" width="7" style="451" customWidth="1"/>
    <col min="15639" max="15639" width="12.25" style="451" customWidth="1"/>
    <col min="15640" max="15640" width="5.75" style="451" customWidth="1"/>
    <col min="15641" max="15641" width="5.625" style="451" customWidth="1"/>
    <col min="15642" max="15642" width="4.75" style="451" customWidth="1"/>
    <col min="15643" max="15643" width="6.25" style="451" customWidth="1"/>
    <col min="15644" max="15645" width="6.5" style="451" customWidth="1"/>
    <col min="15646" max="15647" width="5.125" style="451" customWidth="1"/>
    <col min="15648" max="15872" width="9" style="451"/>
    <col min="15873" max="15873" width="3" style="451" customWidth="1"/>
    <col min="15874" max="15874" width="16" style="451" customWidth="1"/>
    <col min="15875" max="15875" width="5.875" style="451" customWidth="1"/>
    <col min="15876" max="15876" width="4.5" style="451" customWidth="1"/>
    <col min="15877" max="15877" width="5.125" style="451" customWidth="1"/>
    <col min="15878" max="15878" width="5" style="451" customWidth="1"/>
    <col min="15879" max="15879" width="10.625" style="451" customWidth="1"/>
    <col min="15880" max="15880" width="7.375" style="451" customWidth="1"/>
    <col min="15881" max="15881" width="9.5" style="451" customWidth="1"/>
    <col min="15882" max="15882" width="9.75" style="451" customWidth="1"/>
    <col min="15883" max="15883" width="9.375" style="451" customWidth="1"/>
    <col min="15884" max="15884" width="5.125" style="451" customWidth="1"/>
    <col min="15885" max="15885" width="4.875" style="451" customWidth="1"/>
    <col min="15886" max="15886" width="5.625" style="451" customWidth="1"/>
    <col min="15887" max="15887" width="3" style="451" customWidth="1"/>
    <col min="15888" max="15888" width="5.375" style="451" customWidth="1"/>
    <col min="15889" max="15889" width="4.125" style="451" customWidth="1"/>
    <col min="15890" max="15890" width="5.375" style="451" customWidth="1"/>
    <col min="15891" max="15891" width="4.5" style="451" customWidth="1"/>
    <col min="15892" max="15892" width="5.5" style="451" customWidth="1"/>
    <col min="15893" max="15893" width="8.5" style="451" customWidth="1"/>
    <col min="15894" max="15894" width="7" style="451" customWidth="1"/>
    <col min="15895" max="15895" width="12.25" style="451" customWidth="1"/>
    <col min="15896" max="15896" width="5.75" style="451" customWidth="1"/>
    <col min="15897" max="15897" width="5.625" style="451" customWidth="1"/>
    <col min="15898" max="15898" width="4.75" style="451" customWidth="1"/>
    <col min="15899" max="15899" width="6.25" style="451" customWidth="1"/>
    <col min="15900" max="15901" width="6.5" style="451" customWidth="1"/>
    <col min="15902" max="15903" width="5.125" style="451" customWidth="1"/>
    <col min="15904" max="16128" width="9" style="451"/>
    <col min="16129" max="16129" width="3" style="451" customWidth="1"/>
    <col min="16130" max="16130" width="16" style="451" customWidth="1"/>
    <col min="16131" max="16131" width="5.875" style="451" customWidth="1"/>
    <col min="16132" max="16132" width="4.5" style="451" customWidth="1"/>
    <col min="16133" max="16133" width="5.125" style="451" customWidth="1"/>
    <col min="16134" max="16134" width="5" style="451" customWidth="1"/>
    <col min="16135" max="16135" width="10.625" style="451" customWidth="1"/>
    <col min="16136" max="16136" width="7.375" style="451" customWidth="1"/>
    <col min="16137" max="16137" width="9.5" style="451" customWidth="1"/>
    <col min="16138" max="16138" width="9.75" style="451" customWidth="1"/>
    <col min="16139" max="16139" width="9.375" style="451" customWidth="1"/>
    <col min="16140" max="16140" width="5.125" style="451" customWidth="1"/>
    <col min="16141" max="16141" width="4.875" style="451" customWidth="1"/>
    <col min="16142" max="16142" width="5.625" style="451" customWidth="1"/>
    <col min="16143" max="16143" width="3" style="451" customWidth="1"/>
    <col min="16144" max="16144" width="5.375" style="451" customWidth="1"/>
    <col min="16145" max="16145" width="4.125" style="451" customWidth="1"/>
    <col min="16146" max="16146" width="5.375" style="451" customWidth="1"/>
    <col min="16147" max="16147" width="4.5" style="451" customWidth="1"/>
    <col min="16148" max="16148" width="5.5" style="451" customWidth="1"/>
    <col min="16149" max="16149" width="8.5" style="451" customWidth="1"/>
    <col min="16150" max="16150" width="7" style="451" customWidth="1"/>
    <col min="16151" max="16151" width="12.25" style="451" customWidth="1"/>
    <col min="16152" max="16152" width="5.75" style="451" customWidth="1"/>
    <col min="16153" max="16153" width="5.625" style="451" customWidth="1"/>
    <col min="16154" max="16154" width="4.75" style="451" customWidth="1"/>
    <col min="16155" max="16155" width="6.25" style="451" customWidth="1"/>
    <col min="16156" max="16157" width="6.5" style="451" customWidth="1"/>
    <col min="16158" max="16159" width="5.125" style="451" customWidth="1"/>
    <col min="16160" max="16384" width="9" style="451"/>
  </cols>
  <sheetData>
    <row r="1" spans="1:32" ht="6.75" customHeight="1">
      <c r="A1" s="459"/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Q1" s="531"/>
      <c r="R1" s="531"/>
      <c r="S1" s="531"/>
      <c r="T1" s="531"/>
      <c r="U1" s="531"/>
      <c r="AB1" s="585"/>
      <c r="AC1" s="586"/>
      <c r="AD1" s="586"/>
      <c r="AE1" s="586"/>
      <c r="AF1" s="455">
        <v>18</v>
      </c>
    </row>
    <row r="2" spans="1:32" ht="30.75" customHeight="1">
      <c r="B2" s="465" t="s">
        <v>580</v>
      </c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455"/>
    </row>
    <row r="3" spans="1:32" ht="8.25" customHeight="1">
      <c r="A3" s="583"/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/>
      <c r="AB3" s="583"/>
      <c r="AC3" s="583"/>
      <c r="AD3" s="583"/>
      <c r="AE3" s="583"/>
      <c r="AF3" s="455"/>
    </row>
    <row r="4" spans="1:32" ht="16.5" customHeight="1">
      <c r="A4" s="587" t="s">
        <v>560</v>
      </c>
      <c r="B4" s="526" t="s">
        <v>566</v>
      </c>
      <c r="C4" s="495" t="s">
        <v>578</v>
      </c>
      <c r="D4" s="582"/>
      <c r="E4" s="582"/>
      <c r="F4" s="494"/>
      <c r="G4" s="495" t="s">
        <v>565</v>
      </c>
      <c r="H4" s="582"/>
      <c r="I4" s="582"/>
      <c r="J4" s="582"/>
      <c r="K4" s="582"/>
      <c r="L4" s="494"/>
      <c r="M4" s="495" t="s">
        <v>577</v>
      </c>
      <c r="N4" s="582"/>
      <c r="O4" s="582"/>
      <c r="P4" s="494"/>
      <c r="Q4" s="579" t="s">
        <v>576</v>
      </c>
      <c r="R4" s="578"/>
      <c r="S4" s="578"/>
      <c r="T4" s="578"/>
      <c r="U4" s="578"/>
      <c r="V4" s="578"/>
      <c r="W4" s="578"/>
      <c r="X4" s="578"/>
      <c r="Y4" s="578"/>
      <c r="Z4" s="578"/>
      <c r="AA4" s="578"/>
      <c r="AB4" s="578"/>
      <c r="AC4" s="578"/>
      <c r="AD4" s="578"/>
      <c r="AE4" s="577"/>
      <c r="AF4" s="455"/>
    </row>
    <row r="5" spans="1:32" ht="39.75" customHeight="1">
      <c r="A5" s="588"/>
      <c r="B5" s="514"/>
      <c r="C5" s="490"/>
      <c r="D5" s="581"/>
      <c r="E5" s="581"/>
      <c r="F5" s="489"/>
      <c r="G5" s="490"/>
      <c r="H5" s="581"/>
      <c r="I5" s="581"/>
      <c r="J5" s="581"/>
      <c r="K5" s="581"/>
      <c r="L5" s="489"/>
      <c r="M5" s="490"/>
      <c r="N5" s="581"/>
      <c r="O5" s="581"/>
      <c r="P5" s="489"/>
      <c r="Q5" s="486" t="s">
        <v>575</v>
      </c>
      <c r="R5" s="580"/>
      <c r="S5" s="485"/>
      <c r="T5" s="486" t="s">
        <v>574</v>
      </c>
      <c r="U5" s="580"/>
      <c r="V5" s="485"/>
      <c r="W5" s="486" t="s">
        <v>103</v>
      </c>
      <c r="X5" s="580"/>
      <c r="Y5" s="485"/>
      <c r="Z5" s="579" t="s">
        <v>573</v>
      </c>
      <c r="AA5" s="578"/>
      <c r="AB5" s="577"/>
      <c r="AC5" s="579" t="s">
        <v>572</v>
      </c>
      <c r="AD5" s="578"/>
      <c r="AE5" s="577"/>
      <c r="AF5" s="455"/>
    </row>
    <row r="6" spans="1:32" ht="9.75" customHeight="1">
      <c r="A6" s="589">
        <v>1</v>
      </c>
      <c r="B6" s="590">
        <v>2</v>
      </c>
      <c r="C6" s="591">
        <v>3</v>
      </c>
      <c r="D6" s="592"/>
      <c r="E6" s="592"/>
      <c r="F6" s="593"/>
      <c r="G6" s="591">
        <v>4</v>
      </c>
      <c r="H6" s="592"/>
      <c r="I6" s="592"/>
      <c r="J6" s="592"/>
      <c r="K6" s="592"/>
      <c r="L6" s="593"/>
      <c r="M6" s="591">
        <v>5</v>
      </c>
      <c r="N6" s="592"/>
      <c r="O6" s="592"/>
      <c r="P6" s="593"/>
      <c r="Q6" s="591">
        <v>6</v>
      </c>
      <c r="R6" s="592"/>
      <c r="S6" s="593"/>
      <c r="T6" s="591">
        <v>7</v>
      </c>
      <c r="U6" s="592"/>
      <c r="V6" s="593"/>
      <c r="W6" s="594">
        <v>8</v>
      </c>
      <c r="X6" s="595"/>
      <c r="Y6" s="596"/>
      <c r="Z6" s="594">
        <v>9</v>
      </c>
      <c r="AA6" s="595"/>
      <c r="AB6" s="596"/>
      <c r="AC6" s="594">
        <v>10</v>
      </c>
      <c r="AD6" s="595"/>
      <c r="AE6" s="596"/>
      <c r="AF6" s="455"/>
    </row>
    <row r="7" spans="1:32" ht="17.25" customHeight="1">
      <c r="A7" s="546"/>
      <c r="B7" s="597" t="s">
        <v>571</v>
      </c>
      <c r="C7" s="576">
        <v>2004</v>
      </c>
      <c r="D7" s="575"/>
      <c r="E7" s="575"/>
      <c r="F7" s="574"/>
      <c r="G7" s="598" t="s">
        <v>581</v>
      </c>
      <c r="H7" s="599"/>
      <c r="I7" s="599"/>
      <c r="J7" s="599"/>
      <c r="K7" s="599"/>
      <c r="L7" s="600"/>
      <c r="M7" s="601">
        <v>198.6</v>
      </c>
      <c r="N7" s="602"/>
      <c r="O7" s="602"/>
      <c r="P7" s="603"/>
      <c r="Q7" s="601">
        <v>88.7</v>
      </c>
      <c r="R7" s="602"/>
      <c r="S7" s="603"/>
      <c r="T7" s="601">
        <v>61</v>
      </c>
      <c r="U7" s="602"/>
      <c r="V7" s="603"/>
      <c r="W7" s="601">
        <v>13.4</v>
      </c>
      <c r="X7" s="602"/>
      <c r="Y7" s="603"/>
      <c r="Z7" s="601">
        <v>1.5</v>
      </c>
      <c r="AA7" s="602"/>
      <c r="AB7" s="603"/>
      <c r="AC7" s="601">
        <v>34</v>
      </c>
      <c r="AD7" s="602"/>
      <c r="AE7" s="603"/>
      <c r="AF7" s="455"/>
    </row>
    <row r="8" spans="1:32" ht="17.25" customHeight="1">
      <c r="A8" s="546"/>
      <c r="B8" s="597" t="s">
        <v>582</v>
      </c>
      <c r="C8" s="576">
        <v>2014</v>
      </c>
      <c r="D8" s="575"/>
      <c r="E8" s="575"/>
      <c r="F8" s="574"/>
      <c r="G8" s="598" t="s">
        <v>581</v>
      </c>
      <c r="H8" s="599"/>
      <c r="I8" s="599"/>
      <c r="J8" s="599"/>
      <c r="K8" s="599"/>
      <c r="L8" s="600"/>
      <c r="M8" s="601">
        <v>351.4</v>
      </c>
      <c r="N8" s="602"/>
      <c r="O8" s="602"/>
      <c r="P8" s="603"/>
      <c r="Q8" s="601">
        <v>199.8</v>
      </c>
      <c r="R8" s="602"/>
      <c r="S8" s="603"/>
      <c r="T8" s="601">
        <v>80</v>
      </c>
      <c r="U8" s="602"/>
      <c r="V8" s="603"/>
      <c r="W8" s="601">
        <v>17.600000000000001</v>
      </c>
      <c r="X8" s="602"/>
      <c r="Y8" s="603"/>
      <c r="Z8" s="601">
        <v>4</v>
      </c>
      <c r="AA8" s="602"/>
      <c r="AB8" s="603"/>
      <c r="AC8" s="601">
        <v>50</v>
      </c>
      <c r="AD8" s="602"/>
      <c r="AE8" s="603"/>
      <c r="AF8" s="455"/>
    </row>
    <row r="9" spans="1:32" ht="17.25" customHeight="1">
      <c r="A9" s="546"/>
      <c r="B9" s="597"/>
      <c r="C9" s="576"/>
      <c r="D9" s="575"/>
      <c r="E9" s="575"/>
      <c r="F9" s="574"/>
      <c r="G9" s="598"/>
      <c r="H9" s="599"/>
      <c r="I9" s="599"/>
      <c r="J9" s="599"/>
      <c r="K9" s="599"/>
      <c r="L9" s="600"/>
      <c r="M9" s="601">
        <f>SUM(Q9,T9,W9,Z9,AC9)</f>
        <v>0</v>
      </c>
      <c r="N9" s="602"/>
      <c r="O9" s="602"/>
      <c r="P9" s="603"/>
      <c r="Q9" s="601"/>
      <c r="R9" s="602"/>
      <c r="S9" s="603"/>
      <c r="T9" s="601"/>
      <c r="U9" s="602"/>
      <c r="V9" s="603"/>
      <c r="W9" s="601"/>
      <c r="X9" s="602"/>
      <c r="Y9" s="603"/>
      <c r="Z9" s="601"/>
      <c r="AA9" s="602"/>
      <c r="AB9" s="603"/>
      <c r="AC9" s="601"/>
      <c r="AD9" s="602"/>
      <c r="AE9" s="603"/>
      <c r="AF9" s="455"/>
    </row>
    <row r="10" spans="1:32" ht="18.75" customHeight="1">
      <c r="A10" s="546"/>
      <c r="B10" s="597"/>
      <c r="C10" s="576"/>
      <c r="D10" s="575"/>
      <c r="E10" s="575"/>
      <c r="F10" s="574"/>
      <c r="G10" s="598"/>
      <c r="H10" s="599"/>
      <c r="I10" s="599"/>
      <c r="J10" s="599"/>
      <c r="K10" s="599"/>
      <c r="L10" s="600"/>
      <c r="M10" s="601">
        <f>SUM(Q10,T10,W10,Z10,AC10)</f>
        <v>0</v>
      </c>
      <c r="N10" s="602"/>
      <c r="O10" s="602"/>
      <c r="P10" s="603"/>
      <c r="Q10" s="601"/>
      <c r="R10" s="602"/>
      <c r="S10" s="603"/>
      <c r="T10" s="601"/>
      <c r="U10" s="602"/>
      <c r="V10" s="603"/>
      <c r="W10" s="601"/>
      <c r="X10" s="602"/>
      <c r="Y10" s="603"/>
      <c r="Z10" s="601"/>
      <c r="AA10" s="602"/>
      <c r="AB10" s="603"/>
      <c r="AC10" s="601"/>
      <c r="AD10" s="602"/>
      <c r="AE10" s="603"/>
      <c r="AF10" s="455"/>
    </row>
    <row r="11" spans="1:32" ht="20.100000000000001" customHeight="1">
      <c r="A11" s="604" t="s">
        <v>235</v>
      </c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6"/>
      <c r="M11" s="607">
        <f>M7+M8</f>
        <v>550</v>
      </c>
      <c r="N11" s="608"/>
      <c r="O11" s="608"/>
      <c r="P11" s="609"/>
      <c r="Q11" s="607">
        <v>288.5</v>
      </c>
      <c r="R11" s="608"/>
      <c r="S11" s="609"/>
      <c r="T11" s="607">
        <v>141</v>
      </c>
      <c r="U11" s="608"/>
      <c r="V11" s="609"/>
      <c r="W11" s="607">
        <v>31</v>
      </c>
      <c r="X11" s="608"/>
      <c r="Y11" s="609"/>
      <c r="Z11" s="607">
        <v>5.5</v>
      </c>
      <c r="AA11" s="608"/>
      <c r="AB11" s="609"/>
      <c r="AC11" s="607">
        <v>84</v>
      </c>
      <c r="AD11" s="608"/>
      <c r="AE11" s="609"/>
      <c r="AF11" s="455"/>
    </row>
    <row r="12" spans="1:32" ht="1.5" customHeight="1">
      <c r="A12" s="552"/>
      <c r="B12" s="552"/>
      <c r="C12" s="552"/>
      <c r="D12" s="552"/>
      <c r="E12" s="552"/>
      <c r="F12" s="552"/>
      <c r="G12" s="552"/>
      <c r="H12" s="552"/>
      <c r="I12" s="552"/>
      <c r="J12" s="552"/>
      <c r="K12" s="552"/>
      <c r="L12" s="552"/>
      <c r="M12" s="551"/>
      <c r="N12" s="551"/>
      <c r="O12" s="551"/>
      <c r="P12" s="551"/>
      <c r="Q12" s="550"/>
      <c r="R12" s="550"/>
      <c r="S12" s="550"/>
      <c r="T12" s="550"/>
      <c r="U12" s="550"/>
      <c r="V12" s="550"/>
      <c r="W12" s="549"/>
      <c r="X12" s="549"/>
      <c r="Y12" s="549"/>
      <c r="Z12" s="549"/>
      <c r="AA12" s="549"/>
      <c r="AB12" s="549"/>
      <c r="AC12" s="549"/>
      <c r="AD12" s="549"/>
      <c r="AE12" s="549"/>
      <c r="AF12" s="455"/>
    </row>
    <row r="13" spans="1:32" s="465" customFormat="1" ht="23.25" customHeight="1">
      <c r="B13" s="465" t="s">
        <v>583</v>
      </c>
      <c r="AF13" s="455"/>
    </row>
    <row r="14" spans="1:32" s="465" customFormat="1" ht="23.25" hidden="1" customHeight="1">
      <c r="AF14" s="455"/>
    </row>
    <row r="15" spans="1:32" ht="18.75" customHeight="1">
      <c r="A15" s="610" t="s">
        <v>560</v>
      </c>
      <c r="B15" s="547" t="s">
        <v>567</v>
      </c>
      <c r="C15" s="483" t="s">
        <v>566</v>
      </c>
      <c r="D15" s="483"/>
      <c r="E15" s="483"/>
      <c r="F15" s="483"/>
      <c r="G15" s="483" t="s">
        <v>565</v>
      </c>
      <c r="H15" s="483"/>
      <c r="I15" s="483"/>
      <c r="J15" s="483"/>
      <c r="K15" s="483"/>
      <c r="L15" s="483"/>
      <c r="M15" s="483"/>
      <c r="N15" s="483"/>
      <c r="O15" s="483"/>
      <c r="P15" s="483"/>
      <c r="Q15" s="483" t="s">
        <v>564</v>
      </c>
      <c r="R15" s="483"/>
      <c r="S15" s="483"/>
      <c r="T15" s="483"/>
      <c r="U15" s="483"/>
      <c r="V15" s="484" t="s">
        <v>563</v>
      </c>
      <c r="W15" s="484"/>
      <c r="X15" s="484"/>
      <c r="Y15" s="484"/>
      <c r="Z15" s="484"/>
      <c r="AA15" s="484"/>
      <c r="AB15" s="484"/>
      <c r="AC15" s="484"/>
      <c r="AD15" s="484"/>
      <c r="AE15" s="484"/>
      <c r="AF15" s="455"/>
    </row>
    <row r="16" spans="1:32" ht="15" customHeight="1">
      <c r="A16" s="610"/>
      <c r="B16" s="547"/>
      <c r="C16" s="483"/>
      <c r="D16" s="483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4" t="s">
        <v>584</v>
      </c>
      <c r="W16" s="484"/>
      <c r="X16" s="542" t="s">
        <v>585</v>
      </c>
      <c r="Y16" s="542"/>
      <c r="Z16" s="542"/>
      <c r="AA16" s="542"/>
      <c r="AB16" s="542"/>
      <c r="AC16" s="542"/>
      <c r="AD16" s="542"/>
      <c r="AE16" s="542"/>
      <c r="AF16" s="455"/>
    </row>
    <row r="17" spans="1:32" ht="16.5" customHeight="1">
      <c r="A17" s="610"/>
      <c r="B17" s="547"/>
      <c r="C17" s="483"/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  <c r="T17" s="483"/>
      <c r="U17" s="483"/>
      <c r="V17" s="484"/>
      <c r="W17" s="484"/>
      <c r="X17" s="484" t="s">
        <v>586</v>
      </c>
      <c r="Y17" s="484"/>
      <c r="Z17" s="484" t="s">
        <v>392</v>
      </c>
      <c r="AA17" s="484"/>
      <c r="AB17" s="484" t="s">
        <v>393</v>
      </c>
      <c r="AC17" s="484"/>
      <c r="AD17" s="484" t="s">
        <v>587</v>
      </c>
      <c r="AE17" s="484"/>
      <c r="AF17" s="455"/>
    </row>
    <row r="18" spans="1:32" ht="12" customHeight="1">
      <c r="A18" s="611">
        <v>1</v>
      </c>
      <c r="B18" s="611">
        <v>2</v>
      </c>
      <c r="C18" s="612">
        <v>3</v>
      </c>
      <c r="D18" s="612"/>
      <c r="E18" s="612"/>
      <c r="F18" s="612"/>
      <c r="G18" s="612">
        <v>4</v>
      </c>
      <c r="H18" s="612"/>
      <c r="I18" s="612"/>
      <c r="J18" s="612"/>
      <c r="K18" s="612"/>
      <c r="L18" s="612"/>
      <c r="M18" s="612"/>
      <c r="N18" s="612"/>
      <c r="O18" s="612"/>
      <c r="P18" s="612"/>
      <c r="Q18" s="612">
        <v>5</v>
      </c>
      <c r="R18" s="612"/>
      <c r="S18" s="612"/>
      <c r="T18" s="612"/>
      <c r="U18" s="612"/>
      <c r="V18" s="612">
        <v>6</v>
      </c>
      <c r="W18" s="612"/>
      <c r="X18" s="613">
        <v>7</v>
      </c>
      <c r="Y18" s="613"/>
      <c r="Z18" s="613">
        <v>8</v>
      </c>
      <c r="AA18" s="613"/>
      <c r="AB18" s="613">
        <v>9</v>
      </c>
      <c r="AC18" s="613"/>
      <c r="AD18" s="613">
        <v>10</v>
      </c>
      <c r="AE18" s="613"/>
      <c r="AF18" s="455"/>
    </row>
    <row r="19" spans="1:32" ht="19.5" customHeight="1">
      <c r="A19" s="541"/>
      <c r="B19" s="614">
        <v>0</v>
      </c>
      <c r="C19" s="615">
        <v>0</v>
      </c>
      <c r="D19" s="615"/>
      <c r="E19" s="615"/>
      <c r="F19" s="615"/>
      <c r="G19" s="615" t="s">
        <v>588</v>
      </c>
      <c r="H19" s="615"/>
      <c r="I19" s="615"/>
      <c r="J19" s="615"/>
      <c r="K19" s="615"/>
      <c r="L19" s="615"/>
      <c r="M19" s="615"/>
      <c r="N19" s="615"/>
      <c r="O19" s="615"/>
      <c r="P19" s="615"/>
      <c r="Q19" s="536"/>
      <c r="R19" s="536"/>
      <c r="S19" s="536"/>
      <c r="T19" s="536"/>
      <c r="U19" s="536"/>
      <c r="V19" s="616">
        <v>0</v>
      </c>
      <c r="W19" s="616"/>
      <c r="X19" s="616">
        <v>0</v>
      </c>
      <c r="Y19" s="616"/>
      <c r="Z19" s="616">
        <v>0</v>
      </c>
      <c r="AA19" s="616"/>
      <c r="AB19" s="616">
        <v>0</v>
      </c>
      <c r="AC19" s="616"/>
      <c r="AD19" s="616">
        <v>0</v>
      </c>
      <c r="AE19" s="616"/>
      <c r="AF19" s="455"/>
    </row>
    <row r="20" spans="1:32" ht="19.5" customHeight="1">
      <c r="A20" s="541"/>
      <c r="B20" s="617"/>
      <c r="C20" s="618"/>
      <c r="D20" s="618"/>
      <c r="E20" s="618"/>
      <c r="F20" s="618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6"/>
      <c r="R20" s="536"/>
      <c r="S20" s="536"/>
      <c r="T20" s="536"/>
      <c r="U20" s="536"/>
      <c r="V20" s="616">
        <f>SUM(X20,Z20,AB20,AD20)</f>
        <v>0</v>
      </c>
      <c r="W20" s="616"/>
      <c r="X20" s="616"/>
      <c r="Y20" s="616"/>
      <c r="Z20" s="616"/>
      <c r="AA20" s="616"/>
      <c r="AB20" s="616"/>
      <c r="AC20" s="616"/>
      <c r="AD20" s="616"/>
      <c r="AE20" s="616"/>
      <c r="AF20" s="455"/>
    </row>
    <row r="21" spans="1:32" ht="16.5" customHeight="1">
      <c r="A21" s="541"/>
      <c r="B21" s="617"/>
      <c r="C21" s="618"/>
      <c r="D21" s="618"/>
      <c r="E21" s="618"/>
      <c r="F21" s="618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6"/>
      <c r="R21" s="536"/>
      <c r="S21" s="536"/>
      <c r="T21" s="536"/>
      <c r="U21" s="536"/>
      <c r="V21" s="616">
        <f>SUM(X21,Z21,AB21,AD21)</f>
        <v>0</v>
      </c>
      <c r="W21" s="616"/>
      <c r="X21" s="616"/>
      <c r="Y21" s="616"/>
      <c r="Z21" s="616"/>
      <c r="AA21" s="616"/>
      <c r="AB21" s="616"/>
      <c r="AC21" s="616"/>
      <c r="AD21" s="616"/>
      <c r="AE21" s="616"/>
      <c r="AF21" s="455"/>
    </row>
    <row r="22" spans="1:32" ht="1.5" customHeight="1">
      <c r="A22" s="541"/>
      <c r="B22" s="617"/>
      <c r="C22" s="618"/>
      <c r="D22" s="618"/>
      <c r="E22" s="618"/>
      <c r="F22" s="618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6"/>
      <c r="R22" s="536"/>
      <c r="S22" s="536"/>
      <c r="T22" s="536"/>
      <c r="U22" s="536"/>
      <c r="V22" s="616">
        <f>SUM(X22,Z22,AB22,AD22)</f>
        <v>0</v>
      </c>
      <c r="W22" s="616"/>
      <c r="X22" s="616"/>
      <c r="Y22" s="616"/>
      <c r="Z22" s="616"/>
      <c r="AA22" s="616"/>
      <c r="AB22" s="616"/>
      <c r="AC22" s="616"/>
      <c r="AD22" s="616"/>
      <c r="AE22" s="616"/>
      <c r="AF22" s="455"/>
    </row>
    <row r="23" spans="1:32" ht="15" customHeight="1">
      <c r="A23" s="547" t="s">
        <v>235</v>
      </c>
      <c r="B23" s="547"/>
      <c r="C23" s="547"/>
      <c r="D23" s="547"/>
      <c r="E23" s="547"/>
      <c r="F23" s="547"/>
      <c r="G23" s="547"/>
      <c r="H23" s="547"/>
      <c r="I23" s="547"/>
      <c r="J23" s="547"/>
      <c r="K23" s="547"/>
      <c r="L23" s="547"/>
      <c r="M23" s="547"/>
      <c r="N23" s="547"/>
      <c r="O23" s="547"/>
      <c r="P23" s="547"/>
      <c r="Q23" s="547"/>
      <c r="R23" s="547"/>
      <c r="S23" s="547"/>
      <c r="T23" s="547"/>
      <c r="U23" s="547"/>
      <c r="V23" s="619">
        <f>SUM(V19:W22)</f>
        <v>0</v>
      </c>
      <c r="W23" s="619"/>
      <c r="X23" s="619">
        <f>SUM(X19:Y22)</f>
        <v>0</v>
      </c>
      <c r="Y23" s="619"/>
      <c r="Z23" s="619">
        <f>SUM(Z19:AA22)</f>
        <v>0</v>
      </c>
      <c r="AA23" s="619"/>
      <c r="AB23" s="619">
        <f>SUM(AB19:AC22)</f>
        <v>0</v>
      </c>
      <c r="AC23" s="619"/>
      <c r="AD23" s="619">
        <f>SUM(AD19:AE22)</f>
        <v>0</v>
      </c>
      <c r="AE23" s="619"/>
      <c r="AF23" s="455"/>
    </row>
    <row r="24" spans="1:32" ht="4.5" hidden="1" customHeight="1">
      <c r="A24" s="459"/>
      <c r="B24" s="459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Q24" s="531"/>
      <c r="R24" s="531"/>
      <c r="S24" s="531"/>
      <c r="T24" s="531"/>
      <c r="U24" s="531"/>
      <c r="AE24" s="531"/>
      <c r="AF24" s="455"/>
    </row>
    <row r="25" spans="1:32" s="465" customFormat="1" ht="23.25" customHeight="1">
      <c r="B25" s="465" t="s">
        <v>589</v>
      </c>
      <c r="AF25" s="455"/>
    </row>
    <row r="26" spans="1:32" ht="17.25" hidden="1" customHeight="1">
      <c r="A26" s="529"/>
      <c r="B26" s="529"/>
      <c r="C26" s="529"/>
      <c r="D26" s="529"/>
      <c r="E26" s="529"/>
      <c r="F26" s="529"/>
      <c r="G26" s="529"/>
      <c r="H26" s="530"/>
      <c r="I26" s="530"/>
      <c r="J26" s="530"/>
      <c r="K26" s="530"/>
      <c r="L26" s="530"/>
      <c r="M26" s="530"/>
      <c r="N26" s="530"/>
      <c r="O26" s="530"/>
      <c r="P26" s="530"/>
      <c r="Q26" s="530"/>
      <c r="R26" s="530"/>
      <c r="S26" s="530"/>
      <c r="T26" s="530"/>
      <c r="U26" s="530"/>
      <c r="V26" s="529"/>
      <c r="AD26" s="620" t="s">
        <v>549</v>
      </c>
      <c r="AF26" s="455"/>
    </row>
    <row r="27" spans="1:32" ht="36.75" customHeight="1">
      <c r="A27" s="621" t="s">
        <v>560</v>
      </c>
      <c r="B27" s="483" t="s">
        <v>559</v>
      </c>
      <c r="C27" s="483"/>
      <c r="D27" s="483"/>
      <c r="E27" s="483"/>
      <c r="F27" s="483"/>
      <c r="G27" s="483" t="s">
        <v>558</v>
      </c>
      <c r="H27" s="483"/>
      <c r="I27" s="483"/>
      <c r="J27" s="483"/>
      <c r="K27" s="483"/>
      <c r="L27" s="486" t="s">
        <v>557</v>
      </c>
      <c r="M27" s="580"/>
      <c r="N27" s="580"/>
      <c r="O27" s="580"/>
      <c r="P27" s="580"/>
      <c r="Q27" s="580"/>
      <c r="R27" s="580"/>
      <c r="S27" s="580"/>
      <c r="T27" s="580"/>
      <c r="U27" s="485"/>
      <c r="V27" s="486" t="s">
        <v>590</v>
      </c>
      <c r="W27" s="580"/>
      <c r="X27" s="580"/>
      <c r="Y27" s="580"/>
      <c r="Z27" s="580"/>
      <c r="AA27" s="580"/>
      <c r="AB27" s="580"/>
      <c r="AC27" s="580"/>
      <c r="AD27" s="580"/>
      <c r="AE27" s="485"/>
      <c r="AF27" s="455"/>
    </row>
    <row r="28" spans="1:32" ht="16.5" customHeight="1">
      <c r="A28" s="622"/>
      <c r="B28" s="483"/>
      <c r="C28" s="483"/>
      <c r="D28" s="483"/>
      <c r="E28" s="483"/>
      <c r="F28" s="483"/>
      <c r="G28" s="483" t="s">
        <v>591</v>
      </c>
      <c r="H28" s="543" t="s">
        <v>585</v>
      </c>
      <c r="I28" s="543"/>
      <c r="J28" s="543"/>
      <c r="K28" s="543"/>
      <c r="L28" s="483" t="s">
        <v>591</v>
      </c>
      <c r="M28" s="623"/>
      <c r="N28" s="624" t="s">
        <v>585</v>
      </c>
      <c r="O28" s="625"/>
      <c r="P28" s="625"/>
      <c r="Q28" s="625"/>
      <c r="R28" s="625"/>
      <c r="S28" s="625"/>
      <c r="T28" s="625"/>
      <c r="U28" s="626"/>
      <c r="V28" s="483" t="s">
        <v>591</v>
      </c>
      <c r="W28" s="623"/>
      <c r="X28" s="624" t="s">
        <v>585</v>
      </c>
      <c r="Y28" s="625"/>
      <c r="Z28" s="625"/>
      <c r="AA28" s="625"/>
      <c r="AB28" s="625"/>
      <c r="AC28" s="625"/>
      <c r="AD28" s="625"/>
      <c r="AE28" s="626"/>
      <c r="AF28" s="455"/>
    </row>
    <row r="29" spans="1:32" ht="19.5" customHeight="1">
      <c r="A29" s="627"/>
      <c r="B29" s="483"/>
      <c r="C29" s="483"/>
      <c r="D29" s="483"/>
      <c r="E29" s="483"/>
      <c r="F29" s="483"/>
      <c r="G29" s="483"/>
      <c r="H29" s="628" t="s">
        <v>586</v>
      </c>
      <c r="I29" s="628" t="s">
        <v>392</v>
      </c>
      <c r="J29" s="628" t="s">
        <v>393</v>
      </c>
      <c r="K29" s="628" t="s">
        <v>587</v>
      </c>
      <c r="L29" s="623"/>
      <c r="M29" s="623"/>
      <c r="N29" s="483" t="s">
        <v>586</v>
      </c>
      <c r="O29" s="483"/>
      <c r="P29" s="483" t="s">
        <v>388</v>
      </c>
      <c r="Q29" s="483"/>
      <c r="R29" s="483" t="s">
        <v>389</v>
      </c>
      <c r="S29" s="483"/>
      <c r="T29" s="483" t="s">
        <v>587</v>
      </c>
      <c r="U29" s="483"/>
      <c r="V29" s="623"/>
      <c r="W29" s="623"/>
      <c r="X29" s="483" t="s">
        <v>586</v>
      </c>
      <c r="Y29" s="483"/>
      <c r="Z29" s="483" t="s">
        <v>388</v>
      </c>
      <c r="AA29" s="483"/>
      <c r="AB29" s="483" t="s">
        <v>389</v>
      </c>
      <c r="AC29" s="483"/>
      <c r="AD29" s="483" t="s">
        <v>587</v>
      </c>
      <c r="AE29" s="483"/>
      <c r="AF29" s="455"/>
    </row>
    <row r="30" spans="1:32" ht="11.25" customHeight="1">
      <c r="A30" s="629">
        <v>1</v>
      </c>
      <c r="B30" s="630">
        <v>2</v>
      </c>
      <c r="C30" s="630"/>
      <c r="D30" s="630"/>
      <c r="E30" s="630"/>
      <c r="F30" s="630"/>
      <c r="G30" s="629">
        <v>3</v>
      </c>
      <c r="H30" s="629">
        <v>4</v>
      </c>
      <c r="I30" s="629">
        <v>5</v>
      </c>
      <c r="J30" s="629">
        <v>6</v>
      </c>
      <c r="K30" s="629">
        <v>7</v>
      </c>
      <c r="L30" s="591">
        <v>8</v>
      </c>
      <c r="M30" s="593"/>
      <c r="N30" s="591">
        <v>9</v>
      </c>
      <c r="O30" s="593"/>
      <c r="P30" s="591">
        <v>10</v>
      </c>
      <c r="Q30" s="593"/>
      <c r="R30" s="591">
        <v>11</v>
      </c>
      <c r="S30" s="593"/>
      <c r="T30" s="591">
        <v>12</v>
      </c>
      <c r="U30" s="593"/>
      <c r="V30" s="591">
        <v>13</v>
      </c>
      <c r="W30" s="593"/>
      <c r="X30" s="591">
        <v>14</v>
      </c>
      <c r="Y30" s="593"/>
      <c r="Z30" s="591">
        <v>15</v>
      </c>
      <c r="AA30" s="593"/>
      <c r="AB30" s="591">
        <v>16</v>
      </c>
      <c r="AC30" s="593"/>
      <c r="AD30" s="591">
        <v>17</v>
      </c>
      <c r="AE30" s="593"/>
      <c r="AF30" s="455"/>
    </row>
    <row r="31" spans="1:32" ht="20.100000000000001" customHeight="1">
      <c r="A31" s="503"/>
      <c r="B31" s="631" t="s">
        <v>342</v>
      </c>
      <c r="C31" s="631"/>
      <c r="D31" s="631"/>
      <c r="E31" s="631"/>
      <c r="F31" s="631"/>
      <c r="G31" s="632">
        <f>SUM(H31,I31,J31,K31)</f>
        <v>0</v>
      </c>
      <c r="H31" s="632"/>
      <c r="I31" s="632"/>
      <c r="J31" s="632"/>
      <c r="K31" s="632"/>
      <c r="L31" s="633"/>
      <c r="M31" s="634"/>
      <c r="N31" s="633"/>
      <c r="O31" s="634"/>
      <c r="P31" s="633"/>
      <c r="Q31" s="634"/>
      <c r="R31" s="633"/>
      <c r="S31" s="634"/>
      <c r="T31" s="633"/>
      <c r="U31" s="634"/>
      <c r="V31" s="633">
        <f>SUM(X31:AE31)</f>
        <v>0</v>
      </c>
      <c r="W31" s="634"/>
      <c r="X31" s="633"/>
      <c r="Y31" s="634"/>
      <c r="Z31" s="633"/>
      <c r="AA31" s="634"/>
      <c r="AB31" s="633"/>
      <c r="AC31" s="634"/>
      <c r="AD31" s="633"/>
      <c r="AE31" s="634"/>
      <c r="AF31" s="455"/>
    </row>
    <row r="32" spans="1:32" ht="20.100000000000001" customHeight="1">
      <c r="A32" s="503"/>
      <c r="B32" s="631" t="s">
        <v>592</v>
      </c>
      <c r="C32" s="631"/>
      <c r="D32" s="631"/>
      <c r="E32" s="631"/>
      <c r="F32" s="631"/>
      <c r="G32" s="632">
        <f>SUM(H32,I32,J32,K32)</f>
        <v>0</v>
      </c>
      <c r="H32" s="632"/>
      <c r="I32" s="632"/>
      <c r="J32" s="632"/>
      <c r="K32" s="632"/>
      <c r="L32" s="633"/>
      <c r="M32" s="634"/>
      <c r="N32" s="633"/>
      <c r="O32" s="634"/>
      <c r="P32" s="633"/>
      <c r="Q32" s="634"/>
      <c r="R32" s="633"/>
      <c r="S32" s="634"/>
      <c r="T32" s="633"/>
      <c r="U32" s="634"/>
      <c r="V32" s="633">
        <f>SUM(X32:AE32)</f>
        <v>0</v>
      </c>
      <c r="W32" s="634"/>
      <c r="X32" s="633"/>
      <c r="Y32" s="634"/>
      <c r="Z32" s="633"/>
      <c r="AA32" s="634"/>
      <c r="AB32" s="633"/>
      <c r="AC32" s="634"/>
      <c r="AD32" s="633"/>
      <c r="AE32" s="634"/>
      <c r="AF32" s="455"/>
    </row>
    <row r="33" spans="1:32" ht="41.25" customHeight="1">
      <c r="A33" s="503"/>
      <c r="B33" s="631" t="s">
        <v>593</v>
      </c>
      <c r="C33" s="631"/>
      <c r="D33" s="631"/>
      <c r="E33" s="631"/>
      <c r="F33" s="631"/>
      <c r="G33" s="632">
        <f>SUM(H33,I33,J33,K33)</f>
        <v>0</v>
      </c>
      <c r="H33" s="632"/>
      <c r="I33" s="632"/>
      <c r="J33" s="632"/>
      <c r="K33" s="632"/>
      <c r="L33" s="633"/>
      <c r="M33" s="634"/>
      <c r="N33" s="633"/>
      <c r="O33" s="634"/>
      <c r="P33" s="633"/>
      <c r="Q33" s="634"/>
      <c r="R33" s="633"/>
      <c r="S33" s="634"/>
      <c r="T33" s="633"/>
      <c r="U33" s="634"/>
      <c r="V33" s="633">
        <f>SUM(X33:AE33)</f>
        <v>0</v>
      </c>
      <c r="W33" s="634"/>
      <c r="X33" s="633"/>
      <c r="Y33" s="634"/>
      <c r="Z33" s="633"/>
      <c r="AA33" s="634"/>
      <c r="AB33" s="633"/>
      <c r="AC33" s="634"/>
      <c r="AD33" s="633"/>
      <c r="AE33" s="634"/>
      <c r="AF33" s="455"/>
    </row>
    <row r="34" spans="1:32" ht="20.100000000000001" customHeight="1">
      <c r="A34" s="503"/>
      <c r="B34" s="635" t="s">
        <v>594</v>
      </c>
      <c r="C34" s="636"/>
      <c r="D34" s="636"/>
      <c r="E34" s="636"/>
      <c r="F34" s="637"/>
      <c r="G34" s="632"/>
      <c r="H34" s="632"/>
      <c r="I34" s="632"/>
      <c r="J34" s="632"/>
      <c r="K34" s="632"/>
      <c r="L34" s="633"/>
      <c r="M34" s="634"/>
      <c r="N34" s="633"/>
      <c r="O34" s="634"/>
      <c r="P34" s="633"/>
      <c r="Q34" s="634"/>
      <c r="R34" s="633"/>
      <c r="S34" s="634"/>
      <c r="T34" s="633"/>
      <c r="U34" s="634"/>
      <c r="V34" s="638"/>
      <c r="W34" s="639"/>
      <c r="X34" s="638"/>
      <c r="Y34" s="639"/>
      <c r="Z34" s="638"/>
      <c r="AA34" s="639"/>
      <c r="AB34" s="638"/>
      <c r="AC34" s="639"/>
      <c r="AD34" s="638"/>
      <c r="AE34" s="639"/>
      <c r="AF34" s="455"/>
    </row>
    <row r="35" spans="1:32" ht="20.100000000000001" customHeight="1">
      <c r="A35" s="503"/>
      <c r="B35" s="631" t="s">
        <v>595</v>
      </c>
      <c r="C35" s="631"/>
      <c r="D35" s="631"/>
      <c r="E35" s="631"/>
      <c r="F35" s="631"/>
      <c r="G35" s="632">
        <f>SUM(H35,I35,J35,K35)</f>
        <v>0</v>
      </c>
      <c r="H35" s="632"/>
      <c r="I35" s="632"/>
      <c r="J35" s="632"/>
      <c r="K35" s="632"/>
      <c r="L35" s="633"/>
      <c r="M35" s="634"/>
      <c r="N35" s="633"/>
      <c r="O35" s="634"/>
      <c r="P35" s="633"/>
      <c r="Q35" s="634"/>
      <c r="R35" s="633"/>
      <c r="S35" s="634"/>
      <c r="T35" s="633"/>
      <c r="U35" s="634"/>
      <c r="V35" s="633">
        <f>SUM(X35:AE35)</f>
        <v>0</v>
      </c>
      <c r="W35" s="634"/>
      <c r="X35" s="633"/>
      <c r="Y35" s="634"/>
      <c r="Z35" s="633"/>
      <c r="AA35" s="634"/>
      <c r="AB35" s="633"/>
      <c r="AC35" s="634"/>
      <c r="AD35" s="633"/>
      <c r="AE35" s="634"/>
      <c r="AF35" s="455"/>
    </row>
    <row r="36" spans="1:32" ht="20.100000000000001" customHeight="1">
      <c r="A36" s="640" t="s">
        <v>235</v>
      </c>
      <c r="B36" s="641"/>
      <c r="C36" s="641"/>
      <c r="D36" s="641"/>
      <c r="E36" s="641"/>
      <c r="F36" s="642"/>
      <c r="G36" s="632">
        <f>SUM(G31:G35)</f>
        <v>0</v>
      </c>
      <c r="H36" s="632">
        <f>SUM(H31:H35)</f>
        <v>0</v>
      </c>
      <c r="I36" s="632">
        <f>SUM(I31:I35)</f>
        <v>0</v>
      </c>
      <c r="J36" s="632">
        <f>SUM(J31:J35)</f>
        <v>0</v>
      </c>
      <c r="K36" s="632">
        <f>SUM(K31:K35)</f>
        <v>0</v>
      </c>
      <c r="L36" s="633"/>
      <c r="M36" s="634"/>
      <c r="N36" s="633"/>
      <c r="O36" s="634"/>
      <c r="P36" s="633"/>
      <c r="Q36" s="634"/>
      <c r="R36" s="633"/>
      <c r="S36" s="634"/>
      <c r="T36" s="633"/>
      <c r="U36" s="634"/>
      <c r="V36" s="633">
        <f>SUM(X36:AE36)</f>
        <v>0</v>
      </c>
      <c r="W36" s="634"/>
      <c r="X36" s="633">
        <f>SUM(X31:X35)</f>
        <v>0</v>
      </c>
      <c r="Y36" s="634"/>
      <c r="Z36" s="633">
        <f>SUM(Z31:Z35)</f>
        <v>0</v>
      </c>
      <c r="AA36" s="634"/>
      <c r="AB36" s="633">
        <f>SUM(AB31:AB35)</f>
        <v>0</v>
      </c>
      <c r="AC36" s="634"/>
      <c r="AD36" s="633">
        <f>SUM(AD31:AD35)</f>
        <v>0</v>
      </c>
      <c r="AE36" s="634"/>
      <c r="AF36" s="455"/>
    </row>
    <row r="37" spans="1:32" ht="20.100000000000001" customHeight="1">
      <c r="A37" s="643" t="s">
        <v>551</v>
      </c>
      <c r="B37" s="644"/>
      <c r="C37" s="644"/>
      <c r="D37" s="644"/>
      <c r="E37" s="644"/>
      <c r="F37" s="645"/>
      <c r="G37" s="646"/>
      <c r="H37" s="646"/>
      <c r="I37" s="646"/>
      <c r="J37" s="646"/>
      <c r="K37" s="646"/>
      <c r="L37" s="647"/>
      <c r="M37" s="648"/>
      <c r="N37" s="647"/>
      <c r="O37" s="648"/>
      <c r="P37" s="633"/>
      <c r="Q37" s="634"/>
      <c r="R37" s="633"/>
      <c r="S37" s="634"/>
      <c r="T37" s="633"/>
      <c r="U37" s="634"/>
      <c r="V37" s="649"/>
      <c r="W37" s="648"/>
      <c r="X37" s="647"/>
      <c r="Y37" s="648"/>
      <c r="Z37" s="633"/>
      <c r="AA37" s="634"/>
      <c r="AB37" s="633"/>
      <c r="AC37" s="634"/>
      <c r="AD37" s="633"/>
      <c r="AE37" s="634"/>
      <c r="AF37" s="455"/>
    </row>
    <row r="38" spans="1:32" ht="18.75" customHeight="1">
      <c r="A38" s="650"/>
      <c r="B38" s="651" t="s">
        <v>596</v>
      </c>
      <c r="C38" s="651"/>
      <c r="D38" s="651"/>
      <c r="E38" s="651"/>
      <c r="F38" s="651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652"/>
      <c r="R38" s="652"/>
      <c r="S38" s="650"/>
      <c r="T38" s="650"/>
      <c r="U38" s="650"/>
      <c r="V38" s="650"/>
      <c r="W38" s="652"/>
      <c r="X38" s="650"/>
      <c r="Y38" s="650"/>
      <c r="Z38" s="650"/>
      <c r="AA38" s="650"/>
      <c r="AF38" s="455"/>
    </row>
    <row r="39" spans="1:32" ht="21.75" customHeight="1">
      <c r="A39" s="621" t="s">
        <v>560</v>
      </c>
      <c r="B39" s="495" t="s">
        <v>559</v>
      </c>
      <c r="C39" s="582"/>
      <c r="D39" s="582"/>
      <c r="E39" s="582"/>
      <c r="F39" s="582"/>
      <c r="G39" s="483" t="s">
        <v>597</v>
      </c>
      <c r="H39" s="483"/>
      <c r="I39" s="483"/>
      <c r="J39" s="483"/>
      <c r="K39" s="483"/>
      <c r="L39" s="486" t="s">
        <v>555</v>
      </c>
      <c r="M39" s="580"/>
      <c r="N39" s="580"/>
      <c r="O39" s="580"/>
      <c r="P39" s="580"/>
      <c r="Q39" s="580"/>
      <c r="R39" s="580"/>
      <c r="S39" s="580"/>
      <c r="T39" s="580"/>
      <c r="U39" s="485"/>
      <c r="V39" s="486" t="s">
        <v>598</v>
      </c>
      <c r="W39" s="580"/>
      <c r="X39" s="580"/>
      <c r="Y39" s="580"/>
      <c r="Z39" s="580"/>
      <c r="AA39" s="580"/>
      <c r="AB39" s="580"/>
      <c r="AC39" s="580"/>
      <c r="AD39" s="580"/>
      <c r="AE39" s="485"/>
      <c r="AF39" s="455"/>
    </row>
    <row r="40" spans="1:32" ht="20.25" customHeight="1">
      <c r="A40" s="622"/>
      <c r="B40" s="492"/>
      <c r="C40" s="653"/>
      <c r="D40" s="653"/>
      <c r="E40" s="653"/>
      <c r="F40" s="653"/>
      <c r="G40" s="483" t="s">
        <v>591</v>
      </c>
      <c r="H40" s="543" t="s">
        <v>585</v>
      </c>
      <c r="I40" s="543"/>
      <c r="J40" s="543"/>
      <c r="K40" s="543"/>
      <c r="L40" s="483" t="s">
        <v>591</v>
      </c>
      <c r="M40" s="623"/>
      <c r="N40" s="624" t="s">
        <v>585</v>
      </c>
      <c r="O40" s="625"/>
      <c r="P40" s="625"/>
      <c r="Q40" s="625"/>
      <c r="R40" s="625"/>
      <c r="S40" s="625"/>
      <c r="T40" s="625"/>
      <c r="U40" s="626"/>
      <c r="V40" s="483" t="s">
        <v>591</v>
      </c>
      <c r="W40" s="623"/>
      <c r="X40" s="624" t="s">
        <v>585</v>
      </c>
      <c r="Y40" s="625"/>
      <c r="Z40" s="625"/>
      <c r="AA40" s="625"/>
      <c r="AB40" s="625"/>
      <c r="AC40" s="625"/>
      <c r="AD40" s="625"/>
      <c r="AE40" s="626"/>
      <c r="AF40" s="455"/>
    </row>
    <row r="41" spans="1:32">
      <c r="A41" s="627"/>
      <c r="B41" s="490"/>
      <c r="C41" s="581"/>
      <c r="D41" s="581"/>
      <c r="E41" s="581"/>
      <c r="F41" s="581"/>
      <c r="G41" s="483"/>
      <c r="H41" s="628" t="s">
        <v>586</v>
      </c>
      <c r="I41" s="628" t="s">
        <v>392</v>
      </c>
      <c r="J41" s="628" t="s">
        <v>393</v>
      </c>
      <c r="K41" s="628" t="s">
        <v>587</v>
      </c>
      <c r="L41" s="623"/>
      <c r="M41" s="623"/>
      <c r="N41" s="483" t="s">
        <v>586</v>
      </c>
      <c r="O41" s="483"/>
      <c r="P41" s="483" t="s">
        <v>388</v>
      </c>
      <c r="Q41" s="483"/>
      <c r="R41" s="483" t="s">
        <v>389</v>
      </c>
      <c r="S41" s="483"/>
      <c r="T41" s="483" t="s">
        <v>587</v>
      </c>
      <c r="U41" s="483"/>
      <c r="V41" s="623"/>
      <c r="W41" s="623"/>
      <c r="X41" s="483" t="s">
        <v>586</v>
      </c>
      <c r="Y41" s="483"/>
      <c r="Z41" s="483" t="s">
        <v>388</v>
      </c>
      <c r="AA41" s="483"/>
      <c r="AB41" s="483" t="s">
        <v>389</v>
      </c>
      <c r="AC41" s="483"/>
      <c r="AD41" s="483" t="s">
        <v>587</v>
      </c>
      <c r="AE41" s="483"/>
      <c r="AF41" s="455"/>
    </row>
    <row r="42" spans="1:32" ht="12" customHeight="1">
      <c r="A42" s="629"/>
      <c r="B42" s="630"/>
      <c r="C42" s="630"/>
      <c r="D42" s="630"/>
      <c r="E42" s="630"/>
      <c r="F42" s="630"/>
      <c r="G42" s="629">
        <v>18</v>
      </c>
      <c r="H42" s="629">
        <v>19</v>
      </c>
      <c r="I42" s="629">
        <v>20</v>
      </c>
      <c r="J42" s="629">
        <v>21</v>
      </c>
      <c r="K42" s="629">
        <v>22</v>
      </c>
      <c r="L42" s="591">
        <v>23</v>
      </c>
      <c r="M42" s="593"/>
      <c r="N42" s="591">
        <v>24</v>
      </c>
      <c r="O42" s="593"/>
      <c r="P42" s="591">
        <v>25</v>
      </c>
      <c r="Q42" s="593"/>
      <c r="R42" s="591">
        <v>26</v>
      </c>
      <c r="S42" s="593"/>
      <c r="T42" s="591">
        <v>27</v>
      </c>
      <c r="U42" s="593"/>
      <c r="V42" s="591">
        <v>28</v>
      </c>
      <c r="W42" s="593"/>
      <c r="X42" s="591">
        <v>29</v>
      </c>
      <c r="Y42" s="593"/>
      <c r="Z42" s="591">
        <v>30</v>
      </c>
      <c r="AA42" s="593"/>
      <c r="AB42" s="591">
        <v>31</v>
      </c>
      <c r="AC42" s="593"/>
      <c r="AD42" s="591">
        <v>32</v>
      </c>
      <c r="AE42" s="593"/>
      <c r="AF42" s="455"/>
    </row>
    <row r="43" spans="1:32" ht="20.100000000000001" customHeight="1">
      <c r="A43" s="503"/>
      <c r="B43" s="631" t="s">
        <v>342</v>
      </c>
      <c r="C43" s="631"/>
      <c r="D43" s="631"/>
      <c r="E43" s="631"/>
      <c r="F43" s="631"/>
      <c r="G43" s="654">
        <f t="shared" ref="G43:G49" si="0">SUM(H43:K43)</f>
        <v>0</v>
      </c>
      <c r="H43" s="654"/>
      <c r="I43" s="654"/>
      <c r="J43" s="654"/>
      <c r="K43" s="654"/>
      <c r="L43" s="633">
        <f>SUM(N43:U43)</f>
        <v>0</v>
      </c>
      <c r="M43" s="634"/>
      <c r="N43" s="633"/>
      <c r="O43" s="634"/>
      <c r="P43" s="633"/>
      <c r="Q43" s="634"/>
      <c r="R43" s="633"/>
      <c r="S43" s="634"/>
      <c r="T43" s="633"/>
      <c r="U43" s="634"/>
      <c r="V43" s="633">
        <f t="shared" ref="V43:V49" si="1">SUM(X43,Z43,AB43,AD43)</f>
        <v>0</v>
      </c>
      <c r="W43" s="634"/>
      <c r="X43" s="633"/>
      <c r="Y43" s="634"/>
      <c r="Z43" s="633"/>
      <c r="AA43" s="634"/>
      <c r="AB43" s="633"/>
      <c r="AC43" s="634"/>
      <c r="AD43" s="633"/>
      <c r="AE43" s="634"/>
      <c r="AF43" s="455"/>
    </row>
    <row r="44" spans="1:32" ht="20.100000000000001" customHeight="1">
      <c r="A44" s="503"/>
      <c r="B44" s="631" t="s">
        <v>592</v>
      </c>
      <c r="C44" s="631"/>
      <c r="D44" s="631"/>
      <c r="E44" s="631"/>
      <c r="F44" s="631"/>
      <c r="G44" s="654">
        <f t="shared" si="0"/>
        <v>10108</v>
      </c>
      <c r="H44" s="655"/>
      <c r="I44" s="654">
        <v>1301</v>
      </c>
      <c r="J44" s="654">
        <v>2622</v>
      </c>
      <c r="K44" s="654">
        <v>6185</v>
      </c>
      <c r="L44" s="633">
        <f>SUM(N44:U44)</f>
        <v>0</v>
      </c>
      <c r="M44" s="634"/>
      <c r="N44" s="633"/>
      <c r="O44" s="634"/>
      <c r="P44" s="633"/>
      <c r="Q44" s="634"/>
      <c r="R44" s="633"/>
      <c r="S44" s="634"/>
      <c r="T44" s="633"/>
      <c r="U44" s="634"/>
      <c r="V44" s="633">
        <f t="shared" si="1"/>
        <v>10108</v>
      </c>
      <c r="W44" s="634"/>
      <c r="X44" s="633">
        <f>H32+N32+X32+H44+N44</f>
        <v>0</v>
      </c>
      <c r="Y44" s="634"/>
      <c r="Z44" s="633">
        <v>1301.2</v>
      </c>
      <c r="AA44" s="634"/>
      <c r="AB44" s="633">
        <v>2622</v>
      </c>
      <c r="AC44" s="634"/>
      <c r="AD44" s="633">
        <v>6185</v>
      </c>
      <c r="AE44" s="634"/>
      <c r="AF44" s="455"/>
    </row>
    <row r="45" spans="1:32" ht="39.75" customHeight="1">
      <c r="A45" s="503"/>
      <c r="B45" s="631" t="s">
        <v>593</v>
      </c>
      <c r="C45" s="631"/>
      <c r="D45" s="631"/>
      <c r="E45" s="631"/>
      <c r="F45" s="631"/>
      <c r="G45" s="654">
        <f t="shared" si="0"/>
        <v>300</v>
      </c>
      <c r="H45" s="655"/>
      <c r="I45" s="654">
        <v>100</v>
      </c>
      <c r="J45" s="654">
        <v>100</v>
      </c>
      <c r="K45" s="654">
        <v>100</v>
      </c>
      <c r="L45" s="633">
        <f>SUM(N45:U45)</f>
        <v>0</v>
      </c>
      <c r="M45" s="634"/>
      <c r="N45" s="633"/>
      <c r="O45" s="634"/>
      <c r="P45" s="633"/>
      <c r="Q45" s="634"/>
      <c r="R45" s="633"/>
      <c r="S45" s="634"/>
      <c r="T45" s="633"/>
      <c r="U45" s="634"/>
      <c r="V45" s="633">
        <f t="shared" si="1"/>
        <v>300</v>
      </c>
      <c r="W45" s="634"/>
      <c r="X45" s="633">
        <f>H33+N33+X33+H45+N45</f>
        <v>0</v>
      </c>
      <c r="Y45" s="634"/>
      <c r="Z45" s="633">
        <v>100</v>
      </c>
      <c r="AA45" s="634"/>
      <c r="AB45" s="633">
        <v>100</v>
      </c>
      <c r="AC45" s="634"/>
      <c r="AD45" s="633">
        <v>100</v>
      </c>
      <c r="AE45" s="634"/>
      <c r="AF45" s="455"/>
    </row>
    <row r="46" spans="1:32">
      <c r="A46" s="503"/>
      <c r="B46" s="635" t="s">
        <v>599</v>
      </c>
      <c r="C46" s="636"/>
      <c r="D46" s="636"/>
      <c r="E46" s="636"/>
      <c r="F46" s="637"/>
      <c r="G46" s="654">
        <f t="shared" si="0"/>
        <v>0</v>
      </c>
      <c r="H46" s="655"/>
      <c r="I46" s="654"/>
      <c r="J46" s="654"/>
      <c r="K46" s="654"/>
      <c r="L46" s="638"/>
      <c r="M46" s="639"/>
      <c r="N46" s="638"/>
      <c r="O46" s="639"/>
      <c r="P46" s="638"/>
      <c r="Q46" s="639"/>
      <c r="R46" s="638"/>
      <c r="S46" s="639"/>
      <c r="T46" s="638"/>
      <c r="U46" s="639"/>
      <c r="V46" s="633">
        <f t="shared" si="1"/>
        <v>0</v>
      </c>
      <c r="W46" s="634"/>
      <c r="X46" s="633"/>
      <c r="Y46" s="634"/>
      <c r="Z46" s="633"/>
      <c r="AA46" s="634"/>
      <c r="AB46" s="633"/>
      <c r="AC46" s="634"/>
      <c r="AD46" s="633"/>
      <c r="AE46" s="634"/>
      <c r="AF46" s="455"/>
    </row>
    <row r="47" spans="1:32" ht="39.75" customHeight="1">
      <c r="A47" s="503"/>
      <c r="B47" s="656" t="s">
        <v>600</v>
      </c>
      <c r="C47" s="657"/>
      <c r="D47" s="657"/>
      <c r="E47" s="657"/>
      <c r="F47" s="658"/>
      <c r="G47" s="654">
        <f t="shared" si="0"/>
        <v>688</v>
      </c>
      <c r="H47" s="655"/>
      <c r="I47" s="654"/>
      <c r="J47" s="654"/>
      <c r="K47" s="654">
        <v>688</v>
      </c>
      <c r="L47" s="638"/>
      <c r="M47" s="639"/>
      <c r="N47" s="638"/>
      <c r="O47" s="639"/>
      <c r="P47" s="638"/>
      <c r="Q47" s="639"/>
      <c r="R47" s="638"/>
      <c r="S47" s="639"/>
      <c r="T47" s="638"/>
      <c r="U47" s="639"/>
      <c r="V47" s="633">
        <f t="shared" si="1"/>
        <v>688</v>
      </c>
      <c r="W47" s="634"/>
      <c r="X47" s="633"/>
      <c r="Y47" s="634"/>
      <c r="Z47" s="633"/>
      <c r="AA47" s="634"/>
      <c r="AB47" s="633"/>
      <c r="AC47" s="634"/>
      <c r="AD47" s="633">
        <v>688</v>
      </c>
      <c r="AE47" s="634"/>
      <c r="AF47" s="455"/>
    </row>
    <row r="48" spans="1:32" ht="20.100000000000001" customHeight="1">
      <c r="A48" s="503"/>
      <c r="B48" s="631" t="s">
        <v>595</v>
      </c>
      <c r="C48" s="631"/>
      <c r="D48" s="631"/>
      <c r="E48" s="631"/>
      <c r="F48" s="631"/>
      <c r="G48" s="654">
        <f t="shared" si="0"/>
        <v>904</v>
      </c>
      <c r="H48" s="655"/>
      <c r="I48" s="654">
        <v>452</v>
      </c>
      <c r="J48" s="654">
        <v>452</v>
      </c>
      <c r="K48" s="654"/>
      <c r="L48" s="633">
        <f>SUM(N48:U48)</f>
        <v>0</v>
      </c>
      <c r="M48" s="634"/>
      <c r="N48" s="633"/>
      <c r="O48" s="634"/>
      <c r="P48" s="633"/>
      <c r="Q48" s="634"/>
      <c r="R48" s="633"/>
      <c r="S48" s="634"/>
      <c r="T48" s="633"/>
      <c r="U48" s="634"/>
      <c r="V48" s="633">
        <f t="shared" si="1"/>
        <v>904</v>
      </c>
      <c r="W48" s="634"/>
      <c r="X48" s="633">
        <f>H35+N35+X35+H48+N48</f>
        <v>0</v>
      </c>
      <c r="Y48" s="634"/>
      <c r="Z48" s="633">
        <v>452</v>
      </c>
      <c r="AA48" s="634"/>
      <c r="AB48" s="633">
        <v>452</v>
      </c>
      <c r="AC48" s="634"/>
      <c r="AD48" s="633"/>
      <c r="AE48" s="634"/>
      <c r="AF48" s="455"/>
    </row>
    <row r="49" spans="1:32" ht="20.100000000000001" customHeight="1">
      <c r="A49" s="640" t="s">
        <v>235</v>
      </c>
      <c r="B49" s="641"/>
      <c r="C49" s="641"/>
      <c r="D49" s="641"/>
      <c r="E49" s="641"/>
      <c r="F49" s="642"/>
      <c r="G49" s="654">
        <f t="shared" si="0"/>
        <v>12000</v>
      </c>
      <c r="H49" s="659">
        <f>SUM(H43:H48)</f>
        <v>0</v>
      </c>
      <c r="I49" s="632">
        <f>SUM(I43:I48)</f>
        <v>1853</v>
      </c>
      <c r="J49" s="632">
        <f>SUM(J43:J48)</f>
        <v>3174</v>
      </c>
      <c r="K49" s="632">
        <f>SUM(K43:K48)</f>
        <v>6973</v>
      </c>
      <c r="L49" s="633">
        <f>SUM(N49:U49)</f>
        <v>0</v>
      </c>
      <c r="M49" s="634"/>
      <c r="N49" s="633">
        <f>SUM(N43:N48)</f>
        <v>0</v>
      </c>
      <c r="O49" s="634"/>
      <c r="P49" s="633">
        <f>SUM(P43:P48)</f>
        <v>0</v>
      </c>
      <c r="Q49" s="634"/>
      <c r="R49" s="633">
        <f>SUM(R43:R48)</f>
        <v>0</v>
      </c>
      <c r="S49" s="634"/>
      <c r="T49" s="633">
        <f>SUM(T43:T48)</f>
        <v>0</v>
      </c>
      <c r="U49" s="634"/>
      <c r="V49" s="633">
        <f t="shared" si="1"/>
        <v>12000</v>
      </c>
      <c r="W49" s="634"/>
      <c r="X49" s="633">
        <f>X43+X44+X45+X46+X47+X48</f>
        <v>0</v>
      </c>
      <c r="Y49" s="634"/>
      <c r="Z49" s="633">
        <f>Z43+Z44+Z45+Z46+Z47+Z48</f>
        <v>1853</v>
      </c>
      <c r="AA49" s="634"/>
      <c r="AB49" s="633">
        <f>AB43+AB44+AB45+AB46+AB47+AB48</f>
        <v>3174</v>
      </c>
      <c r="AC49" s="634"/>
      <c r="AD49" s="633">
        <f>AD43+AD44+AD45+AD46+AD47+AD48</f>
        <v>6973</v>
      </c>
      <c r="AE49" s="634"/>
      <c r="AF49" s="455"/>
    </row>
    <row r="50" spans="1:32" ht="19.5" customHeight="1">
      <c r="A50" s="643" t="s">
        <v>551</v>
      </c>
      <c r="B50" s="644"/>
      <c r="C50" s="644"/>
      <c r="D50" s="644"/>
      <c r="E50" s="644"/>
      <c r="F50" s="645"/>
      <c r="G50" s="660"/>
      <c r="H50" s="660"/>
      <c r="I50" s="660"/>
      <c r="J50" s="660"/>
      <c r="K50" s="660"/>
      <c r="L50" s="647"/>
      <c r="M50" s="648"/>
      <c r="N50" s="647"/>
      <c r="O50" s="648"/>
      <c r="P50" s="633"/>
      <c r="Q50" s="634"/>
      <c r="R50" s="633"/>
      <c r="S50" s="634"/>
      <c r="T50" s="633"/>
      <c r="U50" s="634"/>
      <c r="V50" s="647"/>
      <c r="W50" s="648"/>
      <c r="X50" s="647"/>
      <c r="Y50" s="648"/>
      <c r="Z50" s="633"/>
      <c r="AA50" s="634"/>
      <c r="AB50" s="633"/>
      <c r="AC50" s="634"/>
      <c r="AD50" s="633"/>
      <c r="AE50" s="634"/>
      <c r="AF50" s="455"/>
    </row>
    <row r="51" spans="1:32" ht="9" hidden="1" customHeight="1">
      <c r="A51" s="650"/>
      <c r="B51" s="650"/>
      <c r="C51" s="652"/>
      <c r="D51" s="652"/>
      <c r="E51" s="652"/>
      <c r="F51" s="652"/>
      <c r="G51" s="652"/>
      <c r="H51" s="652"/>
      <c r="I51" s="652"/>
      <c r="J51" s="652"/>
      <c r="K51" s="652"/>
      <c r="L51" s="652"/>
      <c r="M51" s="652"/>
      <c r="N51" s="652"/>
      <c r="O51" s="652"/>
      <c r="P51" s="652"/>
      <c r="Q51" s="652"/>
      <c r="R51" s="652"/>
      <c r="S51" s="650"/>
      <c r="T51" s="650"/>
      <c r="U51" s="650"/>
      <c r="V51" s="650"/>
      <c r="W51" s="652"/>
      <c r="X51" s="650"/>
      <c r="Y51" s="650"/>
      <c r="Z51" s="650"/>
      <c r="AA51" s="650"/>
      <c r="AF51" s="455">
        <v>19</v>
      </c>
    </row>
    <row r="52" spans="1:32" s="465" customFormat="1" ht="28.5" customHeight="1">
      <c r="B52" s="465" t="s">
        <v>601</v>
      </c>
      <c r="AF52" s="455"/>
    </row>
    <row r="53" spans="1:32" s="496" customFormat="1" ht="9.75" customHeight="1">
      <c r="A53" s="451"/>
      <c r="B53" s="451"/>
      <c r="C53" s="451"/>
      <c r="D53" s="451"/>
      <c r="E53" s="451"/>
      <c r="F53" s="451"/>
      <c r="G53" s="451"/>
      <c r="H53" s="451"/>
      <c r="I53" s="451"/>
      <c r="K53" s="451"/>
      <c r="AD53" s="620" t="s">
        <v>549</v>
      </c>
      <c r="AF53" s="455"/>
    </row>
    <row r="54" spans="1:32" s="471" customFormat="1" ht="23.25" customHeight="1">
      <c r="A54" s="613" t="s">
        <v>548</v>
      </c>
      <c r="B54" s="483" t="s">
        <v>602</v>
      </c>
      <c r="C54" s="483" t="s">
        <v>603</v>
      </c>
      <c r="D54" s="483"/>
      <c r="E54" s="483" t="s">
        <v>545</v>
      </c>
      <c r="F54" s="483"/>
      <c r="G54" s="483" t="s">
        <v>544</v>
      </c>
      <c r="H54" s="483"/>
      <c r="I54" s="483" t="s">
        <v>543</v>
      </c>
      <c r="J54" s="483"/>
      <c r="K54" s="483" t="s">
        <v>19</v>
      </c>
      <c r="L54" s="483"/>
      <c r="M54" s="483"/>
      <c r="N54" s="483"/>
      <c r="O54" s="483"/>
      <c r="P54" s="483"/>
      <c r="Q54" s="483"/>
      <c r="R54" s="483"/>
      <c r="S54" s="483"/>
      <c r="T54" s="483"/>
      <c r="U54" s="483" t="s">
        <v>604</v>
      </c>
      <c r="V54" s="483"/>
      <c r="W54" s="483"/>
      <c r="X54" s="483"/>
      <c r="Y54" s="483"/>
      <c r="Z54" s="483" t="s">
        <v>540</v>
      </c>
      <c r="AA54" s="483"/>
      <c r="AB54" s="483"/>
      <c r="AC54" s="483"/>
      <c r="AD54" s="483"/>
      <c r="AE54" s="483"/>
      <c r="AF54" s="455"/>
    </row>
    <row r="55" spans="1:32" s="471" customFormat="1" ht="24" customHeight="1">
      <c r="A55" s="613"/>
      <c r="B55" s="483"/>
      <c r="C55" s="483"/>
      <c r="D55" s="483"/>
      <c r="E55" s="483"/>
      <c r="F55" s="483"/>
      <c r="G55" s="483"/>
      <c r="H55" s="483"/>
      <c r="I55" s="483"/>
      <c r="J55" s="483"/>
      <c r="K55" s="483" t="s">
        <v>539</v>
      </c>
      <c r="L55" s="483"/>
      <c r="M55" s="661" t="s">
        <v>538</v>
      </c>
      <c r="N55" s="662"/>
      <c r="O55" s="483" t="s">
        <v>537</v>
      </c>
      <c r="P55" s="483"/>
      <c r="Q55" s="483"/>
      <c r="R55" s="483"/>
      <c r="S55" s="483"/>
      <c r="T55" s="483"/>
      <c r="U55" s="483"/>
      <c r="V55" s="483"/>
      <c r="W55" s="483"/>
      <c r="X55" s="483"/>
      <c r="Y55" s="483"/>
      <c r="Z55" s="483"/>
      <c r="AA55" s="483"/>
      <c r="AB55" s="483"/>
      <c r="AC55" s="483"/>
      <c r="AD55" s="483"/>
      <c r="AE55" s="483"/>
      <c r="AF55" s="455"/>
    </row>
    <row r="56" spans="1:32" s="488" customFormat="1" ht="105" customHeight="1">
      <c r="A56" s="613"/>
      <c r="B56" s="483"/>
      <c r="C56" s="483"/>
      <c r="D56" s="483"/>
      <c r="E56" s="483"/>
      <c r="F56" s="483"/>
      <c r="G56" s="483"/>
      <c r="H56" s="483"/>
      <c r="I56" s="483"/>
      <c r="J56" s="483"/>
      <c r="K56" s="483"/>
      <c r="L56" s="483"/>
      <c r="M56" s="663"/>
      <c r="N56" s="664"/>
      <c r="O56" s="483" t="s">
        <v>536</v>
      </c>
      <c r="P56" s="483"/>
      <c r="Q56" s="483" t="s">
        <v>535</v>
      </c>
      <c r="R56" s="483"/>
      <c r="S56" s="483" t="s">
        <v>534</v>
      </c>
      <c r="T56" s="483"/>
      <c r="U56" s="483"/>
      <c r="V56" s="483"/>
      <c r="W56" s="483"/>
      <c r="X56" s="483"/>
      <c r="Y56" s="483"/>
      <c r="Z56" s="483"/>
      <c r="AA56" s="483"/>
      <c r="AB56" s="483"/>
      <c r="AC56" s="483"/>
      <c r="AD56" s="483"/>
      <c r="AE56" s="483"/>
      <c r="AF56" s="455"/>
    </row>
    <row r="57" spans="1:32" s="471" customFormat="1" ht="12" customHeight="1">
      <c r="A57" s="665">
        <v>1</v>
      </c>
      <c r="B57" s="666">
        <v>2</v>
      </c>
      <c r="C57" s="612">
        <v>3</v>
      </c>
      <c r="D57" s="612"/>
      <c r="E57" s="612">
        <v>4</v>
      </c>
      <c r="F57" s="612"/>
      <c r="G57" s="612">
        <v>5</v>
      </c>
      <c r="H57" s="612"/>
      <c r="I57" s="612">
        <v>6</v>
      </c>
      <c r="J57" s="612"/>
      <c r="K57" s="667">
        <v>7</v>
      </c>
      <c r="L57" s="668"/>
      <c r="M57" s="667">
        <v>8</v>
      </c>
      <c r="N57" s="668"/>
      <c r="O57" s="612">
        <v>9</v>
      </c>
      <c r="P57" s="612"/>
      <c r="Q57" s="613">
        <v>10</v>
      </c>
      <c r="R57" s="613"/>
      <c r="S57" s="612">
        <v>11</v>
      </c>
      <c r="T57" s="612"/>
      <c r="U57" s="612">
        <v>12</v>
      </c>
      <c r="V57" s="612"/>
      <c r="W57" s="612"/>
      <c r="X57" s="612"/>
      <c r="Y57" s="612"/>
      <c r="Z57" s="612">
        <v>13</v>
      </c>
      <c r="AA57" s="612"/>
      <c r="AB57" s="612"/>
      <c r="AC57" s="612"/>
      <c r="AD57" s="612"/>
      <c r="AE57" s="612"/>
      <c r="AF57" s="455"/>
    </row>
    <row r="58" spans="1:32" s="471" customFormat="1" ht="17.25" customHeight="1">
      <c r="A58" s="503"/>
      <c r="B58" s="669"/>
      <c r="C58" s="472"/>
      <c r="D58" s="472"/>
      <c r="E58" s="619"/>
      <c r="F58" s="619"/>
      <c r="G58" s="619"/>
      <c r="H58" s="619"/>
      <c r="I58" s="619"/>
      <c r="J58" s="619"/>
      <c r="K58" s="633"/>
      <c r="L58" s="634"/>
      <c r="M58" s="633">
        <f>SUM(O58,Q58,S58)</f>
        <v>0</v>
      </c>
      <c r="N58" s="634"/>
      <c r="O58" s="619"/>
      <c r="P58" s="619"/>
      <c r="Q58" s="619"/>
      <c r="R58" s="619"/>
      <c r="S58" s="619"/>
      <c r="T58" s="619"/>
      <c r="U58" s="631"/>
      <c r="V58" s="631"/>
      <c r="W58" s="631"/>
      <c r="X58" s="631"/>
      <c r="Y58" s="631"/>
      <c r="Z58" s="670"/>
      <c r="AA58" s="670"/>
      <c r="AB58" s="670"/>
      <c r="AC58" s="670"/>
      <c r="AD58" s="670"/>
      <c r="AE58" s="670"/>
      <c r="AF58" s="455"/>
    </row>
    <row r="59" spans="1:32" s="471" customFormat="1" ht="17.25" customHeight="1">
      <c r="A59" s="503"/>
      <c r="B59" s="669"/>
      <c r="C59" s="472"/>
      <c r="D59" s="472"/>
      <c r="E59" s="619"/>
      <c r="F59" s="619"/>
      <c r="G59" s="619"/>
      <c r="H59" s="619"/>
      <c r="I59" s="619"/>
      <c r="J59" s="619"/>
      <c r="K59" s="633"/>
      <c r="L59" s="634"/>
      <c r="M59" s="633">
        <f>SUM(O59,Q59,S59)</f>
        <v>0</v>
      </c>
      <c r="N59" s="634"/>
      <c r="O59" s="619"/>
      <c r="P59" s="619"/>
      <c r="Q59" s="619"/>
      <c r="R59" s="619"/>
      <c r="S59" s="619"/>
      <c r="T59" s="619"/>
      <c r="U59" s="631"/>
      <c r="V59" s="631"/>
      <c r="W59" s="631"/>
      <c r="X59" s="631"/>
      <c r="Y59" s="631"/>
      <c r="Z59" s="670"/>
      <c r="AA59" s="670"/>
      <c r="AB59" s="670"/>
      <c r="AC59" s="670"/>
      <c r="AD59" s="670"/>
      <c r="AE59" s="670"/>
      <c r="AF59" s="455"/>
    </row>
    <row r="60" spans="1:32" s="471" customFormat="1" ht="17.25" customHeight="1">
      <c r="A60" s="503"/>
      <c r="B60" s="669"/>
      <c r="C60" s="472"/>
      <c r="D60" s="472"/>
      <c r="E60" s="619"/>
      <c r="F60" s="619"/>
      <c r="G60" s="619"/>
      <c r="H60" s="619"/>
      <c r="I60" s="619"/>
      <c r="J60" s="619"/>
      <c r="K60" s="633"/>
      <c r="L60" s="634"/>
      <c r="M60" s="633">
        <f>SUM(O60,Q60,S60)</f>
        <v>0</v>
      </c>
      <c r="N60" s="634"/>
      <c r="O60" s="619"/>
      <c r="P60" s="619"/>
      <c r="Q60" s="619"/>
      <c r="R60" s="619"/>
      <c r="S60" s="619"/>
      <c r="T60" s="619"/>
      <c r="U60" s="631"/>
      <c r="V60" s="631"/>
      <c r="W60" s="631"/>
      <c r="X60" s="631"/>
      <c r="Y60" s="631"/>
      <c r="Z60" s="670"/>
      <c r="AA60" s="670"/>
      <c r="AB60" s="670"/>
      <c r="AC60" s="670"/>
      <c r="AD60" s="670"/>
      <c r="AE60" s="670"/>
      <c r="AF60" s="455"/>
    </row>
    <row r="61" spans="1:32" s="471" customFormat="1" ht="16.5" customHeight="1">
      <c r="A61" s="643" t="s">
        <v>235</v>
      </c>
      <c r="B61" s="644"/>
      <c r="C61" s="644"/>
      <c r="D61" s="645"/>
      <c r="E61" s="619">
        <f>SUM(E58:F60)</f>
        <v>0</v>
      </c>
      <c r="F61" s="619"/>
      <c r="G61" s="619">
        <f>SUM(G58:H60)</f>
        <v>0</v>
      </c>
      <c r="H61" s="619"/>
      <c r="I61" s="619">
        <f>SUM(I58:J60)</f>
        <v>0</v>
      </c>
      <c r="J61" s="619"/>
      <c r="K61" s="619">
        <f>SUM(K58:L60)</f>
        <v>0</v>
      </c>
      <c r="L61" s="619"/>
      <c r="M61" s="619">
        <f>SUM(M58:N60)</f>
        <v>0</v>
      </c>
      <c r="N61" s="619"/>
      <c r="O61" s="619">
        <f>SUM(O58:P60)</f>
        <v>0</v>
      </c>
      <c r="P61" s="619"/>
      <c r="Q61" s="619">
        <f>SUM(Q58:R60)</f>
        <v>0</v>
      </c>
      <c r="R61" s="619"/>
      <c r="S61" s="619">
        <f>SUM(S58:T60)</f>
        <v>0</v>
      </c>
      <c r="T61" s="619"/>
      <c r="U61" s="631"/>
      <c r="V61" s="631"/>
      <c r="W61" s="631"/>
      <c r="X61" s="631"/>
      <c r="Y61" s="631"/>
      <c r="Z61" s="670"/>
      <c r="AA61" s="670"/>
      <c r="AB61" s="670"/>
      <c r="AC61" s="670"/>
      <c r="AD61" s="670"/>
      <c r="AE61" s="670"/>
      <c r="AF61" s="455"/>
    </row>
    <row r="62" spans="1:32" s="471" customFormat="1" ht="6" customHeight="1">
      <c r="A62" s="671"/>
      <c r="B62" s="671"/>
      <c r="C62" s="671"/>
      <c r="D62" s="671"/>
      <c r="E62" s="672"/>
      <c r="F62" s="672"/>
      <c r="G62" s="672"/>
      <c r="H62" s="672"/>
      <c r="I62" s="672"/>
      <c r="J62" s="672"/>
      <c r="K62" s="672"/>
      <c r="L62" s="672"/>
      <c r="M62" s="672"/>
      <c r="N62" s="672"/>
      <c r="O62" s="672"/>
      <c r="P62" s="672"/>
      <c r="Q62" s="672"/>
      <c r="R62" s="672"/>
      <c r="S62" s="672"/>
      <c r="T62" s="672"/>
      <c r="U62" s="673"/>
      <c r="V62" s="673"/>
      <c r="W62" s="673"/>
      <c r="X62" s="673"/>
      <c r="Y62" s="673"/>
      <c r="Z62" s="674"/>
      <c r="AA62" s="674"/>
      <c r="AB62" s="674"/>
      <c r="AC62" s="674"/>
      <c r="AD62" s="674"/>
      <c r="AE62" s="674"/>
      <c r="AF62" s="455"/>
    </row>
    <row r="63" spans="1:32" s="471" customFormat="1" ht="36.75" customHeight="1">
      <c r="A63" s="671"/>
      <c r="B63" s="675" t="s">
        <v>605</v>
      </c>
      <c r="C63" s="675"/>
      <c r="D63" s="675"/>
      <c r="E63" s="675"/>
      <c r="F63" s="675"/>
      <c r="G63" s="675"/>
      <c r="H63" s="675"/>
      <c r="I63" s="675"/>
      <c r="J63" s="675"/>
      <c r="K63" s="675"/>
      <c r="L63" s="675"/>
      <c r="M63" s="675"/>
      <c r="N63" s="675"/>
      <c r="O63" s="675"/>
      <c r="P63" s="675"/>
      <c r="Q63" s="675"/>
      <c r="R63" s="675"/>
      <c r="S63" s="675"/>
      <c r="T63" s="675"/>
      <c r="U63" s="675"/>
      <c r="V63" s="675"/>
      <c r="W63" s="675"/>
      <c r="X63" s="675"/>
      <c r="Y63" s="675"/>
      <c r="Z63" s="675"/>
      <c r="AA63" s="675"/>
      <c r="AB63" s="675"/>
      <c r="AC63" s="675"/>
      <c r="AD63" s="675"/>
      <c r="AE63" s="675"/>
      <c r="AF63" s="455"/>
    </row>
    <row r="64" spans="1:32" s="471" customFormat="1" ht="14.25" customHeight="1">
      <c r="A64" s="621" t="s">
        <v>560</v>
      </c>
      <c r="B64" s="483" t="s">
        <v>360</v>
      </c>
      <c r="C64" s="483"/>
      <c r="D64" s="483"/>
      <c r="E64" s="483"/>
      <c r="F64" s="483"/>
      <c r="G64" s="483"/>
      <c r="H64" s="483"/>
      <c r="I64" s="483"/>
      <c r="J64" s="483"/>
      <c r="K64" s="676" t="s">
        <v>606</v>
      </c>
      <c r="L64" s="676"/>
      <c r="M64" s="676"/>
      <c r="N64" s="525" t="s">
        <v>17</v>
      </c>
      <c r="O64" s="524"/>
      <c r="P64" s="523"/>
      <c r="Q64" s="547" t="s">
        <v>448</v>
      </c>
      <c r="R64" s="547"/>
      <c r="S64" s="547"/>
      <c r="T64" s="483" t="s">
        <v>607</v>
      </c>
      <c r="U64" s="483"/>
      <c r="V64" s="483"/>
      <c r="W64" s="543" t="s">
        <v>537</v>
      </c>
      <c r="X64" s="543"/>
      <c r="Y64" s="543"/>
      <c r="Z64" s="543"/>
      <c r="AA64" s="543"/>
      <c r="AB64" s="543"/>
      <c r="AC64" s="543"/>
      <c r="AD64" s="543"/>
      <c r="AE64" s="674"/>
      <c r="AF64" s="455"/>
    </row>
    <row r="65" spans="1:32" s="471" customFormat="1" ht="10.5" customHeight="1">
      <c r="A65" s="622"/>
      <c r="B65" s="483"/>
      <c r="C65" s="483"/>
      <c r="D65" s="483"/>
      <c r="E65" s="483"/>
      <c r="F65" s="483"/>
      <c r="G65" s="483"/>
      <c r="H65" s="483"/>
      <c r="I65" s="483"/>
      <c r="J65" s="483"/>
      <c r="K65" s="676"/>
      <c r="L65" s="676"/>
      <c r="M65" s="676"/>
      <c r="N65" s="518"/>
      <c r="O65" s="517"/>
      <c r="P65" s="516"/>
      <c r="Q65" s="547"/>
      <c r="R65" s="547"/>
      <c r="S65" s="547"/>
      <c r="T65" s="483"/>
      <c r="U65" s="483"/>
      <c r="V65" s="483"/>
      <c r="W65" s="547" t="s">
        <v>391</v>
      </c>
      <c r="X65" s="547"/>
      <c r="Y65" s="547" t="s">
        <v>608</v>
      </c>
      <c r="Z65" s="547"/>
      <c r="AA65" s="547" t="s">
        <v>609</v>
      </c>
      <c r="AB65" s="547"/>
      <c r="AC65" s="547" t="s">
        <v>587</v>
      </c>
      <c r="AD65" s="547"/>
      <c r="AE65" s="674"/>
      <c r="AF65" s="455"/>
    </row>
    <row r="66" spans="1:32" s="471" customFormat="1" ht="48.75" customHeight="1">
      <c r="A66" s="627"/>
      <c r="B66" s="483"/>
      <c r="C66" s="483"/>
      <c r="D66" s="483"/>
      <c r="E66" s="483"/>
      <c r="F66" s="483"/>
      <c r="G66" s="483"/>
      <c r="H66" s="483"/>
      <c r="I66" s="483"/>
      <c r="J66" s="483"/>
      <c r="K66" s="676"/>
      <c r="L66" s="676"/>
      <c r="M66" s="676"/>
      <c r="N66" s="513"/>
      <c r="O66" s="512"/>
      <c r="P66" s="511"/>
      <c r="Q66" s="547"/>
      <c r="R66" s="547"/>
      <c r="S66" s="547"/>
      <c r="T66" s="483"/>
      <c r="U66" s="483"/>
      <c r="V66" s="483"/>
      <c r="W66" s="547"/>
      <c r="X66" s="547"/>
      <c r="Y66" s="547"/>
      <c r="Z66" s="547"/>
      <c r="AA66" s="547"/>
      <c r="AB66" s="547"/>
      <c r="AC66" s="547"/>
      <c r="AD66" s="547"/>
      <c r="AE66" s="674"/>
      <c r="AF66" s="455"/>
    </row>
    <row r="67" spans="1:32" s="471" customFormat="1" ht="9.75" customHeight="1">
      <c r="A67" s="629">
        <v>1</v>
      </c>
      <c r="B67" s="630">
        <v>2</v>
      </c>
      <c r="C67" s="630"/>
      <c r="D67" s="630"/>
      <c r="E67" s="630"/>
      <c r="F67" s="630"/>
      <c r="G67" s="630"/>
      <c r="H67" s="630"/>
      <c r="I67" s="630"/>
      <c r="J67" s="630"/>
      <c r="K67" s="677">
        <v>3</v>
      </c>
      <c r="L67" s="677"/>
      <c r="M67" s="677"/>
      <c r="N67" s="677">
        <v>4</v>
      </c>
      <c r="O67" s="677"/>
      <c r="P67" s="677"/>
      <c r="Q67" s="677">
        <v>5</v>
      </c>
      <c r="R67" s="677"/>
      <c r="S67" s="677"/>
      <c r="T67" s="677">
        <v>6</v>
      </c>
      <c r="U67" s="677"/>
      <c r="V67" s="677"/>
      <c r="W67" s="678" t="s">
        <v>610</v>
      </c>
      <c r="X67" s="678"/>
      <c r="Y67" s="678" t="s">
        <v>611</v>
      </c>
      <c r="Z67" s="678"/>
      <c r="AA67" s="678" t="s">
        <v>612</v>
      </c>
      <c r="AB67" s="678"/>
      <c r="AC67" s="678" t="s">
        <v>613</v>
      </c>
      <c r="AD67" s="678"/>
      <c r="AE67" s="674"/>
      <c r="AF67" s="455"/>
    </row>
    <row r="68" spans="1:32" s="471" customFormat="1" ht="18.75" customHeight="1">
      <c r="A68" s="666"/>
      <c r="B68" s="631" t="s">
        <v>614</v>
      </c>
      <c r="C68" s="631"/>
      <c r="D68" s="631"/>
      <c r="E68" s="631"/>
      <c r="F68" s="631"/>
      <c r="G68" s="631"/>
      <c r="H68" s="631"/>
      <c r="I68" s="631"/>
      <c r="J68" s="631"/>
      <c r="K68" s="619"/>
      <c r="L68" s="619"/>
      <c r="M68" s="619"/>
      <c r="N68" s="619"/>
      <c r="O68" s="619"/>
      <c r="P68" s="619"/>
      <c r="Q68" s="619"/>
      <c r="R68" s="619"/>
      <c r="S68" s="619"/>
      <c r="T68" s="619"/>
      <c r="U68" s="619"/>
      <c r="V68" s="619"/>
      <c r="W68" s="670"/>
      <c r="X68" s="670"/>
      <c r="Y68" s="670"/>
      <c r="Z68" s="670"/>
      <c r="AA68" s="670"/>
      <c r="AB68" s="670"/>
      <c r="AC68" s="670"/>
      <c r="AD68" s="670"/>
      <c r="AE68" s="674"/>
      <c r="AF68" s="455"/>
    </row>
    <row r="69" spans="1:32" s="471" customFormat="1" ht="15" customHeight="1">
      <c r="A69" s="666"/>
      <c r="B69" s="679" t="s">
        <v>615</v>
      </c>
      <c r="C69" s="679"/>
      <c r="D69" s="679"/>
      <c r="E69" s="679"/>
      <c r="F69" s="679"/>
      <c r="G69" s="679"/>
      <c r="H69" s="679"/>
      <c r="I69" s="679"/>
      <c r="J69" s="679"/>
      <c r="K69" s="680"/>
      <c r="L69" s="680"/>
      <c r="M69" s="680"/>
      <c r="N69" s="680"/>
      <c r="O69" s="680"/>
      <c r="P69" s="680"/>
      <c r="Q69" s="680"/>
      <c r="R69" s="680"/>
      <c r="S69" s="680"/>
      <c r="T69" s="680"/>
      <c r="U69" s="680"/>
      <c r="V69" s="680"/>
      <c r="W69" s="680"/>
      <c r="X69" s="680"/>
      <c r="Y69" s="680"/>
      <c r="Z69" s="680"/>
      <c r="AA69" s="680"/>
      <c r="AB69" s="680"/>
      <c r="AC69" s="680"/>
      <c r="AD69" s="680"/>
      <c r="AE69" s="674"/>
      <c r="AF69" s="455"/>
    </row>
    <row r="70" spans="1:32" s="471" customFormat="1" ht="15" customHeight="1">
      <c r="A70" s="666"/>
      <c r="B70" s="679" t="s">
        <v>616</v>
      </c>
      <c r="C70" s="679"/>
      <c r="D70" s="679"/>
      <c r="E70" s="679"/>
      <c r="F70" s="679"/>
      <c r="G70" s="679"/>
      <c r="H70" s="679"/>
      <c r="I70" s="679"/>
      <c r="J70" s="679"/>
      <c r="K70" s="680"/>
      <c r="L70" s="680"/>
      <c r="M70" s="680"/>
      <c r="N70" s="680"/>
      <c r="O70" s="680"/>
      <c r="P70" s="680"/>
      <c r="Q70" s="680"/>
      <c r="R70" s="680"/>
      <c r="S70" s="680"/>
      <c r="T70" s="680"/>
      <c r="U70" s="680"/>
      <c r="V70" s="680"/>
      <c r="W70" s="680"/>
      <c r="X70" s="680"/>
      <c r="Y70" s="680"/>
      <c r="Z70" s="680"/>
      <c r="AA70" s="680"/>
      <c r="AB70" s="680"/>
      <c r="AC70" s="680"/>
      <c r="AD70" s="680"/>
      <c r="AE70" s="674"/>
      <c r="AF70" s="455"/>
    </row>
    <row r="71" spans="1:32" s="471" customFormat="1" ht="15" customHeight="1">
      <c r="A71" s="666"/>
      <c r="B71" s="681" t="s">
        <v>617</v>
      </c>
      <c r="C71" s="682"/>
      <c r="D71" s="682"/>
      <c r="E71" s="682"/>
      <c r="F71" s="682"/>
      <c r="G71" s="682"/>
      <c r="H71" s="682"/>
      <c r="I71" s="682"/>
      <c r="J71" s="683"/>
      <c r="K71" s="680"/>
      <c r="L71" s="680"/>
      <c r="M71" s="680"/>
      <c r="N71" s="680"/>
      <c r="O71" s="680"/>
      <c r="P71" s="680"/>
      <c r="Q71" s="680"/>
      <c r="R71" s="680"/>
      <c r="S71" s="680"/>
      <c r="T71" s="680"/>
      <c r="U71" s="680"/>
      <c r="V71" s="680"/>
      <c r="W71" s="680"/>
      <c r="X71" s="680"/>
      <c r="Y71" s="680"/>
      <c r="Z71" s="680"/>
      <c r="AA71" s="680"/>
      <c r="AB71" s="680"/>
      <c r="AC71" s="680"/>
      <c r="AD71" s="680"/>
      <c r="AE71" s="674"/>
      <c r="AF71" s="455"/>
    </row>
    <row r="72" spans="1:32" s="471" customFormat="1" ht="15" customHeight="1">
      <c r="A72" s="666"/>
      <c r="B72" s="679" t="s">
        <v>618</v>
      </c>
      <c r="C72" s="679"/>
      <c r="D72" s="679"/>
      <c r="E72" s="679"/>
      <c r="F72" s="679"/>
      <c r="G72" s="679"/>
      <c r="H72" s="679"/>
      <c r="I72" s="679"/>
      <c r="J72" s="679"/>
      <c r="K72" s="680"/>
      <c r="L72" s="680"/>
      <c r="M72" s="680"/>
      <c r="N72" s="680"/>
      <c r="O72" s="680"/>
      <c r="P72" s="680"/>
      <c r="Q72" s="680"/>
      <c r="R72" s="680"/>
      <c r="S72" s="680"/>
      <c r="T72" s="680"/>
      <c r="U72" s="680"/>
      <c r="V72" s="680"/>
      <c r="W72" s="680"/>
      <c r="X72" s="680"/>
      <c r="Y72" s="680"/>
      <c r="Z72" s="680"/>
      <c r="AA72" s="680"/>
      <c r="AB72" s="680"/>
      <c r="AC72" s="680"/>
      <c r="AD72" s="680"/>
      <c r="AE72" s="674"/>
      <c r="AF72" s="455"/>
    </row>
    <row r="73" spans="1:32" s="471" customFormat="1" ht="16.5" customHeight="1">
      <c r="A73" s="503"/>
      <c r="B73" s="679" t="s">
        <v>616</v>
      </c>
      <c r="C73" s="679"/>
      <c r="D73" s="679"/>
      <c r="E73" s="679"/>
      <c r="F73" s="679"/>
      <c r="G73" s="679"/>
      <c r="H73" s="679"/>
      <c r="I73" s="679"/>
      <c r="J73" s="679"/>
      <c r="K73" s="680"/>
      <c r="L73" s="680"/>
      <c r="M73" s="680"/>
      <c r="N73" s="680"/>
      <c r="O73" s="680"/>
      <c r="P73" s="680"/>
      <c r="Q73" s="680"/>
      <c r="R73" s="680"/>
      <c r="S73" s="680"/>
      <c r="T73" s="680"/>
      <c r="U73" s="680"/>
      <c r="V73" s="680"/>
      <c r="W73" s="680"/>
      <c r="X73" s="680"/>
      <c r="Y73" s="680"/>
      <c r="Z73" s="680"/>
      <c r="AA73" s="680"/>
      <c r="AB73" s="680"/>
      <c r="AC73" s="680"/>
      <c r="AD73" s="680"/>
      <c r="AE73" s="674"/>
      <c r="AF73" s="455"/>
    </row>
    <row r="74" spans="1:32" s="471" customFormat="1" ht="15" customHeight="1">
      <c r="A74" s="503"/>
      <c r="B74" s="681" t="s">
        <v>619</v>
      </c>
      <c r="C74" s="682"/>
      <c r="D74" s="682"/>
      <c r="E74" s="682"/>
      <c r="F74" s="682"/>
      <c r="G74" s="682"/>
      <c r="H74" s="682"/>
      <c r="I74" s="682"/>
      <c r="J74" s="683"/>
      <c r="K74" s="680">
        <v>22853.7</v>
      </c>
      <c r="L74" s="680"/>
      <c r="M74" s="680"/>
      <c r="N74" s="680">
        <v>19689</v>
      </c>
      <c r="O74" s="680"/>
      <c r="P74" s="680"/>
      <c r="Q74" s="680">
        <v>20314.8</v>
      </c>
      <c r="R74" s="680"/>
      <c r="S74" s="680"/>
      <c r="T74" s="680"/>
      <c r="U74" s="680"/>
      <c r="V74" s="680"/>
      <c r="W74" s="680"/>
      <c r="X74" s="680"/>
      <c r="Y74" s="680"/>
      <c r="Z74" s="680"/>
      <c r="AA74" s="680"/>
      <c r="AB74" s="680"/>
      <c r="AC74" s="680"/>
      <c r="AD74" s="680"/>
      <c r="AE74" s="674"/>
      <c r="AF74" s="455"/>
    </row>
    <row r="75" spans="1:32" s="471" customFormat="1" ht="15" customHeight="1">
      <c r="A75" s="503"/>
      <c r="B75" s="684" t="s">
        <v>618</v>
      </c>
      <c r="C75" s="684"/>
      <c r="D75" s="684"/>
      <c r="E75" s="684"/>
      <c r="F75" s="684"/>
      <c r="G75" s="684"/>
      <c r="H75" s="684"/>
      <c r="I75" s="684"/>
      <c r="J75" s="684"/>
      <c r="K75" s="680"/>
      <c r="L75" s="680"/>
      <c r="M75" s="680"/>
      <c r="N75" s="680"/>
      <c r="O75" s="680"/>
      <c r="P75" s="680"/>
      <c r="Q75" s="680"/>
      <c r="R75" s="680"/>
      <c r="S75" s="680"/>
      <c r="T75" s="680"/>
      <c r="U75" s="680"/>
      <c r="V75" s="680"/>
      <c r="W75" s="680"/>
      <c r="X75" s="680"/>
      <c r="Y75" s="680"/>
      <c r="Z75" s="680"/>
      <c r="AA75" s="680"/>
      <c r="AB75" s="680"/>
      <c r="AC75" s="680"/>
      <c r="AD75" s="680"/>
      <c r="AE75" s="674"/>
      <c r="AF75" s="455"/>
    </row>
    <row r="76" spans="1:32" s="471" customFormat="1" ht="47.25" customHeight="1">
      <c r="A76" s="503"/>
      <c r="B76" s="685" t="s">
        <v>620</v>
      </c>
      <c r="C76" s="686"/>
      <c r="D76" s="686"/>
      <c r="E76" s="686"/>
      <c r="F76" s="686"/>
      <c r="G76" s="686"/>
      <c r="H76" s="686"/>
      <c r="I76" s="686"/>
      <c r="J76" s="687"/>
      <c r="K76" s="607">
        <v>14442.2</v>
      </c>
      <c r="L76" s="608"/>
      <c r="M76" s="609"/>
      <c r="N76" s="607">
        <v>16500</v>
      </c>
      <c r="O76" s="608"/>
      <c r="P76" s="609"/>
      <c r="Q76" s="607">
        <v>14989.7</v>
      </c>
      <c r="R76" s="608"/>
      <c r="S76" s="609"/>
      <c r="T76" s="607"/>
      <c r="U76" s="608"/>
      <c r="V76" s="609"/>
      <c r="W76" s="607"/>
      <c r="X76" s="609"/>
      <c r="Y76" s="607"/>
      <c r="Z76" s="609"/>
      <c r="AA76" s="607"/>
      <c r="AB76" s="609"/>
      <c r="AC76" s="607"/>
      <c r="AD76" s="609"/>
      <c r="AE76" s="674"/>
      <c r="AF76" s="455"/>
    </row>
    <row r="77" spans="1:32" s="471" customFormat="1" ht="15" customHeight="1">
      <c r="A77" s="503"/>
      <c r="B77" s="685" t="s">
        <v>621</v>
      </c>
      <c r="C77" s="686"/>
      <c r="D77" s="686"/>
      <c r="E77" s="686"/>
      <c r="F77" s="686"/>
      <c r="G77" s="686"/>
      <c r="H77" s="686"/>
      <c r="I77" s="686"/>
      <c r="J77" s="687"/>
      <c r="K77" s="607">
        <v>8239.4</v>
      </c>
      <c r="L77" s="608"/>
      <c r="M77" s="609"/>
      <c r="N77" s="607">
        <v>2971</v>
      </c>
      <c r="O77" s="608"/>
      <c r="P77" s="609"/>
      <c r="Q77" s="607">
        <v>5081.8999999999996</v>
      </c>
      <c r="R77" s="608"/>
      <c r="S77" s="609"/>
      <c r="T77" s="607"/>
      <c r="U77" s="608"/>
      <c r="V77" s="609"/>
      <c r="W77" s="607"/>
      <c r="X77" s="609"/>
      <c r="Y77" s="607"/>
      <c r="Z77" s="609"/>
      <c r="AA77" s="607"/>
      <c r="AB77" s="609"/>
      <c r="AC77" s="607"/>
      <c r="AD77" s="609"/>
      <c r="AE77" s="674"/>
      <c r="AF77" s="455"/>
    </row>
    <row r="78" spans="1:32" s="471" customFormat="1" ht="15" customHeight="1">
      <c r="A78" s="503"/>
      <c r="B78" s="685" t="s">
        <v>622</v>
      </c>
      <c r="C78" s="686"/>
      <c r="D78" s="686"/>
      <c r="E78" s="686"/>
      <c r="F78" s="686"/>
      <c r="G78" s="686"/>
      <c r="H78" s="686"/>
      <c r="I78" s="686"/>
      <c r="J78" s="687"/>
      <c r="K78" s="607">
        <v>172.1</v>
      </c>
      <c r="L78" s="608"/>
      <c r="M78" s="609"/>
      <c r="N78" s="607">
        <v>218</v>
      </c>
      <c r="O78" s="608"/>
      <c r="P78" s="609"/>
      <c r="Q78" s="607">
        <v>243.2</v>
      </c>
      <c r="R78" s="608"/>
      <c r="S78" s="609"/>
      <c r="T78" s="607"/>
      <c r="U78" s="608"/>
      <c r="V78" s="609"/>
      <c r="W78" s="688"/>
      <c r="X78" s="689"/>
      <c r="Y78" s="688"/>
      <c r="Z78" s="689"/>
      <c r="AA78" s="688"/>
      <c r="AB78" s="689"/>
      <c r="AC78" s="688"/>
      <c r="AD78" s="689"/>
      <c r="AE78" s="674"/>
      <c r="AF78" s="455"/>
    </row>
    <row r="79" spans="1:32" s="471" customFormat="1" ht="15" customHeight="1">
      <c r="A79" s="503"/>
      <c r="B79" s="684" t="s">
        <v>616</v>
      </c>
      <c r="C79" s="684"/>
      <c r="D79" s="684"/>
      <c r="E79" s="684"/>
      <c r="F79" s="684"/>
      <c r="G79" s="684"/>
      <c r="H79" s="684"/>
      <c r="I79" s="684"/>
      <c r="J79" s="684"/>
      <c r="K79" s="680">
        <v>22853.7</v>
      </c>
      <c r="L79" s="680"/>
      <c r="M79" s="680"/>
      <c r="N79" s="680">
        <v>19689</v>
      </c>
      <c r="O79" s="680"/>
      <c r="P79" s="680"/>
      <c r="Q79" s="680">
        <v>17859.400000000001</v>
      </c>
      <c r="R79" s="680"/>
      <c r="S79" s="680"/>
      <c r="T79" s="680"/>
      <c r="U79" s="680"/>
      <c r="V79" s="680"/>
      <c r="W79" s="680"/>
      <c r="X79" s="680"/>
      <c r="Y79" s="680"/>
      <c r="Z79" s="680"/>
      <c r="AA79" s="680"/>
      <c r="AB79" s="680"/>
      <c r="AC79" s="680"/>
      <c r="AD79" s="680"/>
      <c r="AE79" s="674"/>
      <c r="AF79" s="455"/>
    </row>
    <row r="80" spans="1:32" s="471" customFormat="1" ht="32.25" customHeight="1">
      <c r="A80" s="503"/>
      <c r="B80" s="690" t="s">
        <v>623</v>
      </c>
      <c r="C80" s="691"/>
      <c r="D80" s="691"/>
      <c r="E80" s="691"/>
      <c r="F80" s="691"/>
      <c r="G80" s="691"/>
      <c r="H80" s="691"/>
      <c r="I80" s="691"/>
      <c r="J80" s="692"/>
      <c r="K80" s="680">
        <v>14132.8</v>
      </c>
      <c r="L80" s="680"/>
      <c r="M80" s="680"/>
      <c r="N80" s="680">
        <v>8500</v>
      </c>
      <c r="O80" s="680"/>
      <c r="P80" s="680"/>
      <c r="Q80" s="680">
        <v>5885.6</v>
      </c>
      <c r="R80" s="680"/>
      <c r="S80" s="680"/>
      <c r="T80" s="680"/>
      <c r="U80" s="680"/>
      <c r="V80" s="680"/>
      <c r="W80" s="680"/>
      <c r="X80" s="680"/>
      <c r="Y80" s="680"/>
      <c r="Z80" s="680"/>
      <c r="AA80" s="680"/>
      <c r="AB80" s="680"/>
      <c r="AC80" s="680"/>
      <c r="AD80" s="680"/>
      <c r="AE80" s="674"/>
      <c r="AF80" s="455"/>
    </row>
    <row r="81" spans="1:32" s="471" customFormat="1" ht="15" customHeight="1">
      <c r="A81" s="503"/>
      <c r="B81" s="690" t="s">
        <v>624</v>
      </c>
      <c r="C81" s="691"/>
      <c r="D81" s="691"/>
      <c r="E81" s="691"/>
      <c r="F81" s="691"/>
      <c r="G81" s="691"/>
      <c r="H81" s="691"/>
      <c r="I81" s="691"/>
      <c r="J81" s="692"/>
      <c r="K81" s="680"/>
      <c r="L81" s="680"/>
      <c r="M81" s="680"/>
      <c r="N81" s="680">
        <v>2000</v>
      </c>
      <c r="O81" s="680"/>
      <c r="P81" s="680"/>
      <c r="Q81" s="680">
        <v>0</v>
      </c>
      <c r="R81" s="680"/>
      <c r="S81" s="680"/>
      <c r="T81" s="680"/>
      <c r="U81" s="680"/>
      <c r="V81" s="680"/>
      <c r="W81" s="680"/>
      <c r="X81" s="680"/>
      <c r="Y81" s="680"/>
      <c r="Z81" s="680"/>
      <c r="AA81" s="680"/>
      <c r="AB81" s="680"/>
      <c r="AC81" s="680"/>
      <c r="AD81" s="680"/>
      <c r="AE81" s="674"/>
      <c r="AF81" s="455"/>
    </row>
    <row r="82" spans="1:32" s="471" customFormat="1" ht="15" customHeight="1">
      <c r="A82" s="503"/>
      <c r="B82" s="690" t="s">
        <v>625</v>
      </c>
      <c r="C82" s="691"/>
      <c r="D82" s="691"/>
      <c r="E82" s="691"/>
      <c r="F82" s="691"/>
      <c r="G82" s="691"/>
      <c r="H82" s="691"/>
      <c r="I82" s="691"/>
      <c r="J82" s="692"/>
      <c r="K82" s="680">
        <v>4257.8999999999996</v>
      </c>
      <c r="L82" s="680"/>
      <c r="M82" s="680"/>
      <c r="N82" s="680">
        <v>6000</v>
      </c>
      <c r="O82" s="680"/>
      <c r="P82" s="680"/>
      <c r="Q82" s="680">
        <v>6566.7</v>
      </c>
      <c r="R82" s="680"/>
      <c r="S82" s="680"/>
      <c r="T82" s="680"/>
      <c r="U82" s="680"/>
      <c r="V82" s="680"/>
      <c r="W82" s="680"/>
      <c r="X82" s="680"/>
      <c r="Y82" s="680"/>
      <c r="Z82" s="680"/>
      <c r="AA82" s="680"/>
      <c r="AB82" s="680"/>
      <c r="AC82" s="680"/>
      <c r="AD82" s="680"/>
      <c r="AE82" s="674"/>
      <c r="AF82" s="455"/>
    </row>
    <row r="83" spans="1:32" s="471" customFormat="1" ht="15" customHeight="1">
      <c r="A83" s="503"/>
      <c r="B83" s="685" t="s">
        <v>626</v>
      </c>
      <c r="C83" s="686"/>
      <c r="D83" s="686"/>
      <c r="E83" s="686"/>
      <c r="F83" s="686"/>
      <c r="G83" s="686"/>
      <c r="H83" s="686"/>
      <c r="I83" s="686"/>
      <c r="J83" s="687"/>
      <c r="K83" s="607">
        <v>1578</v>
      </c>
      <c r="L83" s="608"/>
      <c r="M83" s="609"/>
      <c r="N83" s="607">
        <v>2971</v>
      </c>
      <c r="O83" s="608"/>
      <c r="P83" s="609"/>
      <c r="Q83" s="607">
        <v>2971</v>
      </c>
      <c r="R83" s="608"/>
      <c r="S83" s="609"/>
      <c r="T83" s="680"/>
      <c r="U83" s="680"/>
      <c r="V83" s="680"/>
      <c r="W83" s="680"/>
      <c r="X83" s="680"/>
      <c r="Y83" s="680"/>
      <c r="Z83" s="680"/>
      <c r="AA83" s="680"/>
      <c r="AB83" s="680"/>
      <c r="AC83" s="680"/>
      <c r="AD83" s="680"/>
      <c r="AE83" s="674"/>
      <c r="AF83" s="455"/>
    </row>
    <row r="84" spans="1:32" s="471" customFormat="1" ht="15" customHeight="1">
      <c r="A84" s="503"/>
      <c r="B84" s="685" t="s">
        <v>627</v>
      </c>
      <c r="C84" s="686"/>
      <c r="D84" s="686"/>
      <c r="E84" s="686"/>
      <c r="F84" s="686"/>
      <c r="G84" s="686"/>
      <c r="H84" s="686"/>
      <c r="I84" s="686"/>
      <c r="J84" s="687"/>
      <c r="K84" s="607">
        <v>500</v>
      </c>
      <c r="L84" s="608"/>
      <c r="M84" s="609"/>
      <c r="N84" s="607"/>
      <c r="O84" s="608"/>
      <c r="P84" s="609"/>
      <c r="Q84" s="607"/>
      <c r="R84" s="608"/>
      <c r="S84" s="609"/>
      <c r="T84" s="680"/>
      <c r="U84" s="680"/>
      <c r="V84" s="680"/>
      <c r="W84" s="680"/>
      <c r="X84" s="680"/>
      <c r="Y84" s="680"/>
      <c r="Z84" s="680"/>
      <c r="AA84" s="680"/>
      <c r="AB84" s="680"/>
      <c r="AC84" s="680"/>
      <c r="AD84" s="680"/>
      <c r="AE84" s="674"/>
      <c r="AF84" s="455"/>
    </row>
    <row r="85" spans="1:32" s="471" customFormat="1" ht="15" customHeight="1">
      <c r="A85" s="503"/>
      <c r="B85" s="693" t="s">
        <v>628</v>
      </c>
      <c r="C85" s="694"/>
      <c r="D85" s="694"/>
      <c r="E85" s="694"/>
      <c r="F85" s="694"/>
      <c r="G85" s="694"/>
      <c r="H85" s="694"/>
      <c r="I85" s="694"/>
      <c r="J85" s="695"/>
      <c r="K85" s="607">
        <v>2212.9</v>
      </c>
      <c r="L85" s="608"/>
      <c r="M85" s="609"/>
      <c r="N85" s="688"/>
      <c r="O85" s="696"/>
      <c r="P85" s="689"/>
      <c r="Q85" s="607">
        <v>300</v>
      </c>
      <c r="R85" s="608"/>
      <c r="S85" s="609"/>
      <c r="T85" s="680"/>
      <c r="U85" s="680"/>
      <c r="V85" s="680"/>
      <c r="W85" s="680"/>
      <c r="X85" s="680"/>
      <c r="Y85" s="680"/>
      <c r="Z85" s="680"/>
      <c r="AA85" s="680"/>
      <c r="AB85" s="680"/>
      <c r="AC85" s="680"/>
      <c r="AD85" s="680"/>
      <c r="AE85" s="674"/>
      <c r="AF85" s="455"/>
    </row>
    <row r="86" spans="1:32" s="471" customFormat="1" ht="15" customHeight="1">
      <c r="A86" s="503"/>
      <c r="B86" s="685" t="s">
        <v>629</v>
      </c>
      <c r="C86" s="686"/>
      <c r="D86" s="686"/>
      <c r="E86" s="686"/>
      <c r="F86" s="686"/>
      <c r="G86" s="686"/>
      <c r="H86" s="686"/>
      <c r="I86" s="686"/>
      <c r="J86" s="687"/>
      <c r="K86" s="607">
        <v>172.1</v>
      </c>
      <c r="L86" s="608"/>
      <c r="M86" s="609"/>
      <c r="N86" s="607">
        <v>218</v>
      </c>
      <c r="O86" s="608"/>
      <c r="P86" s="609"/>
      <c r="Q86" s="607">
        <v>222.8</v>
      </c>
      <c r="R86" s="608"/>
      <c r="S86" s="609"/>
      <c r="T86" s="680"/>
      <c r="U86" s="680"/>
      <c r="V86" s="680"/>
      <c r="W86" s="680"/>
      <c r="X86" s="680"/>
      <c r="Y86" s="680"/>
      <c r="Z86" s="680"/>
      <c r="AA86" s="680"/>
      <c r="AB86" s="680"/>
      <c r="AC86" s="680"/>
      <c r="AD86" s="680"/>
      <c r="AE86" s="674"/>
      <c r="AF86" s="455"/>
    </row>
    <row r="87" spans="1:32" s="471" customFormat="1" ht="15" customHeight="1">
      <c r="A87" s="503"/>
      <c r="B87" s="685" t="s">
        <v>630</v>
      </c>
      <c r="C87" s="686"/>
      <c r="D87" s="686"/>
      <c r="E87" s="686"/>
      <c r="F87" s="686"/>
      <c r="G87" s="686"/>
      <c r="H87" s="686"/>
      <c r="I87" s="686"/>
      <c r="J87" s="687"/>
      <c r="K87" s="680"/>
      <c r="L87" s="680"/>
      <c r="M87" s="680"/>
      <c r="N87" s="680"/>
      <c r="O87" s="680"/>
      <c r="P87" s="680"/>
      <c r="Q87" s="680">
        <v>3.3</v>
      </c>
      <c r="R87" s="680"/>
      <c r="S87" s="680"/>
      <c r="T87" s="680"/>
      <c r="U87" s="680"/>
      <c r="V87" s="680"/>
      <c r="W87" s="680"/>
      <c r="X87" s="680"/>
      <c r="Y87" s="680"/>
      <c r="Z87" s="680"/>
      <c r="AA87" s="680"/>
      <c r="AB87" s="680"/>
      <c r="AC87" s="680"/>
      <c r="AD87" s="680"/>
      <c r="AE87" s="674"/>
      <c r="AF87" s="455"/>
    </row>
    <row r="88" spans="1:32" s="471" customFormat="1" ht="15" customHeight="1">
      <c r="A88" s="503"/>
      <c r="B88" s="697" t="s">
        <v>631</v>
      </c>
      <c r="C88" s="698"/>
      <c r="D88" s="698"/>
      <c r="E88" s="698"/>
      <c r="F88" s="698"/>
      <c r="G88" s="698"/>
      <c r="H88" s="698"/>
      <c r="I88" s="698"/>
      <c r="J88" s="699"/>
      <c r="K88" s="680"/>
      <c r="L88" s="680"/>
      <c r="M88" s="680"/>
      <c r="N88" s="680"/>
      <c r="O88" s="680"/>
      <c r="P88" s="680"/>
      <c r="Q88" s="680">
        <v>1910</v>
      </c>
      <c r="R88" s="680"/>
      <c r="S88" s="680"/>
      <c r="T88" s="680"/>
      <c r="U88" s="680"/>
      <c r="V88" s="680"/>
      <c r="W88" s="680"/>
      <c r="X88" s="680"/>
      <c r="Y88" s="680"/>
      <c r="Z88" s="680"/>
      <c r="AA88" s="680"/>
      <c r="AB88" s="680"/>
      <c r="AC88" s="680"/>
      <c r="AD88" s="680"/>
      <c r="AE88" s="674"/>
      <c r="AF88" s="455"/>
    </row>
    <row r="89" spans="1:32" s="471" customFormat="1" ht="18.75" customHeight="1">
      <c r="A89" s="640" t="s">
        <v>235</v>
      </c>
      <c r="B89" s="641"/>
      <c r="C89" s="641"/>
      <c r="D89" s="641"/>
      <c r="E89" s="641"/>
      <c r="F89" s="641"/>
      <c r="G89" s="641"/>
      <c r="H89" s="641"/>
      <c r="I89" s="641"/>
      <c r="J89" s="642"/>
      <c r="K89" s="680"/>
      <c r="L89" s="680"/>
      <c r="M89" s="680"/>
      <c r="N89" s="680"/>
      <c r="O89" s="680"/>
      <c r="P89" s="680"/>
      <c r="Q89" s="680"/>
      <c r="R89" s="680"/>
      <c r="S89" s="680"/>
      <c r="T89" s="680"/>
      <c r="U89" s="680"/>
      <c r="V89" s="680"/>
      <c r="W89" s="680"/>
      <c r="X89" s="680"/>
      <c r="Y89" s="680"/>
      <c r="Z89" s="680"/>
      <c r="AA89" s="680"/>
      <c r="AB89" s="680"/>
      <c r="AC89" s="680"/>
      <c r="AD89" s="680"/>
      <c r="AE89" s="674"/>
      <c r="AF89" s="455"/>
    </row>
    <row r="90" spans="1:32" ht="4.5" customHeight="1">
      <c r="B90" s="456"/>
      <c r="C90" s="456"/>
      <c r="D90" s="456"/>
      <c r="E90" s="456"/>
      <c r="F90" s="456"/>
      <c r="G90" s="456"/>
      <c r="H90" s="457"/>
      <c r="I90" s="457"/>
      <c r="J90" s="457"/>
      <c r="K90" s="457"/>
      <c r="L90" s="457"/>
      <c r="M90" s="457"/>
      <c r="N90" s="457"/>
      <c r="O90" s="457"/>
      <c r="P90" s="457"/>
      <c r="Q90" s="457"/>
      <c r="R90" s="457"/>
      <c r="S90" s="457"/>
      <c r="T90" s="456"/>
      <c r="U90" s="456"/>
      <c r="AF90" s="455"/>
    </row>
    <row r="91" spans="1:32" s="460" customFormat="1" ht="17.25" customHeight="1">
      <c r="B91" s="675" t="s">
        <v>632</v>
      </c>
      <c r="C91" s="700"/>
      <c r="D91" s="700"/>
      <c r="E91" s="700"/>
      <c r="F91" s="700"/>
      <c r="G91" s="462"/>
      <c r="H91" s="462"/>
      <c r="I91" s="462"/>
      <c r="J91" s="462"/>
      <c r="K91" s="462"/>
      <c r="L91" s="701" t="s">
        <v>633</v>
      </c>
      <c r="M91" s="701"/>
      <c r="N91" s="701"/>
      <c r="O91" s="701"/>
      <c r="P91" s="701"/>
      <c r="Q91" s="461"/>
      <c r="R91" s="461"/>
      <c r="S91" s="461"/>
      <c r="T91" s="461"/>
      <c r="U91" s="461"/>
      <c r="V91" s="653" t="s">
        <v>634</v>
      </c>
      <c r="W91" s="702"/>
      <c r="X91" s="702"/>
      <c r="Y91" s="702"/>
      <c r="Z91" s="702"/>
      <c r="AF91" s="455"/>
    </row>
    <row r="92" spans="1:32" s="458" customFormat="1" ht="11.25" customHeight="1">
      <c r="B92" s="703"/>
      <c r="C92" s="704" t="s">
        <v>292</v>
      </c>
      <c r="E92" s="705"/>
      <c r="F92" s="705"/>
      <c r="G92" s="705"/>
      <c r="H92" s="705"/>
      <c r="I92" s="705"/>
      <c r="J92" s="705"/>
      <c r="K92" s="705"/>
      <c r="M92" s="703"/>
      <c r="N92" s="706" t="s">
        <v>293</v>
      </c>
      <c r="O92" s="707"/>
      <c r="P92" s="704"/>
      <c r="Q92" s="708"/>
      <c r="R92" s="708"/>
      <c r="S92" s="708"/>
      <c r="T92" s="704"/>
      <c r="U92" s="704"/>
      <c r="V92" s="709" t="s">
        <v>530</v>
      </c>
      <c r="W92" s="709"/>
      <c r="X92" s="709"/>
      <c r="Y92" s="709"/>
      <c r="Z92" s="709"/>
      <c r="AF92" s="455"/>
    </row>
    <row r="93" spans="1:32">
      <c r="AF93" s="455"/>
    </row>
    <row r="94" spans="1:32" ht="20.100000000000001" customHeight="1">
      <c r="B94" s="456"/>
      <c r="C94" s="456"/>
      <c r="D94" s="456"/>
      <c r="E94" s="456"/>
      <c r="F94" s="456"/>
      <c r="G94" s="456"/>
      <c r="H94" s="456"/>
      <c r="I94" s="456"/>
      <c r="J94" s="456"/>
      <c r="K94" s="456"/>
      <c r="L94" s="456"/>
      <c r="M94" s="456"/>
      <c r="N94" s="456"/>
      <c r="O94" s="456"/>
      <c r="P94" s="456"/>
      <c r="Q94" s="456"/>
      <c r="R94" s="456"/>
      <c r="S94" s="456"/>
      <c r="T94" s="456"/>
      <c r="U94" s="456"/>
    </row>
    <row r="95" spans="1:32">
      <c r="B95" s="456"/>
      <c r="C95" s="456"/>
      <c r="D95" s="456"/>
      <c r="E95" s="456"/>
      <c r="F95" s="456"/>
      <c r="G95" s="456"/>
      <c r="H95" s="456"/>
      <c r="I95" s="456"/>
      <c r="J95" s="456"/>
      <c r="K95" s="456"/>
      <c r="L95" s="456"/>
      <c r="M95" s="456"/>
      <c r="N95" s="456"/>
      <c r="O95" s="456"/>
      <c r="P95" s="456"/>
      <c r="Q95" s="456"/>
      <c r="R95" s="456"/>
      <c r="S95" s="456"/>
      <c r="T95" s="456"/>
      <c r="U95" s="456"/>
    </row>
    <row r="96" spans="1:32">
      <c r="B96" s="454"/>
    </row>
    <row r="99" spans="2:2" ht="19.5">
      <c r="B99" s="452"/>
    </row>
    <row r="100" spans="2:2" ht="19.5">
      <c r="B100" s="452"/>
    </row>
    <row r="101" spans="2:2" ht="19.5">
      <c r="B101" s="452"/>
    </row>
    <row r="102" spans="2:2" ht="19.5">
      <c r="B102" s="452"/>
    </row>
    <row r="103" spans="2:2" ht="19.5">
      <c r="B103" s="452"/>
    </row>
    <row r="104" spans="2:2" ht="19.5">
      <c r="B104" s="452"/>
    </row>
    <row r="105" spans="2:2" ht="19.5">
      <c r="B105" s="452"/>
    </row>
  </sheetData>
  <mergeCells count="618">
    <mergeCell ref="B91:F91"/>
    <mergeCell ref="L91:P91"/>
    <mergeCell ref="V91:Z91"/>
    <mergeCell ref="V92:Z92"/>
    <mergeCell ref="AC88:AD88"/>
    <mergeCell ref="A89:J89"/>
    <mergeCell ref="K89:M89"/>
    <mergeCell ref="N89:P89"/>
    <mergeCell ref="Q89:S89"/>
    <mergeCell ref="T89:V89"/>
    <mergeCell ref="W89:X89"/>
    <mergeCell ref="Y89:Z89"/>
    <mergeCell ref="AA89:AB89"/>
    <mergeCell ref="AC89:AD89"/>
    <mergeCell ref="AA87:AB87"/>
    <mergeCell ref="AC87:AD87"/>
    <mergeCell ref="B88:J88"/>
    <mergeCell ref="K88:M88"/>
    <mergeCell ref="N88:P88"/>
    <mergeCell ref="Q88:S88"/>
    <mergeCell ref="T88:V88"/>
    <mergeCell ref="W88:X88"/>
    <mergeCell ref="Y88:Z88"/>
    <mergeCell ref="AA88:AB88"/>
    <mergeCell ref="Y86:Z86"/>
    <mergeCell ref="AA86:AB86"/>
    <mergeCell ref="AC86:AD86"/>
    <mergeCell ref="B87:J87"/>
    <mergeCell ref="K87:M87"/>
    <mergeCell ref="N87:P87"/>
    <mergeCell ref="Q87:S87"/>
    <mergeCell ref="T87:V87"/>
    <mergeCell ref="W87:X87"/>
    <mergeCell ref="Y87:Z87"/>
    <mergeCell ref="B86:J86"/>
    <mergeCell ref="K86:M86"/>
    <mergeCell ref="N86:P86"/>
    <mergeCell ref="Q86:S86"/>
    <mergeCell ref="T86:V86"/>
    <mergeCell ref="W86:X86"/>
    <mergeCell ref="AA84:AB84"/>
    <mergeCell ref="AC84:AD84"/>
    <mergeCell ref="B85:J85"/>
    <mergeCell ref="K85:M85"/>
    <mergeCell ref="Q85:S85"/>
    <mergeCell ref="T85:V85"/>
    <mergeCell ref="W85:X85"/>
    <mergeCell ref="Y85:Z85"/>
    <mergeCell ref="AA85:AB85"/>
    <mergeCell ref="AC85:AD85"/>
    <mergeCell ref="Y83:Z83"/>
    <mergeCell ref="AA83:AB83"/>
    <mergeCell ref="AC83:AD83"/>
    <mergeCell ref="B84:J84"/>
    <mergeCell ref="K84:M84"/>
    <mergeCell ref="N84:P84"/>
    <mergeCell ref="Q84:S84"/>
    <mergeCell ref="T84:V84"/>
    <mergeCell ref="W84:X84"/>
    <mergeCell ref="Y84:Z84"/>
    <mergeCell ref="B83:J83"/>
    <mergeCell ref="K83:M83"/>
    <mergeCell ref="N83:P83"/>
    <mergeCell ref="Q83:S83"/>
    <mergeCell ref="T83:V83"/>
    <mergeCell ref="W83:X83"/>
    <mergeCell ref="AC81:AD81"/>
    <mergeCell ref="B82:J82"/>
    <mergeCell ref="K82:M82"/>
    <mergeCell ref="N82:P82"/>
    <mergeCell ref="Q82:S82"/>
    <mergeCell ref="T82:V82"/>
    <mergeCell ref="W82:X82"/>
    <mergeCell ref="Y82:Z82"/>
    <mergeCell ref="AA82:AB82"/>
    <mergeCell ref="AC82:AD82"/>
    <mergeCell ref="AA80:AB80"/>
    <mergeCell ref="AC80:AD80"/>
    <mergeCell ref="B81:J81"/>
    <mergeCell ref="K81:M81"/>
    <mergeCell ref="N81:P81"/>
    <mergeCell ref="Q81:S81"/>
    <mergeCell ref="T81:V81"/>
    <mergeCell ref="W81:X81"/>
    <mergeCell ref="Y81:Z81"/>
    <mergeCell ref="AA81:AB81"/>
    <mergeCell ref="Y79:Z79"/>
    <mergeCell ref="AA79:AB79"/>
    <mergeCell ref="AC79:AD79"/>
    <mergeCell ref="B80:J80"/>
    <mergeCell ref="K80:M80"/>
    <mergeCell ref="N80:P80"/>
    <mergeCell ref="Q80:S80"/>
    <mergeCell ref="T80:V80"/>
    <mergeCell ref="W80:X80"/>
    <mergeCell ref="Y80:Z80"/>
    <mergeCell ref="B79:J79"/>
    <mergeCell ref="K79:M79"/>
    <mergeCell ref="N79:P79"/>
    <mergeCell ref="Q79:S79"/>
    <mergeCell ref="T79:V79"/>
    <mergeCell ref="W79:X79"/>
    <mergeCell ref="AA77:AB77"/>
    <mergeCell ref="AC77:AD77"/>
    <mergeCell ref="B78:J78"/>
    <mergeCell ref="K78:M78"/>
    <mergeCell ref="N78:P78"/>
    <mergeCell ref="Q78:S78"/>
    <mergeCell ref="T78:V78"/>
    <mergeCell ref="Y76:Z76"/>
    <mergeCell ref="AA76:AB76"/>
    <mergeCell ref="AC76:AD76"/>
    <mergeCell ref="B77:J77"/>
    <mergeCell ref="K77:M77"/>
    <mergeCell ref="N77:P77"/>
    <mergeCell ref="Q77:S77"/>
    <mergeCell ref="T77:V77"/>
    <mergeCell ref="W77:X77"/>
    <mergeCell ref="Y77:Z77"/>
    <mergeCell ref="B76:J76"/>
    <mergeCell ref="K76:M76"/>
    <mergeCell ref="N76:P76"/>
    <mergeCell ref="Q76:S76"/>
    <mergeCell ref="T76:V76"/>
    <mergeCell ref="W76:X76"/>
    <mergeCell ref="AC74:AD74"/>
    <mergeCell ref="B75:J75"/>
    <mergeCell ref="K75:M75"/>
    <mergeCell ref="N75:P75"/>
    <mergeCell ref="Q75:S75"/>
    <mergeCell ref="T75:V75"/>
    <mergeCell ref="W75:X75"/>
    <mergeCell ref="Y75:Z75"/>
    <mergeCell ref="AA75:AB75"/>
    <mergeCell ref="AC75:AD75"/>
    <mergeCell ref="AA73:AB73"/>
    <mergeCell ref="AC73:AD73"/>
    <mergeCell ref="B74:J74"/>
    <mergeCell ref="K74:M74"/>
    <mergeCell ref="N74:P74"/>
    <mergeCell ref="Q74:S74"/>
    <mergeCell ref="T74:V74"/>
    <mergeCell ref="W74:X74"/>
    <mergeCell ref="Y74:Z74"/>
    <mergeCell ref="AA74:AB74"/>
    <mergeCell ref="Y72:Z72"/>
    <mergeCell ref="AA72:AB72"/>
    <mergeCell ref="AC72:AD72"/>
    <mergeCell ref="B73:J73"/>
    <mergeCell ref="K73:M73"/>
    <mergeCell ref="N73:P73"/>
    <mergeCell ref="Q73:S73"/>
    <mergeCell ref="T73:V73"/>
    <mergeCell ref="W73:X73"/>
    <mergeCell ref="Y73:Z73"/>
    <mergeCell ref="B72:J72"/>
    <mergeCell ref="K72:M72"/>
    <mergeCell ref="N72:P72"/>
    <mergeCell ref="Q72:S72"/>
    <mergeCell ref="T72:V72"/>
    <mergeCell ref="W72:X72"/>
    <mergeCell ref="AC70:AD70"/>
    <mergeCell ref="B71:J71"/>
    <mergeCell ref="K71:M71"/>
    <mergeCell ref="N71:P71"/>
    <mergeCell ref="Q71:S71"/>
    <mergeCell ref="T71:V71"/>
    <mergeCell ref="W71:X71"/>
    <mergeCell ref="Y71:Z71"/>
    <mergeCell ref="AA71:AB71"/>
    <mergeCell ref="AC71:AD71"/>
    <mergeCell ref="AA69:AB69"/>
    <mergeCell ref="AC69:AD69"/>
    <mergeCell ref="B70:J70"/>
    <mergeCell ref="K70:M70"/>
    <mergeCell ref="N70:P70"/>
    <mergeCell ref="Q70:S70"/>
    <mergeCell ref="T70:V70"/>
    <mergeCell ref="W70:X70"/>
    <mergeCell ref="Y70:Z70"/>
    <mergeCell ref="AA70:AB70"/>
    <mergeCell ref="Y68:Z68"/>
    <mergeCell ref="AA68:AB68"/>
    <mergeCell ref="AC68:AD68"/>
    <mergeCell ref="B69:J69"/>
    <mergeCell ref="K69:M69"/>
    <mergeCell ref="N69:P69"/>
    <mergeCell ref="Q69:S69"/>
    <mergeCell ref="T69:V69"/>
    <mergeCell ref="W69:X69"/>
    <mergeCell ref="Y69:Z69"/>
    <mergeCell ref="B68:J68"/>
    <mergeCell ref="K68:M68"/>
    <mergeCell ref="N68:P68"/>
    <mergeCell ref="Q68:S68"/>
    <mergeCell ref="T68:V68"/>
    <mergeCell ref="W68:X68"/>
    <mergeCell ref="AC65:AD66"/>
    <mergeCell ref="B67:J67"/>
    <mergeCell ref="K67:M67"/>
    <mergeCell ref="N67:P67"/>
    <mergeCell ref="Q67:S67"/>
    <mergeCell ref="T67:V67"/>
    <mergeCell ref="W67:X67"/>
    <mergeCell ref="Y67:Z67"/>
    <mergeCell ref="AA67:AB67"/>
    <mergeCell ref="AC67:AD67"/>
    <mergeCell ref="A64:A66"/>
    <mergeCell ref="B64:J66"/>
    <mergeCell ref="K64:M66"/>
    <mergeCell ref="N64:P66"/>
    <mergeCell ref="Q64:S66"/>
    <mergeCell ref="T64:V66"/>
    <mergeCell ref="O61:P61"/>
    <mergeCell ref="Q61:R61"/>
    <mergeCell ref="S61:T61"/>
    <mergeCell ref="U61:Y61"/>
    <mergeCell ref="Z61:AE61"/>
    <mergeCell ref="B63:AE63"/>
    <mergeCell ref="A61:D61"/>
    <mergeCell ref="E61:F61"/>
    <mergeCell ref="G61:H61"/>
    <mergeCell ref="I61:J61"/>
    <mergeCell ref="K61:L61"/>
    <mergeCell ref="M61:N61"/>
    <mergeCell ref="M60:N60"/>
    <mergeCell ref="O60:P60"/>
    <mergeCell ref="Q60:R60"/>
    <mergeCell ref="S60:T60"/>
    <mergeCell ref="U60:Y60"/>
    <mergeCell ref="Z60:AE60"/>
    <mergeCell ref="O59:P59"/>
    <mergeCell ref="Q59:R59"/>
    <mergeCell ref="S59:T59"/>
    <mergeCell ref="U59:Y59"/>
    <mergeCell ref="Z59:AE59"/>
    <mergeCell ref="C60:D60"/>
    <mergeCell ref="E60:F60"/>
    <mergeCell ref="G60:H60"/>
    <mergeCell ref="I60:J60"/>
    <mergeCell ref="K60:L60"/>
    <mergeCell ref="C59:D59"/>
    <mergeCell ref="E59:F59"/>
    <mergeCell ref="G59:H59"/>
    <mergeCell ref="I59:J59"/>
    <mergeCell ref="K59:L59"/>
    <mergeCell ref="M59:N59"/>
    <mergeCell ref="M58:N58"/>
    <mergeCell ref="O58:P58"/>
    <mergeCell ref="Q58:R58"/>
    <mergeCell ref="S58:T58"/>
    <mergeCell ref="U58:Y58"/>
    <mergeCell ref="Z58:AE58"/>
    <mergeCell ref="O57:P57"/>
    <mergeCell ref="Q57:R57"/>
    <mergeCell ref="S57:T57"/>
    <mergeCell ref="U57:Y57"/>
    <mergeCell ref="Z57:AE57"/>
    <mergeCell ref="C58:D58"/>
    <mergeCell ref="E58:F58"/>
    <mergeCell ref="G58:H58"/>
    <mergeCell ref="I58:J58"/>
    <mergeCell ref="K58:L58"/>
    <mergeCell ref="C57:D57"/>
    <mergeCell ref="E57:F57"/>
    <mergeCell ref="G57:H57"/>
    <mergeCell ref="I57:J57"/>
    <mergeCell ref="K57:L57"/>
    <mergeCell ref="M57:N57"/>
    <mergeCell ref="K54:T54"/>
    <mergeCell ref="U54:Y56"/>
    <mergeCell ref="Z54:AE56"/>
    <mergeCell ref="K55:L56"/>
    <mergeCell ref="M55:N56"/>
    <mergeCell ref="O55:T55"/>
    <mergeCell ref="O56:P56"/>
    <mergeCell ref="Q56:R56"/>
    <mergeCell ref="S56:T56"/>
    <mergeCell ref="A54:A56"/>
    <mergeCell ref="B54:B56"/>
    <mergeCell ref="C54:D56"/>
    <mergeCell ref="E54:F56"/>
    <mergeCell ref="G54:H56"/>
    <mergeCell ref="I54:J56"/>
    <mergeCell ref="V50:W50"/>
    <mergeCell ref="X50:Y50"/>
    <mergeCell ref="Z50:AA50"/>
    <mergeCell ref="AB50:AC50"/>
    <mergeCell ref="AD50:AE50"/>
    <mergeCell ref="AF51:AF93"/>
    <mergeCell ref="W64:AD64"/>
    <mergeCell ref="W65:X66"/>
    <mergeCell ref="Y65:Z66"/>
    <mergeCell ref="AA65:AB66"/>
    <mergeCell ref="A50:F50"/>
    <mergeCell ref="L50:M50"/>
    <mergeCell ref="N50:O50"/>
    <mergeCell ref="P50:Q50"/>
    <mergeCell ref="R50:S50"/>
    <mergeCell ref="T50:U50"/>
    <mergeCell ref="T49:U49"/>
    <mergeCell ref="V49:W49"/>
    <mergeCell ref="X49:Y49"/>
    <mergeCell ref="Z49:AA49"/>
    <mergeCell ref="AB49:AC49"/>
    <mergeCell ref="AD49:AE49"/>
    <mergeCell ref="V48:W48"/>
    <mergeCell ref="X48:Y48"/>
    <mergeCell ref="Z48:AA48"/>
    <mergeCell ref="AB48:AC48"/>
    <mergeCell ref="AD48:AE48"/>
    <mergeCell ref="A49:F49"/>
    <mergeCell ref="L49:M49"/>
    <mergeCell ref="N49:O49"/>
    <mergeCell ref="P49:Q49"/>
    <mergeCell ref="R49:S49"/>
    <mergeCell ref="B48:F48"/>
    <mergeCell ref="L48:M48"/>
    <mergeCell ref="N48:O48"/>
    <mergeCell ref="P48:Q48"/>
    <mergeCell ref="R48:S48"/>
    <mergeCell ref="T48:U48"/>
    <mergeCell ref="B47:F47"/>
    <mergeCell ref="V47:W47"/>
    <mergeCell ref="X47:Y47"/>
    <mergeCell ref="Z47:AA47"/>
    <mergeCell ref="AB47:AC47"/>
    <mergeCell ref="AD47:AE47"/>
    <mergeCell ref="B46:F46"/>
    <mergeCell ref="V46:W46"/>
    <mergeCell ref="X46:Y46"/>
    <mergeCell ref="Z46:AA46"/>
    <mergeCell ref="AB46:AC46"/>
    <mergeCell ref="AD46:AE46"/>
    <mergeCell ref="T45:U45"/>
    <mergeCell ref="V45:W45"/>
    <mergeCell ref="X45:Y45"/>
    <mergeCell ref="Z45:AA45"/>
    <mergeCell ref="AB45:AC45"/>
    <mergeCell ref="AD45:AE45"/>
    <mergeCell ref="V44:W44"/>
    <mergeCell ref="X44:Y44"/>
    <mergeCell ref="Z44:AA44"/>
    <mergeCell ref="AB44:AC44"/>
    <mergeCell ref="AD44:AE44"/>
    <mergeCell ref="B45:F45"/>
    <mergeCell ref="L45:M45"/>
    <mergeCell ref="N45:O45"/>
    <mergeCell ref="P45:Q45"/>
    <mergeCell ref="R45:S45"/>
    <mergeCell ref="B44:F44"/>
    <mergeCell ref="L44:M44"/>
    <mergeCell ref="N44:O44"/>
    <mergeCell ref="P44:Q44"/>
    <mergeCell ref="R44:S44"/>
    <mergeCell ref="T44:U44"/>
    <mergeCell ref="T43:U43"/>
    <mergeCell ref="V43:W43"/>
    <mergeCell ref="X43:Y43"/>
    <mergeCell ref="Z43:AA43"/>
    <mergeCell ref="AB43:AC43"/>
    <mergeCell ref="AD43:AE43"/>
    <mergeCell ref="V42:W42"/>
    <mergeCell ref="X42:Y42"/>
    <mergeCell ref="Z42:AA42"/>
    <mergeCell ref="AB42:AC42"/>
    <mergeCell ref="AD42:AE42"/>
    <mergeCell ref="B43:F43"/>
    <mergeCell ref="L43:M43"/>
    <mergeCell ref="N43:O43"/>
    <mergeCell ref="P43:Q43"/>
    <mergeCell ref="R43:S43"/>
    <mergeCell ref="B42:F42"/>
    <mergeCell ref="L42:M42"/>
    <mergeCell ref="N42:O42"/>
    <mergeCell ref="P42:Q42"/>
    <mergeCell ref="R42:S42"/>
    <mergeCell ref="T42:U42"/>
    <mergeCell ref="X40:AE40"/>
    <mergeCell ref="N41:O41"/>
    <mergeCell ref="P41:Q41"/>
    <mergeCell ref="R41:S41"/>
    <mergeCell ref="T41:U41"/>
    <mergeCell ref="X41:Y41"/>
    <mergeCell ref="Z41:AA41"/>
    <mergeCell ref="AB41:AC41"/>
    <mergeCell ref="AD41:AE41"/>
    <mergeCell ref="A39:A41"/>
    <mergeCell ref="B39:F41"/>
    <mergeCell ref="G39:K39"/>
    <mergeCell ref="L39:U39"/>
    <mergeCell ref="V39:AE39"/>
    <mergeCell ref="G40:G41"/>
    <mergeCell ref="H40:K40"/>
    <mergeCell ref="L40:M41"/>
    <mergeCell ref="N40:U40"/>
    <mergeCell ref="V40:W41"/>
    <mergeCell ref="V37:W37"/>
    <mergeCell ref="X37:Y37"/>
    <mergeCell ref="Z37:AA37"/>
    <mergeCell ref="AB37:AC37"/>
    <mergeCell ref="AD37:AE37"/>
    <mergeCell ref="B38:F38"/>
    <mergeCell ref="A37:F37"/>
    <mergeCell ref="L37:M37"/>
    <mergeCell ref="N37:O37"/>
    <mergeCell ref="P37:Q37"/>
    <mergeCell ref="R37:S37"/>
    <mergeCell ref="T37:U37"/>
    <mergeCell ref="T36:U36"/>
    <mergeCell ref="V36:W36"/>
    <mergeCell ref="X36:Y36"/>
    <mergeCell ref="Z36:AA36"/>
    <mergeCell ref="AB36:AC36"/>
    <mergeCell ref="AD36:AE36"/>
    <mergeCell ref="V35:W35"/>
    <mergeCell ref="X35:Y35"/>
    <mergeCell ref="Z35:AA35"/>
    <mergeCell ref="AB35:AC35"/>
    <mergeCell ref="AD35:AE35"/>
    <mergeCell ref="A36:F36"/>
    <mergeCell ref="L36:M36"/>
    <mergeCell ref="N36:O36"/>
    <mergeCell ref="P36:Q36"/>
    <mergeCell ref="R36:S36"/>
    <mergeCell ref="B35:F35"/>
    <mergeCell ref="L35:M35"/>
    <mergeCell ref="N35:O35"/>
    <mergeCell ref="P35:Q35"/>
    <mergeCell ref="R35:S35"/>
    <mergeCell ref="T35:U35"/>
    <mergeCell ref="B34:F34"/>
    <mergeCell ref="L34:M34"/>
    <mergeCell ref="N34:O34"/>
    <mergeCell ref="P34:Q34"/>
    <mergeCell ref="R34:S34"/>
    <mergeCell ref="T34:U34"/>
    <mergeCell ref="T33:U33"/>
    <mergeCell ref="V33:W33"/>
    <mergeCell ref="X33:Y33"/>
    <mergeCell ref="Z33:AA33"/>
    <mergeCell ref="AB33:AC33"/>
    <mergeCell ref="AD33:AE33"/>
    <mergeCell ref="V32:W32"/>
    <mergeCell ref="X32:Y32"/>
    <mergeCell ref="Z32:AA32"/>
    <mergeCell ref="AB32:AC32"/>
    <mergeCell ref="AD32:AE32"/>
    <mergeCell ref="B33:F33"/>
    <mergeCell ref="L33:M33"/>
    <mergeCell ref="N33:O33"/>
    <mergeCell ref="P33:Q33"/>
    <mergeCell ref="R33:S33"/>
    <mergeCell ref="B32:F32"/>
    <mergeCell ref="L32:M32"/>
    <mergeCell ref="N32:O32"/>
    <mergeCell ref="P32:Q32"/>
    <mergeCell ref="R32:S32"/>
    <mergeCell ref="T32:U32"/>
    <mergeCell ref="T31:U31"/>
    <mergeCell ref="V31:W31"/>
    <mergeCell ref="X31:Y31"/>
    <mergeCell ref="Z31:AA31"/>
    <mergeCell ref="AB31:AC31"/>
    <mergeCell ref="AD31:AE31"/>
    <mergeCell ref="V30:W30"/>
    <mergeCell ref="X30:Y30"/>
    <mergeCell ref="Z30:AA30"/>
    <mergeCell ref="AB30:AC30"/>
    <mergeCell ref="AD30:AE30"/>
    <mergeCell ref="B31:F31"/>
    <mergeCell ref="L31:M31"/>
    <mergeCell ref="N31:O31"/>
    <mergeCell ref="P31:Q31"/>
    <mergeCell ref="R31:S31"/>
    <mergeCell ref="B30:F30"/>
    <mergeCell ref="L30:M30"/>
    <mergeCell ref="N30:O30"/>
    <mergeCell ref="P30:Q30"/>
    <mergeCell ref="R30:S30"/>
    <mergeCell ref="T30:U30"/>
    <mergeCell ref="X28:AE28"/>
    <mergeCell ref="N29:O29"/>
    <mergeCell ref="P29:Q29"/>
    <mergeCell ref="R29:S29"/>
    <mergeCell ref="T29:U29"/>
    <mergeCell ref="X29:Y29"/>
    <mergeCell ref="Z29:AA29"/>
    <mergeCell ref="AB29:AC29"/>
    <mergeCell ref="AD29:AE29"/>
    <mergeCell ref="A27:A29"/>
    <mergeCell ref="B27:F29"/>
    <mergeCell ref="G27:K27"/>
    <mergeCell ref="L27:U27"/>
    <mergeCell ref="V27:AE27"/>
    <mergeCell ref="G28:G29"/>
    <mergeCell ref="H28:K28"/>
    <mergeCell ref="L28:M29"/>
    <mergeCell ref="N28:U28"/>
    <mergeCell ref="V28:W29"/>
    <mergeCell ref="A23:U23"/>
    <mergeCell ref="V23:W23"/>
    <mergeCell ref="X23:Y23"/>
    <mergeCell ref="Z23:AA23"/>
    <mergeCell ref="AB23:AC23"/>
    <mergeCell ref="AD23:AE23"/>
    <mergeCell ref="AB21:AC21"/>
    <mergeCell ref="AD21:AE21"/>
    <mergeCell ref="C22:F22"/>
    <mergeCell ref="G22:P22"/>
    <mergeCell ref="Q22:U22"/>
    <mergeCell ref="V22:W22"/>
    <mergeCell ref="X22:Y22"/>
    <mergeCell ref="Z22:AA22"/>
    <mergeCell ref="AB22:AC22"/>
    <mergeCell ref="AD22:AE22"/>
    <mergeCell ref="C21:F21"/>
    <mergeCell ref="G21:P21"/>
    <mergeCell ref="Q21:U21"/>
    <mergeCell ref="V21:W21"/>
    <mergeCell ref="X21:Y21"/>
    <mergeCell ref="Z21:AA21"/>
    <mergeCell ref="AB19:AC19"/>
    <mergeCell ref="AD19:AE19"/>
    <mergeCell ref="C20:F20"/>
    <mergeCell ref="G20:P20"/>
    <mergeCell ref="Q20:U20"/>
    <mergeCell ref="V20:W20"/>
    <mergeCell ref="X20:Y20"/>
    <mergeCell ref="Z20:AA20"/>
    <mergeCell ref="AB20:AC20"/>
    <mergeCell ref="AD20:AE20"/>
    <mergeCell ref="C19:F19"/>
    <mergeCell ref="G19:P19"/>
    <mergeCell ref="Q19:U19"/>
    <mergeCell ref="V19:W19"/>
    <mergeCell ref="X19:Y19"/>
    <mergeCell ref="Z19:AA19"/>
    <mergeCell ref="AB17:AC17"/>
    <mergeCell ref="AD17:AE17"/>
    <mergeCell ref="C18:F18"/>
    <mergeCell ref="G18:P18"/>
    <mergeCell ref="Q18:U18"/>
    <mergeCell ref="V18:W18"/>
    <mergeCell ref="X18:Y18"/>
    <mergeCell ref="Z18:AA18"/>
    <mergeCell ref="AB18:AC18"/>
    <mergeCell ref="AD18:AE18"/>
    <mergeCell ref="A15:A17"/>
    <mergeCell ref="B15:B17"/>
    <mergeCell ref="C15:F17"/>
    <mergeCell ref="G15:P17"/>
    <mergeCell ref="Q15:U17"/>
    <mergeCell ref="V15:AE15"/>
    <mergeCell ref="V16:W17"/>
    <mergeCell ref="X16:AE16"/>
    <mergeCell ref="X17:Y17"/>
    <mergeCell ref="Z17:AA17"/>
    <mergeCell ref="Z10:AB10"/>
    <mergeCell ref="AC10:AE10"/>
    <mergeCell ref="A11:L11"/>
    <mergeCell ref="M11:P11"/>
    <mergeCell ref="Q11:S11"/>
    <mergeCell ref="T11:V11"/>
    <mergeCell ref="W11:Y11"/>
    <mergeCell ref="Z11:AB11"/>
    <mergeCell ref="AC11:AE11"/>
    <mergeCell ref="C10:F10"/>
    <mergeCell ref="G10:L10"/>
    <mergeCell ref="M10:P10"/>
    <mergeCell ref="Q10:S10"/>
    <mergeCell ref="T10:V10"/>
    <mergeCell ref="W10:Y10"/>
    <mergeCell ref="Z8:AB8"/>
    <mergeCell ref="AC8:AE8"/>
    <mergeCell ref="C9:F9"/>
    <mergeCell ref="G9:L9"/>
    <mergeCell ref="M9:P9"/>
    <mergeCell ref="Q9:S9"/>
    <mergeCell ref="T9:V9"/>
    <mergeCell ref="W9:Y9"/>
    <mergeCell ref="Z9:AB9"/>
    <mergeCell ref="AC9:AE9"/>
    <mergeCell ref="C8:F8"/>
    <mergeCell ref="G8:L8"/>
    <mergeCell ref="M8:P8"/>
    <mergeCell ref="Q8:S8"/>
    <mergeCell ref="T8:V8"/>
    <mergeCell ref="W8:Y8"/>
    <mergeCell ref="AC6:AE6"/>
    <mergeCell ref="C7:F7"/>
    <mergeCell ref="G7:L7"/>
    <mergeCell ref="M7:P7"/>
    <mergeCell ref="Q7:S7"/>
    <mergeCell ref="T7:V7"/>
    <mergeCell ref="W7:Y7"/>
    <mergeCell ref="Z7:AB7"/>
    <mergeCell ref="AC7:AE7"/>
    <mergeCell ref="W5:Y5"/>
    <mergeCell ref="Z5:AB5"/>
    <mergeCell ref="AC5:AE5"/>
    <mergeCell ref="C6:F6"/>
    <mergeCell ref="G6:L6"/>
    <mergeCell ref="M6:P6"/>
    <mergeCell ref="Q6:S6"/>
    <mergeCell ref="T6:V6"/>
    <mergeCell ref="W6:Y6"/>
    <mergeCell ref="Z6:AB6"/>
    <mergeCell ref="AB1:AE1"/>
    <mergeCell ref="AF1:AF50"/>
    <mergeCell ref="A4:A5"/>
    <mergeCell ref="B4:B5"/>
    <mergeCell ref="C4:F5"/>
    <mergeCell ref="G4:L5"/>
    <mergeCell ref="M4:P5"/>
    <mergeCell ref="Q4:AE4"/>
    <mergeCell ref="Q5:S5"/>
    <mergeCell ref="T5:V5"/>
  </mergeCells>
  <pageMargins left="0.78740157480314965" right="0.78740157480314965" top="1.1811023622047245" bottom="0.39370078740157483" header="0.27559055118110237" footer="0.31496062992125984"/>
  <pageSetup paperSize="9" scale="54" orientation="landscape" verticalDpi="1200" r:id="rId1"/>
  <headerFooter alignWithMargins="0"/>
  <rowBreaks count="1" manualBreakCount="1">
    <brk id="51" max="31" man="1"/>
  </rowBreaks>
  <colBreaks count="1" manualBreakCount="1">
    <brk id="32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8</vt:i4>
      </vt:variant>
    </vt:vector>
  </HeadingPairs>
  <TitlesOfParts>
    <vt:vector size="25" baseType="lpstr">
      <vt:lpstr>фінансовий план</vt:lpstr>
      <vt:lpstr>таб.1</vt:lpstr>
      <vt:lpstr>таб.2</vt:lpstr>
      <vt:lpstr>таб.3</vt:lpstr>
      <vt:lpstr>таб.4</vt:lpstr>
      <vt:lpstr>таб. 5</vt:lpstr>
      <vt:lpstr>6.1. Інша інфо_1</vt:lpstr>
      <vt:lpstr>6.2. Інша інфо_2</vt:lpstr>
      <vt:lpstr>6.2. Інша інфо_2 (2)</vt:lpstr>
      <vt:lpstr>таб 1 до пояс</vt:lpstr>
      <vt:lpstr>таб 2 до пояс</vt:lpstr>
      <vt:lpstr>таб 3 до пояс</vt:lpstr>
      <vt:lpstr>таб 4,5 до пояс</vt:lpstr>
      <vt:lpstr>таб 6 до пояс  </vt:lpstr>
      <vt:lpstr>таб 7 до пояс </vt:lpstr>
      <vt:lpstr>розшифровки</vt:lpstr>
      <vt:lpstr>Лист1</vt:lpstr>
      <vt:lpstr>'6.1. Інша інфо_1'!Область_печати</vt:lpstr>
      <vt:lpstr>'6.2. Інша інфо_2'!Область_печати</vt:lpstr>
      <vt:lpstr>'6.2. Інша інфо_2 (2)'!Область_печати</vt:lpstr>
      <vt:lpstr>'таб 1 до пояс'!Область_печати</vt:lpstr>
      <vt:lpstr>'таб 2 до пояс'!Область_печати</vt:lpstr>
      <vt:lpstr>'таб 3 до пояс'!Область_печати</vt:lpstr>
      <vt:lpstr>'таб 4,5 до пояс'!Область_печати</vt:lpstr>
      <vt:lpstr>'таб 7 до пояс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Eremenko</cp:lastModifiedBy>
  <cp:lastPrinted>2017-11-10T09:32:23Z</cp:lastPrinted>
  <dcterms:created xsi:type="dcterms:W3CDTF">2015-09-28T04:24:13Z</dcterms:created>
  <dcterms:modified xsi:type="dcterms:W3CDTF">2017-12-26T09:31:50Z</dcterms:modified>
</cp:coreProperties>
</file>