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260" tabRatio="125" activeTab="0"/>
  </bookViews>
  <sheets>
    <sheet name="Лист1" sheetId="1" r:id="rId1"/>
  </sheets>
  <definedNames>
    <definedName name="_xlnm.Print_Titles" localSheetId="0">'Лист1'!$7:$11</definedName>
    <definedName name="_xlnm.Print_Area" localSheetId="0">'Лист1'!$A$1:$R$105</definedName>
  </definedNames>
  <calcPr fullCalcOnLoad="1"/>
</workbook>
</file>

<file path=xl/sharedStrings.xml><?xml version="1.0" encoding="utf-8"?>
<sst xmlns="http://schemas.openxmlformats.org/spreadsheetml/2006/main" count="146" uniqueCount="69">
  <si>
    <t>Періоди виконання Програми</t>
  </si>
  <si>
    <t>2017 рік (план)</t>
  </si>
  <si>
    <t>2018 рік (план)</t>
  </si>
  <si>
    <t>2019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</si>
  <si>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</si>
  <si>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</si>
  <si>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</si>
  <si>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</si>
  <si>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</si>
  <si>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Перелік завдань Програми підвищення енергоефективності в бюджетній сфері міста Суми на 2017-2019 роки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</si>
  <si>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</si>
  <si>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</si>
  <si>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</si>
  <si>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</si>
  <si>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Відділ охорони здоров`я СМР</t>
  </si>
  <si>
    <t>Відділ культури та туризму СМР</t>
  </si>
  <si>
    <t>Департамент соціального захисту Сумської міської ради</t>
  </si>
  <si>
    <t>Виконавчий комітет СМР</t>
  </si>
  <si>
    <t>Галузь "Освіта"</t>
  </si>
  <si>
    <t xml:space="preserve">Галузь "Охорона здоров҆я" 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</si>
  <si>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</si>
  <si>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</si>
  <si>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</si>
  <si>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</si>
  <si>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Завдання 4. Термомодернізація будівлі та модернізація інженерних мереж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</si>
  <si>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</si>
  <si>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</si>
  <si>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Завдання 5. Модернізація систем опалення</t>
  </si>
  <si>
    <t xml:space="preserve">Завдання 6. Впровадження автоматизованої системи моніторингу енергоспоживання </t>
  </si>
  <si>
    <t>Додаток 3</t>
  </si>
  <si>
    <t>Завдання 7. Модернізація системи вентиляції</t>
  </si>
  <si>
    <t>Завдання 8. Модернізація систем освітлення</t>
  </si>
  <si>
    <t>Завдання 9. Термомодернізація будівель (заміна віконних блоків)</t>
  </si>
  <si>
    <t xml:space="preserve"> Інформаційно-просвітницькі заходи у сфері енергозбереження та підвищення енергоефективності, інші заходи</t>
  </si>
  <si>
    <t>Завдання 10. Проведення енергоаудитів в лікувально-профілактичних закладах</t>
  </si>
  <si>
    <t xml:space="preserve">Завдання 11. Термомодернізація будівель </t>
  </si>
  <si>
    <t>Завдання 12. Модернізація системи опалення</t>
  </si>
  <si>
    <t>Завдання 13. Термомодернізація будівель</t>
  </si>
  <si>
    <t>ТПКВКМБ 7640</t>
  </si>
  <si>
    <t>Департамент фінансів, економіки та інвестицій Сумської міської ради</t>
  </si>
  <si>
    <t>ТПКВКМБ 7410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</si>
  <si>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</si>
  <si>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</si>
  <si>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Всього по головному розпоряднику "Відділ культури та туризму Сумської міської ради"</t>
  </si>
  <si>
    <t>Всього по головному розпоряднику "Департамент соціального захситу населення Сумської міської ради"</t>
  </si>
  <si>
    <t>Всього по головному розпоряднику "Відділ охорони здоров'я Сумської міської ради"</t>
  </si>
  <si>
    <t>Всього по головному розпоряднику "Виконавчий комітет  Сумської міської ради"</t>
  </si>
  <si>
    <t>Всього по головному розпоряднику "Департамент фінансів, економіки та інвестицій  Сумської міської ради"</t>
  </si>
  <si>
    <t>ТПКВКМБ 6310</t>
  </si>
  <si>
    <t>ТПКВКМБ 8600</t>
  </si>
  <si>
    <t>ТПКВКМБ  8600</t>
  </si>
  <si>
    <t>Відділ охорони здоров'я СМР</t>
  </si>
  <si>
    <t>Департамент соціального захисту населення СМР</t>
  </si>
  <si>
    <t>до рішення виконавчого комітету</t>
  </si>
  <si>
    <t>Директор департаменту фінансів,</t>
  </si>
  <si>
    <t>С.А. Липова</t>
  </si>
  <si>
    <t xml:space="preserve">від                      2017 року    №                </t>
  </si>
  <si>
    <t>ТПКВКМБ 7680</t>
  </si>
  <si>
    <t>Галузь "Культура і мистецтво"</t>
  </si>
  <si>
    <t>Галузь "Соціальний захист населення"</t>
  </si>
  <si>
    <t>Завдання 9. Термомодернізація будівель (утеплення фасаду)</t>
  </si>
  <si>
    <t>Завдання 14. Модернізація систем освітлення</t>
  </si>
  <si>
    <t xml:space="preserve">Завдання 15. Створення та функціонування системи енергетичного менеджменту </t>
  </si>
  <si>
    <t>Завдання 16. Участь у Добровільному об`єднанні органів місцевого самоврядування - Асоціації "Енергоефективні міста України"</t>
  </si>
  <si>
    <t>Завдання 17. Популяризація ідей сталого енергетичного розвитку міста Суми (проведення Днів Сталої енергії у місті Суми)</t>
  </si>
  <si>
    <t>Завдання 17. Популяризація ідей сталого енергетичного розвитку міста Суми (виготовлення інформаційного пакету "План дій сталого енергетичного розвитку міста Суми до 2025 року")</t>
  </si>
  <si>
    <t>Мета, завдання, ТПКВКМБ</t>
  </si>
  <si>
    <t>ТПКВКМБ 7320</t>
  </si>
  <si>
    <t>економіки та інвестицій Сумської міської ради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</si>
</sst>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_-* #,##0.0\ _г_р_н_._-;\-* #,##0.0\ _г_р_н_._-;_-* &quot;-&quot;??\ _г_р_н_._-;_-@_-"/>
    <numFmt numFmtId="192" formatCode="_-* #,##0.000\ _г_р_н_._-;\-* #,##0.000\ _г_р_н_._-;_-* &quot;-&quot;??\ _г_р_н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Arial"/>
      <family val="2"/>
    </font>
    <font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188" fontId="3" fillId="0" borderId="0" xfId="0" applyNumberFormat="1" applyFont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53" fillId="0" borderId="0" xfId="0" applyFont="1" applyAlignment="1">
      <alignment horizontal="center" vertical="center" textRotation="180"/>
    </xf>
    <xf numFmtId="14" fontId="4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53" fillId="0" borderId="0" xfId="0" applyFont="1" applyBorder="1" applyAlignment="1">
      <alignment horizontal="center" vertical="center" textRotation="180"/>
    </xf>
    <xf numFmtId="0" fontId="2" fillId="33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1" xfId="0" applyFont="1" applyBorder="1" applyAlignment="1">
      <alignment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34" borderId="0" xfId="0" applyFont="1" applyFill="1" applyAlignment="1">
      <alignment/>
    </xf>
    <xf numFmtId="2" fontId="2" fillId="34" borderId="0" xfId="0" applyNumberFormat="1" applyFont="1" applyFill="1" applyAlignment="1">
      <alignment/>
    </xf>
    <xf numFmtId="188" fontId="2" fillId="34" borderId="0" xfId="0" applyNumberFormat="1" applyFont="1" applyFill="1" applyAlignment="1">
      <alignment/>
    </xf>
    <xf numFmtId="0" fontId="7" fillId="34" borderId="0" xfId="0" applyFont="1" applyFill="1" applyAlignment="1">
      <alignment wrapText="1"/>
    </xf>
    <xf numFmtId="0" fontId="4" fillId="34" borderId="0" xfId="0" applyFont="1" applyFill="1" applyAlignment="1">
      <alignment vertical="top" wrapText="1"/>
    </xf>
    <xf numFmtId="43" fontId="2" fillId="34" borderId="0" xfId="0" applyNumberFormat="1" applyFont="1" applyFill="1" applyAlignment="1">
      <alignment/>
    </xf>
    <xf numFmtId="0" fontId="2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2" fontId="12" fillId="34" borderId="0" xfId="0" applyNumberFormat="1" applyFont="1" applyFill="1" applyAlignment="1">
      <alignment/>
    </xf>
    <xf numFmtId="189" fontId="12" fillId="34" borderId="0" xfId="0" applyNumberFormat="1" applyFont="1" applyFill="1" applyAlignment="1">
      <alignment/>
    </xf>
    <xf numFmtId="188" fontId="12" fillId="34" borderId="0" xfId="0" applyNumberFormat="1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vertical="center" textRotation="90" wrapText="1"/>
    </xf>
    <xf numFmtId="187" fontId="6" fillId="34" borderId="10" xfId="58" applyFont="1" applyFill="1" applyBorder="1" applyAlignment="1">
      <alignment horizontal="center" vertical="center" wrapText="1"/>
    </xf>
    <xf numFmtId="187" fontId="9" fillId="34" borderId="10" xfId="58" applyFont="1" applyFill="1" applyBorder="1" applyAlignment="1">
      <alignment horizontal="center" vertical="center" wrapText="1"/>
    </xf>
    <xf numFmtId="187" fontId="9" fillId="34" borderId="10" xfId="58" applyNumberFormat="1" applyFont="1" applyFill="1" applyBorder="1" applyAlignment="1">
      <alignment vertical="center" wrapText="1"/>
    </xf>
    <xf numFmtId="187" fontId="6" fillId="34" borderId="10" xfId="58" applyNumberFormat="1" applyFont="1" applyFill="1" applyBorder="1" applyAlignment="1">
      <alignment horizontal="center" vertical="center" wrapText="1"/>
    </xf>
    <xf numFmtId="187" fontId="9" fillId="34" borderId="10" xfId="58" applyFont="1" applyFill="1" applyBorder="1" applyAlignment="1">
      <alignment horizontal="justify" vertical="center" wrapText="1"/>
    </xf>
    <xf numFmtId="187" fontId="9" fillId="34" borderId="13" xfId="58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justify" vertical="center" wrapText="1"/>
    </xf>
    <xf numFmtId="187" fontId="9" fillId="34" borderId="12" xfId="58" applyFont="1" applyFill="1" applyBorder="1" applyAlignment="1">
      <alignment horizontal="left" vertical="top" wrapText="1"/>
    </xf>
    <xf numFmtId="187" fontId="6" fillId="34" borderId="10" xfId="58" applyFont="1" applyFill="1" applyBorder="1" applyAlignment="1">
      <alignment horizontal="justify" vertical="center" wrapText="1"/>
    </xf>
    <xf numFmtId="187" fontId="6" fillId="34" borderId="10" xfId="58" applyFont="1" applyFill="1" applyBorder="1" applyAlignment="1">
      <alignment horizontal="center" vertical="center" wrapText="1"/>
    </xf>
    <xf numFmtId="187" fontId="9" fillId="34" borderId="10" xfId="58" applyFont="1" applyFill="1" applyBorder="1" applyAlignment="1">
      <alignment horizontal="left" vertical="top" wrapText="1"/>
    </xf>
    <xf numFmtId="187" fontId="9" fillId="34" borderId="14" xfId="58" applyFont="1" applyFill="1" applyBorder="1" applyAlignment="1">
      <alignment vertical="center" wrapText="1"/>
    </xf>
    <xf numFmtId="187" fontId="9" fillId="34" borderId="15" xfId="58" applyFont="1" applyFill="1" applyBorder="1" applyAlignment="1">
      <alignment horizontal="center" vertical="center" wrapText="1"/>
    </xf>
    <xf numFmtId="187" fontId="6" fillId="34" borderId="10" xfId="58" applyFont="1" applyFill="1" applyBorder="1" applyAlignment="1">
      <alignment horizontal="center" vertical="center"/>
    </xf>
    <xf numFmtId="187" fontId="6" fillId="34" borderId="15" xfId="58" applyFont="1" applyFill="1" applyBorder="1" applyAlignment="1">
      <alignment horizontal="center" vertical="center" wrapText="1"/>
    </xf>
    <xf numFmtId="187" fontId="9" fillId="34" borderId="15" xfId="58" applyFont="1" applyFill="1" applyBorder="1" applyAlignment="1">
      <alignment horizontal="justify" vertical="center" wrapText="1"/>
    </xf>
    <xf numFmtId="187" fontId="6" fillId="34" borderId="15" xfId="58" applyFont="1" applyFill="1" applyBorder="1" applyAlignment="1">
      <alignment horizontal="justify" vertical="center" wrapText="1"/>
    </xf>
    <xf numFmtId="187" fontId="9" fillId="34" borderId="10" xfId="58" applyFont="1" applyFill="1" applyBorder="1" applyAlignment="1">
      <alignment vertical="center" wrapText="1"/>
    </xf>
    <xf numFmtId="0" fontId="9" fillId="34" borderId="16" xfId="0" applyFont="1" applyFill="1" applyBorder="1" applyAlignment="1">
      <alignment vertical="center" wrapText="1"/>
    </xf>
    <xf numFmtId="187" fontId="9" fillId="34" borderId="17" xfId="58" applyFont="1" applyFill="1" applyBorder="1" applyAlignment="1">
      <alignment horizontal="center" vertical="center" wrapText="1"/>
    </xf>
    <xf numFmtId="187" fontId="6" fillId="34" borderId="17" xfId="58" applyFont="1" applyFill="1" applyBorder="1" applyAlignment="1">
      <alignment horizontal="center" vertical="center" wrapText="1"/>
    </xf>
    <xf numFmtId="187" fontId="9" fillId="34" borderId="17" xfId="58" applyFont="1" applyFill="1" applyBorder="1" applyAlignment="1">
      <alignment horizontal="justify" vertical="center" wrapText="1"/>
    </xf>
    <xf numFmtId="0" fontId="9" fillId="34" borderId="17" xfId="0" applyFont="1" applyFill="1" applyBorder="1" applyAlignment="1">
      <alignment horizontal="justify" vertical="center" wrapText="1"/>
    </xf>
    <xf numFmtId="0" fontId="12" fillId="34" borderId="10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justify" vertical="center" wrapText="1"/>
    </xf>
    <xf numFmtId="0" fontId="9" fillId="34" borderId="10" xfId="0" applyFont="1" applyFill="1" applyBorder="1" applyAlignment="1">
      <alignment horizontal="justify" vertical="center" wrapText="1"/>
    </xf>
    <xf numFmtId="0" fontId="9" fillId="34" borderId="12" xfId="0" applyFont="1" applyFill="1" applyBorder="1" applyAlignment="1">
      <alignment vertical="center" wrapText="1"/>
    </xf>
    <xf numFmtId="0" fontId="9" fillId="34" borderId="18" xfId="0" applyFont="1" applyFill="1" applyBorder="1" applyAlignment="1">
      <alignment vertical="center" wrapText="1"/>
    </xf>
    <xf numFmtId="187" fontId="6" fillId="34" borderId="10" xfId="58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textRotation="180"/>
    </xf>
    <xf numFmtId="0" fontId="53" fillId="34" borderId="0" xfId="0" applyFont="1" applyFill="1" applyAlignment="1">
      <alignment horizontal="center" vertical="center" textRotation="180"/>
    </xf>
    <xf numFmtId="0" fontId="9" fillId="34" borderId="12" xfId="0" applyFont="1" applyFill="1" applyBorder="1" applyAlignment="1">
      <alignment horizontal="justify" vertical="center" wrapText="1"/>
    </xf>
    <xf numFmtId="0" fontId="9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justify" vertical="center" wrapText="1"/>
    </xf>
    <xf numFmtId="0" fontId="6" fillId="34" borderId="15" xfId="0" applyFont="1" applyFill="1" applyBorder="1" applyAlignment="1">
      <alignment horizontal="justify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left" vertical="center" wrapText="1"/>
    </xf>
    <xf numFmtId="43" fontId="9" fillId="34" borderId="17" xfId="0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vertical="center" wrapText="1"/>
    </xf>
    <xf numFmtId="43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87" fontId="6" fillId="34" borderId="10" xfId="0" applyNumberFormat="1" applyFont="1" applyFill="1" applyBorder="1" applyAlignment="1">
      <alignment horizontal="center"/>
    </xf>
    <xf numFmtId="43" fontId="6" fillId="34" borderId="10" xfId="0" applyNumberFormat="1" applyFont="1" applyFill="1" applyBorder="1" applyAlignment="1">
      <alignment horizontal="center"/>
    </xf>
    <xf numFmtId="43" fontId="9" fillId="34" borderId="10" xfId="0" applyNumberFormat="1" applyFont="1" applyFill="1" applyBorder="1" applyAlignment="1">
      <alignment horizontal="left" vertical="center" wrapText="1"/>
    </xf>
    <xf numFmtId="187" fontId="9" fillId="34" borderId="10" xfId="0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 horizontal="left" vertical="center" wrapText="1"/>
    </xf>
    <xf numFmtId="43" fontId="9" fillId="34" borderId="15" xfId="0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187" fontId="9" fillId="34" borderId="15" xfId="0" applyNumberFormat="1" applyFont="1" applyFill="1" applyBorder="1" applyAlignment="1">
      <alignment horizontal="center"/>
    </xf>
    <xf numFmtId="43" fontId="9" fillId="34" borderId="20" xfId="0" applyNumberFormat="1" applyFont="1" applyFill="1" applyBorder="1" applyAlignment="1">
      <alignment horizontal="center"/>
    </xf>
    <xf numFmtId="0" fontId="12" fillId="34" borderId="17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7" fontId="9" fillId="34" borderId="17" xfId="0" applyNumberFormat="1" applyFont="1" applyFill="1" applyBorder="1" applyAlignment="1">
      <alignment horizontal="left" vertical="center" wrapText="1"/>
    </xf>
    <xf numFmtId="187" fontId="9" fillId="34" borderId="17" xfId="0" applyNumberFormat="1" applyFont="1" applyFill="1" applyBorder="1" applyAlignment="1">
      <alignment horizontal="center"/>
    </xf>
    <xf numFmtId="188" fontId="9" fillId="34" borderId="10" xfId="0" applyNumberFormat="1" applyFont="1" applyFill="1" applyBorder="1" applyAlignment="1">
      <alignment horizontal="center" vertical="center" wrapText="1"/>
    </xf>
    <xf numFmtId="188" fontId="6" fillId="34" borderId="10" xfId="0" applyNumberFormat="1" applyFont="1" applyFill="1" applyBorder="1" applyAlignment="1">
      <alignment horizontal="center" vertical="center" wrapText="1"/>
    </xf>
    <xf numFmtId="43" fontId="9" fillId="34" borderId="10" xfId="0" applyNumberFormat="1" applyFont="1" applyFill="1" applyBorder="1" applyAlignment="1">
      <alignment horizontal="center" vertical="center" wrapText="1"/>
    </xf>
    <xf numFmtId="43" fontId="6" fillId="34" borderId="10" xfId="0" applyNumberFormat="1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textRotation="180"/>
    </xf>
    <xf numFmtId="188" fontId="13" fillId="34" borderId="10" xfId="0" applyNumberFormat="1" applyFont="1" applyFill="1" applyBorder="1" applyAlignment="1">
      <alignment horizontal="center" vertical="center" wrapText="1"/>
    </xf>
    <xf numFmtId="188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justify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justify" vertical="center" wrapText="1"/>
    </xf>
    <xf numFmtId="188" fontId="17" fillId="34" borderId="0" xfId="0" applyNumberFormat="1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justify" vertical="center" wrapText="1"/>
    </xf>
    <xf numFmtId="0" fontId="53" fillId="34" borderId="0" xfId="0" applyFont="1" applyFill="1" applyBorder="1" applyAlignment="1">
      <alignment horizontal="center" vertical="center" textRotation="180"/>
    </xf>
    <xf numFmtId="187" fontId="6" fillId="34" borderId="10" xfId="58" applyFont="1" applyFill="1" applyBorder="1" applyAlignment="1">
      <alignment horizontal="center" vertical="center" wrapText="1"/>
    </xf>
    <xf numFmtId="187" fontId="9" fillId="34" borderId="10" xfId="58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55" fillId="34" borderId="0" xfId="0" applyFont="1" applyFill="1" applyBorder="1" applyAlignment="1">
      <alignment horizontal="center" vertical="center" textRotation="180"/>
    </xf>
    <xf numFmtId="0" fontId="56" fillId="34" borderId="0" xfId="0" applyFont="1" applyFill="1" applyBorder="1" applyAlignment="1">
      <alignment vertical="center" textRotation="180"/>
    </xf>
    <xf numFmtId="0" fontId="56" fillId="34" borderId="0" xfId="0" applyFont="1" applyFill="1" applyBorder="1" applyAlignment="1">
      <alignment horizontal="center" vertical="center" textRotation="180"/>
    </xf>
    <xf numFmtId="0" fontId="55" fillId="34" borderId="0" xfId="0" applyFont="1" applyFill="1" applyBorder="1" applyAlignment="1">
      <alignment vertical="center" textRotation="180"/>
    </xf>
    <xf numFmtId="0" fontId="55" fillId="34" borderId="0" xfId="0" applyFont="1" applyFill="1" applyAlignment="1">
      <alignment horizontal="center" vertical="center" textRotation="180"/>
    </xf>
    <xf numFmtId="0" fontId="2" fillId="0" borderId="0" xfId="0" applyFont="1" applyBorder="1" applyAlignment="1">
      <alignment/>
    </xf>
    <xf numFmtId="191" fontId="9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43" fontId="6" fillId="34" borderId="15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187" fontId="6" fillId="34" borderId="15" xfId="0" applyNumberFormat="1" applyFont="1" applyFill="1" applyBorder="1" applyAlignment="1">
      <alignment horizontal="center"/>
    </xf>
    <xf numFmtId="43" fontId="6" fillId="34" borderId="10" xfId="0" applyNumberFormat="1" applyFont="1" applyFill="1" applyBorder="1" applyAlignment="1">
      <alignment horizontal="left" vertical="center" wrapText="1"/>
    </xf>
    <xf numFmtId="43" fontId="6" fillId="34" borderId="17" xfId="0" applyNumberFormat="1" applyFont="1" applyFill="1" applyBorder="1" applyAlignment="1">
      <alignment horizontal="center"/>
    </xf>
    <xf numFmtId="187" fontId="6" fillId="34" borderId="17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87" fontId="9" fillId="34" borderId="15" xfId="58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7" fontId="6" fillId="34" borderId="15" xfId="58" applyFont="1" applyFill="1" applyBorder="1" applyAlignment="1">
      <alignment horizontal="center" vertical="center" wrapText="1"/>
    </xf>
    <xf numFmtId="187" fontId="9" fillId="34" borderId="15" xfId="58" applyFont="1" applyFill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9" fillId="34" borderId="15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5" fillId="34" borderId="0" xfId="0" applyFont="1" applyFill="1" applyAlignment="1">
      <alignment horizontal="center" vertical="center" textRotation="180"/>
    </xf>
    <xf numFmtId="0" fontId="7" fillId="0" borderId="0" xfId="0" applyFont="1" applyAlignment="1">
      <alignment horizontal="right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left" vertical="center" wrapText="1"/>
    </xf>
    <xf numFmtId="0" fontId="14" fillId="34" borderId="20" xfId="0" applyFont="1" applyFill="1" applyBorder="1" applyAlignment="1">
      <alignment horizontal="left" vertical="center" wrapText="1"/>
    </xf>
    <xf numFmtId="0" fontId="14" fillId="34" borderId="18" xfId="0" applyFont="1" applyFill="1" applyBorder="1" applyAlignment="1">
      <alignment horizontal="left" vertical="center" wrapText="1"/>
    </xf>
    <xf numFmtId="0" fontId="14" fillId="34" borderId="22" xfId="0" applyFont="1" applyFill="1" applyBorder="1" applyAlignment="1">
      <alignment horizontal="left" vertical="center"/>
    </xf>
    <xf numFmtId="0" fontId="14" fillId="34" borderId="20" xfId="0" applyFont="1" applyFill="1" applyBorder="1" applyAlignment="1">
      <alignment horizontal="left" vertical="center"/>
    </xf>
    <xf numFmtId="0" fontId="14" fillId="34" borderId="23" xfId="0" applyFont="1" applyFill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14" fillId="34" borderId="22" xfId="0" applyFont="1" applyFill="1" applyBorder="1" applyAlignment="1">
      <alignment horizontal="left" vertical="center" wrapText="1"/>
    </xf>
    <xf numFmtId="0" fontId="14" fillId="34" borderId="23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justify" vertical="center" wrapText="1"/>
    </xf>
    <xf numFmtId="0" fontId="14" fillId="34" borderId="20" xfId="0" applyFont="1" applyFill="1" applyBorder="1" applyAlignment="1">
      <alignment horizontal="justify" vertical="center" wrapText="1"/>
    </xf>
    <xf numFmtId="0" fontId="14" fillId="34" borderId="23" xfId="0" applyFont="1" applyFill="1" applyBorder="1" applyAlignment="1">
      <alignment horizontal="justify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justify" vertical="top" wrapText="1"/>
    </xf>
    <xf numFmtId="0" fontId="14" fillId="34" borderId="22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6" fillId="34" borderId="0" xfId="0" applyFont="1" applyFill="1" applyAlignment="1">
      <alignment horizontal="center" wrapText="1"/>
    </xf>
    <xf numFmtId="0" fontId="14" fillId="34" borderId="25" xfId="0" applyFont="1" applyFill="1" applyBorder="1" applyAlignment="1">
      <alignment horizontal="justify" vertical="center" wrapText="1"/>
    </xf>
    <xf numFmtId="0" fontId="14" fillId="34" borderId="26" xfId="0" applyFont="1" applyFill="1" applyBorder="1" applyAlignment="1">
      <alignment horizontal="justify" vertical="center" wrapText="1"/>
    </xf>
    <xf numFmtId="0" fontId="7" fillId="34" borderId="27" xfId="0" applyFont="1" applyFill="1" applyBorder="1" applyAlignment="1">
      <alignment horizontal="justify"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left"/>
    </xf>
    <xf numFmtId="0" fontId="6" fillId="34" borderId="10" xfId="0" applyFont="1" applyFill="1" applyBorder="1" applyAlignment="1">
      <alignment horizontal="justify" vertical="center" wrapText="1"/>
    </xf>
    <xf numFmtId="0" fontId="6" fillId="34" borderId="21" xfId="0" applyFont="1" applyFill="1" applyBorder="1" applyAlignment="1">
      <alignment horizontal="justify" vertical="center" wrapText="1"/>
    </xf>
    <xf numFmtId="0" fontId="6" fillId="34" borderId="18" xfId="0" applyFont="1" applyFill="1" applyBorder="1" applyAlignment="1">
      <alignment horizontal="justify" vertical="center" wrapText="1"/>
    </xf>
    <xf numFmtId="187" fontId="14" fillId="34" borderId="22" xfId="58" applyFont="1" applyFill="1" applyBorder="1" applyAlignment="1">
      <alignment horizontal="justify" vertical="center" wrapText="1"/>
    </xf>
    <xf numFmtId="187" fontId="14" fillId="34" borderId="20" xfId="58" applyFont="1" applyFill="1" applyBorder="1" applyAlignment="1">
      <alignment horizontal="justify" vertical="center" wrapText="1"/>
    </xf>
    <xf numFmtId="187" fontId="14" fillId="34" borderId="23" xfId="58" applyFont="1" applyFill="1" applyBorder="1" applyAlignment="1">
      <alignment horizontal="justify" vertical="center" wrapText="1"/>
    </xf>
    <xf numFmtId="0" fontId="9" fillId="34" borderId="10" xfId="0" applyFont="1" applyFill="1" applyBorder="1" applyAlignment="1">
      <alignment horizontal="center" vertical="center" textRotation="90" wrapText="1"/>
    </xf>
    <xf numFmtId="0" fontId="6" fillId="34" borderId="21" xfId="0" applyFont="1" applyFill="1" applyBorder="1" applyAlignment="1">
      <alignment horizontal="justify" vertical="center"/>
    </xf>
    <xf numFmtId="0" fontId="6" fillId="34" borderId="18" xfId="0" applyFont="1" applyFill="1" applyBorder="1" applyAlignment="1">
      <alignment horizontal="justify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justify" vertical="center" wrapText="1"/>
    </xf>
    <xf numFmtId="0" fontId="14" fillId="34" borderId="10" xfId="0" applyFont="1" applyFill="1" applyBorder="1" applyAlignment="1">
      <alignment horizontal="justify" vertical="center" wrapText="1"/>
    </xf>
    <xf numFmtId="0" fontId="14" fillId="34" borderId="13" xfId="0" applyFont="1" applyFill="1" applyBorder="1" applyAlignment="1">
      <alignment horizontal="justify"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55" fillId="34" borderId="18" xfId="0" applyFont="1" applyFill="1" applyBorder="1" applyAlignment="1">
      <alignment horizontal="left" vertical="center" wrapText="1"/>
    </xf>
    <xf numFmtId="0" fontId="15" fillId="34" borderId="0" xfId="0" applyFont="1" applyFill="1" applyAlignment="1">
      <alignment horizontal="left" vertical="center"/>
    </xf>
    <xf numFmtId="0" fontId="14" fillId="34" borderId="20" xfId="0" applyFont="1" applyFill="1" applyBorder="1" applyAlignment="1">
      <alignment horizontal="center"/>
    </xf>
    <xf numFmtId="0" fontId="14" fillId="34" borderId="23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vertical="center" textRotation="90" wrapText="1"/>
    </xf>
    <xf numFmtId="0" fontId="14" fillId="34" borderId="27" xfId="0" applyFont="1" applyFill="1" applyBorder="1" applyAlignment="1">
      <alignment horizontal="justify" vertical="center" wrapText="1"/>
    </xf>
    <xf numFmtId="0" fontId="14" fillId="34" borderId="10" xfId="0" applyFont="1" applyFill="1" applyBorder="1" applyAlignment="1">
      <alignment horizontal="left" vertical="top" wrapText="1"/>
    </xf>
    <xf numFmtId="0" fontId="14" fillId="34" borderId="22" xfId="0" applyFont="1" applyFill="1" applyBorder="1" applyAlignment="1">
      <alignment vertical="center" wrapText="1"/>
    </xf>
    <xf numFmtId="0" fontId="57" fillId="34" borderId="20" xfId="0" applyFont="1" applyFill="1" applyBorder="1" applyAlignment="1">
      <alignment vertical="center" wrapText="1"/>
    </xf>
    <xf numFmtId="0" fontId="57" fillId="34" borderId="23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/>
    </xf>
    <xf numFmtId="0" fontId="58" fillId="34" borderId="20" xfId="0" applyFont="1" applyFill="1" applyBorder="1" applyAlignment="1">
      <alignment horizontal="center" vertical="center"/>
    </xf>
    <xf numFmtId="0" fontId="58" fillId="34" borderId="18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left" vertical="center" wrapText="1"/>
    </xf>
    <xf numFmtId="0" fontId="7" fillId="34" borderId="20" xfId="0" applyFont="1" applyFill="1" applyBorder="1" applyAlignment="1">
      <alignment horizontal="left"/>
    </xf>
    <xf numFmtId="0" fontId="7" fillId="34" borderId="23" xfId="0" applyFont="1" applyFill="1" applyBorder="1" applyAlignment="1">
      <alignment horizontal="left"/>
    </xf>
    <xf numFmtId="0" fontId="14" fillId="34" borderId="29" xfId="0" applyFont="1" applyFill="1" applyBorder="1" applyAlignment="1">
      <alignment horizontal="justify" vertical="center" wrapText="1"/>
    </xf>
    <xf numFmtId="0" fontId="7" fillId="34" borderId="11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9" fillId="34" borderId="3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/>
    </xf>
    <xf numFmtId="187" fontId="6" fillId="34" borderId="32" xfId="58" applyFont="1" applyFill="1" applyBorder="1" applyAlignment="1">
      <alignment horizontal="center" vertical="center" wrapText="1"/>
    </xf>
    <xf numFmtId="187" fontId="6" fillId="34" borderId="33" xfId="58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vertical="center" wrapText="1"/>
    </xf>
    <xf numFmtId="0" fontId="14" fillId="34" borderId="20" xfId="0" applyFont="1" applyFill="1" applyBorder="1" applyAlignment="1">
      <alignment vertical="center" wrapText="1"/>
    </xf>
    <xf numFmtId="0" fontId="14" fillId="34" borderId="18" xfId="0" applyFont="1" applyFill="1" applyBorder="1" applyAlignment="1">
      <alignment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justify" vertical="center" wrapText="1"/>
    </xf>
    <xf numFmtId="0" fontId="56" fillId="34" borderId="17" xfId="0" applyFont="1" applyFill="1" applyBorder="1" applyAlignment="1">
      <alignment horizontal="center" vertical="center" wrapText="1"/>
    </xf>
    <xf numFmtId="187" fontId="6" fillId="34" borderId="10" xfId="58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56" fillId="34" borderId="34" xfId="0" applyFont="1" applyFill="1" applyBorder="1" applyAlignment="1">
      <alignment horizontal="center" vertical="center" wrapText="1"/>
    </xf>
    <xf numFmtId="191" fontId="9" fillId="34" borderId="10" xfId="58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tabSelected="1" view="pageBreakPreview" zoomScale="43" zoomScaleSheetLayoutView="43" zoomScalePageLayoutView="0" workbookViewId="0" topLeftCell="A1">
      <selection activeCell="B12" sqref="B12"/>
    </sheetView>
  </sheetViews>
  <sheetFormatPr defaultColWidth="9.140625" defaultRowHeight="15"/>
  <cols>
    <col min="1" max="1" width="18.28125" style="1" customWidth="1"/>
    <col min="2" max="2" width="21.7109375" style="1" bestFit="1" customWidth="1"/>
    <col min="3" max="3" width="18.28125" style="1" customWidth="1"/>
    <col min="4" max="4" width="21.8515625" style="1" customWidth="1"/>
    <col min="5" max="5" width="17.7109375" style="1" customWidth="1"/>
    <col min="6" max="6" width="20.7109375" style="1" customWidth="1"/>
    <col min="7" max="7" width="21.7109375" style="24" bestFit="1" customWidth="1"/>
    <col min="8" max="8" width="21.00390625" style="1" customWidth="1"/>
    <col min="9" max="9" width="21.421875" style="1" customWidth="1"/>
    <col min="10" max="10" width="11.7109375" style="1" customWidth="1"/>
    <col min="11" max="11" width="23.00390625" style="1" customWidth="1"/>
    <col min="12" max="12" width="21.7109375" style="1" customWidth="1"/>
    <col min="13" max="13" width="19.140625" style="1" customWidth="1"/>
    <col min="14" max="14" width="20.7109375" style="1" customWidth="1"/>
    <col min="15" max="15" width="14.421875" style="1" customWidth="1"/>
    <col min="16" max="16" width="19.00390625" style="1" customWidth="1"/>
    <col min="17" max="17" width="22.00390625" style="4" customWidth="1"/>
    <col min="18" max="18" width="11.00390625" style="1" bestFit="1" customWidth="1"/>
    <col min="19" max="16384" width="9.140625" style="1" customWidth="1"/>
  </cols>
  <sheetData>
    <row r="1" spans="1:18" ht="23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205" t="s">
        <v>29</v>
      </c>
      <c r="P1" s="205"/>
      <c r="Q1" s="205"/>
      <c r="R1" s="39"/>
    </row>
    <row r="2" spans="1:18" ht="33" customHeight="1">
      <c r="A2" s="37"/>
      <c r="B2" s="40"/>
      <c r="C2" s="40"/>
      <c r="D2" s="40"/>
      <c r="E2" s="40"/>
      <c r="F2" s="41"/>
      <c r="G2" s="37"/>
      <c r="H2" s="40"/>
      <c r="I2" s="41"/>
      <c r="J2" s="41"/>
      <c r="K2" s="40"/>
      <c r="L2" s="37"/>
      <c r="M2" s="42"/>
      <c r="N2" s="178" t="s">
        <v>53</v>
      </c>
      <c r="O2" s="178"/>
      <c r="P2" s="178"/>
      <c r="Q2" s="178"/>
      <c r="R2" s="43"/>
    </row>
    <row r="3" spans="1:18" ht="27.75" customHeight="1">
      <c r="A3" s="37"/>
      <c r="B3" s="40"/>
      <c r="C3" s="40"/>
      <c r="D3" s="40"/>
      <c r="E3" s="40"/>
      <c r="F3" s="41"/>
      <c r="G3" s="37"/>
      <c r="H3" s="40"/>
      <c r="I3" s="41"/>
      <c r="J3" s="130"/>
      <c r="K3" s="40"/>
      <c r="L3" s="37"/>
      <c r="M3" s="42"/>
      <c r="N3" s="178" t="s">
        <v>56</v>
      </c>
      <c r="O3" s="178"/>
      <c r="P3" s="178"/>
      <c r="Q3" s="178"/>
      <c r="R3" s="178"/>
    </row>
    <row r="4" spans="1:18" ht="18.75" customHeight="1">
      <c r="A4" s="37"/>
      <c r="B4" s="44"/>
      <c r="C4" s="37"/>
      <c r="D4" s="37"/>
      <c r="E4" s="37"/>
      <c r="F4" s="37"/>
      <c r="G4" s="37"/>
      <c r="H4" s="37"/>
      <c r="I4" s="40"/>
      <c r="J4" s="37"/>
      <c r="K4" s="37"/>
      <c r="L4" s="37"/>
      <c r="M4" s="37"/>
      <c r="N4" s="37"/>
      <c r="O4" s="37"/>
      <c r="P4" s="37"/>
      <c r="Q4" s="45"/>
      <c r="R4" s="160">
        <v>18</v>
      </c>
    </row>
    <row r="5" spans="1:18" ht="27">
      <c r="A5" s="46"/>
      <c r="B5" s="182" t="s">
        <v>9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46"/>
      <c r="P5" s="46"/>
      <c r="Q5" s="47"/>
      <c r="R5" s="160"/>
    </row>
    <row r="6" spans="1:18" ht="18.75" customHeight="1" thickBot="1">
      <c r="A6" s="46"/>
      <c r="B6" s="46"/>
      <c r="C6" s="46"/>
      <c r="D6" s="48"/>
      <c r="E6" s="48"/>
      <c r="F6" s="49"/>
      <c r="G6" s="50"/>
      <c r="H6" s="46"/>
      <c r="I6" s="46"/>
      <c r="J6" s="46"/>
      <c r="K6" s="46"/>
      <c r="L6" s="46"/>
      <c r="M6" s="46"/>
      <c r="N6" s="46"/>
      <c r="O6" s="46"/>
      <c r="P6" s="46"/>
      <c r="Q6" s="136" t="s">
        <v>10</v>
      </c>
      <c r="R6" s="160"/>
    </row>
    <row r="7" spans="1:18" ht="24">
      <c r="A7" s="172" t="s">
        <v>66</v>
      </c>
      <c r="B7" s="186" t="s">
        <v>0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224" t="s">
        <v>11</v>
      </c>
      <c r="R7" s="160"/>
    </row>
    <row r="8" spans="1:18" ht="24.75">
      <c r="A8" s="173"/>
      <c r="B8" s="215" t="s">
        <v>1</v>
      </c>
      <c r="C8" s="180"/>
      <c r="D8" s="180"/>
      <c r="E8" s="198"/>
      <c r="F8" s="226"/>
      <c r="G8" s="215" t="s">
        <v>2</v>
      </c>
      <c r="H8" s="180"/>
      <c r="I8" s="180"/>
      <c r="J8" s="216"/>
      <c r="K8" s="217"/>
      <c r="L8" s="162" t="s">
        <v>3</v>
      </c>
      <c r="M8" s="162"/>
      <c r="N8" s="162"/>
      <c r="O8" s="162"/>
      <c r="P8" s="162"/>
      <c r="Q8" s="225"/>
      <c r="R8" s="160"/>
    </row>
    <row r="9" spans="1:18" ht="48.75" customHeight="1">
      <c r="A9" s="173"/>
      <c r="B9" s="208" t="s">
        <v>4</v>
      </c>
      <c r="C9" s="189" t="s">
        <v>5</v>
      </c>
      <c r="D9" s="189"/>
      <c r="E9" s="196" t="s">
        <v>20</v>
      </c>
      <c r="F9" s="197"/>
      <c r="G9" s="195" t="s">
        <v>4</v>
      </c>
      <c r="H9" s="187" t="s">
        <v>5</v>
      </c>
      <c r="I9" s="187"/>
      <c r="J9" s="203" t="s">
        <v>26</v>
      </c>
      <c r="K9" s="204"/>
      <c r="L9" s="195" t="s">
        <v>4</v>
      </c>
      <c r="M9" s="189" t="s">
        <v>5</v>
      </c>
      <c r="N9" s="189"/>
      <c r="O9" s="190" t="s">
        <v>20</v>
      </c>
      <c r="P9" s="191"/>
      <c r="Q9" s="225"/>
      <c r="R9" s="160"/>
    </row>
    <row r="10" spans="1:18" s="4" customFormat="1" ht="75" customHeight="1">
      <c r="A10" s="173"/>
      <c r="B10" s="208"/>
      <c r="C10" s="51" t="s">
        <v>6</v>
      </c>
      <c r="D10" s="51" t="s">
        <v>7</v>
      </c>
      <c r="E10" s="51" t="s">
        <v>6</v>
      </c>
      <c r="F10" s="51" t="s">
        <v>7</v>
      </c>
      <c r="G10" s="195"/>
      <c r="H10" s="51" t="s">
        <v>6</v>
      </c>
      <c r="I10" s="51" t="s">
        <v>7</v>
      </c>
      <c r="J10" s="51" t="s">
        <v>6</v>
      </c>
      <c r="K10" s="51" t="s">
        <v>7</v>
      </c>
      <c r="L10" s="195"/>
      <c r="M10" s="51" t="s">
        <v>6</v>
      </c>
      <c r="N10" s="51" t="s">
        <v>7</v>
      </c>
      <c r="O10" s="51" t="s">
        <v>6</v>
      </c>
      <c r="P10" s="51" t="s">
        <v>7</v>
      </c>
      <c r="Q10" s="225"/>
      <c r="R10" s="160"/>
    </row>
    <row r="11" spans="1:18" ht="22.5">
      <c r="A11" s="52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53">
        <v>8</v>
      </c>
      <c r="I11" s="53">
        <v>9</v>
      </c>
      <c r="J11" s="53">
        <v>10</v>
      </c>
      <c r="K11" s="53">
        <v>11</v>
      </c>
      <c r="L11" s="53">
        <v>12</v>
      </c>
      <c r="M11" s="53">
        <v>13</v>
      </c>
      <c r="N11" s="53">
        <v>14</v>
      </c>
      <c r="O11" s="53">
        <v>15</v>
      </c>
      <c r="P11" s="53">
        <v>16</v>
      </c>
      <c r="Q11" s="54">
        <v>17</v>
      </c>
      <c r="R11" s="160"/>
    </row>
    <row r="12" spans="1:18" ht="115.5" customHeight="1">
      <c r="A12" s="55" t="s">
        <v>8</v>
      </c>
      <c r="B12" s="238">
        <f>C12+D12+F12+E12</f>
        <v>42813.316</v>
      </c>
      <c r="C12" s="56">
        <f>C19+C33+C39+C66+C69+C72+C51+C22+C42+C36+C47</f>
        <v>1411.65</v>
      </c>
      <c r="D12" s="56">
        <f>D16+D22+D25+D28+D33+D42+D51+D58+D54+D30</f>
        <v>26891.173</v>
      </c>
      <c r="E12" s="56">
        <f>E22+E36+E47</f>
        <v>470.408</v>
      </c>
      <c r="F12" s="56">
        <f>F16+F22+F42</f>
        <v>14040.085</v>
      </c>
      <c r="G12" s="57">
        <f>H12+I12+K12</f>
        <v>43163.5</v>
      </c>
      <c r="H12" s="56">
        <f>H34+H40+H48+H60+H67+H63+H64+H70</f>
        <v>1490.5</v>
      </c>
      <c r="I12" s="56">
        <f>I17+I23+I26+I29+I31+I34+I43+I45+I52+I55</f>
        <v>40070</v>
      </c>
      <c r="J12" s="56"/>
      <c r="K12" s="56">
        <f>K17+K48</f>
        <v>1603</v>
      </c>
      <c r="L12" s="58">
        <f>M12+N12+P12</f>
        <v>15154.6</v>
      </c>
      <c r="M12" s="56">
        <f>M20+M34+M40+M67+M70</f>
        <v>1172.7</v>
      </c>
      <c r="N12" s="59">
        <f>N22+N29+N43+N55+N34+N52</f>
        <v>13981.9</v>
      </c>
      <c r="O12" s="60"/>
      <c r="P12" s="56"/>
      <c r="Q12" s="61"/>
      <c r="R12" s="160"/>
    </row>
    <row r="13" spans="1:18" ht="53.25" customHeight="1">
      <c r="A13" s="218" t="s">
        <v>25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20"/>
      <c r="R13" s="160"/>
    </row>
    <row r="14" spans="1:18" ht="21" customHeight="1">
      <c r="A14" s="179" t="s">
        <v>18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7"/>
      <c r="R14" s="160"/>
    </row>
    <row r="15" spans="1:18" ht="30" customHeight="1">
      <c r="A15" s="221" t="s">
        <v>21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3"/>
      <c r="R15" s="160"/>
    </row>
    <row r="16" spans="1:18" s="3" customFormat="1" ht="95.25" customHeight="1">
      <c r="A16" s="62" t="s">
        <v>48</v>
      </c>
      <c r="B16" s="57">
        <f>D16+F16</f>
        <v>6846</v>
      </c>
      <c r="C16" s="56"/>
      <c r="D16" s="60">
        <v>2500</v>
      </c>
      <c r="E16" s="60"/>
      <c r="F16" s="60">
        <v>4346</v>
      </c>
      <c r="G16" s="57">
        <f>K17+I17</f>
        <v>1573</v>
      </c>
      <c r="H16" s="56"/>
      <c r="L16" s="53"/>
      <c r="M16" s="51"/>
      <c r="N16" s="63"/>
      <c r="O16" s="63"/>
      <c r="P16" s="63"/>
      <c r="Q16" s="177" t="s">
        <v>12</v>
      </c>
      <c r="R16" s="160"/>
    </row>
    <row r="17" spans="1:18" s="142" customFormat="1" ht="69" customHeight="1">
      <c r="A17" s="62" t="s">
        <v>67</v>
      </c>
      <c r="B17" s="57"/>
      <c r="C17" s="134"/>
      <c r="D17" s="60"/>
      <c r="E17" s="60"/>
      <c r="F17" s="60"/>
      <c r="G17" s="57"/>
      <c r="H17" s="134"/>
      <c r="I17" s="60">
        <v>250</v>
      </c>
      <c r="J17" s="60"/>
      <c r="K17" s="60">
        <v>1323</v>
      </c>
      <c r="L17" s="53"/>
      <c r="M17" s="131"/>
      <c r="N17" s="132"/>
      <c r="O17" s="132"/>
      <c r="P17" s="132"/>
      <c r="Q17" s="154"/>
      <c r="R17" s="160"/>
    </row>
    <row r="18" spans="1:18" s="2" customFormat="1" ht="24">
      <c r="A18" s="183" t="s">
        <v>22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209"/>
      <c r="R18" s="160"/>
    </row>
    <row r="19" spans="1:18" ht="72" customHeight="1">
      <c r="A19" s="64" t="s">
        <v>40</v>
      </c>
      <c r="B19" s="57">
        <f>C19</f>
        <v>413.5</v>
      </c>
      <c r="C19" s="56">
        <v>413.5</v>
      </c>
      <c r="D19" s="60"/>
      <c r="E19" s="60"/>
      <c r="F19" s="60"/>
      <c r="G19" s="57"/>
      <c r="H19" s="56"/>
      <c r="I19" s="60"/>
      <c r="J19" s="60"/>
      <c r="K19" s="60"/>
      <c r="L19" s="57"/>
      <c r="M19" s="56"/>
      <c r="N19" s="65"/>
      <c r="O19" s="65"/>
      <c r="P19" s="65"/>
      <c r="Q19" s="235" t="s">
        <v>13</v>
      </c>
      <c r="R19" s="160"/>
    </row>
    <row r="20" spans="1:18" ht="65.25" customHeight="1">
      <c r="A20" s="67" t="s">
        <v>38</v>
      </c>
      <c r="B20" s="57"/>
      <c r="C20" s="56"/>
      <c r="D20" s="60"/>
      <c r="E20" s="60"/>
      <c r="F20" s="60"/>
      <c r="G20" s="57"/>
      <c r="H20" s="56"/>
      <c r="I20" s="60"/>
      <c r="J20" s="60"/>
      <c r="K20" s="60"/>
      <c r="L20" s="57">
        <f>M20</f>
        <v>535.2</v>
      </c>
      <c r="M20" s="56">
        <v>535.2</v>
      </c>
      <c r="N20" s="65"/>
      <c r="O20" s="65"/>
      <c r="P20" s="65"/>
      <c r="Q20" s="235"/>
      <c r="R20" s="160"/>
    </row>
    <row r="21" spans="1:18" s="2" customFormat="1" ht="24">
      <c r="A21" s="192" t="s">
        <v>23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4"/>
      <c r="R21" s="160"/>
    </row>
    <row r="22" spans="1:18" s="19" customFormat="1" ht="63" customHeight="1">
      <c r="A22" s="68" t="s">
        <v>40</v>
      </c>
      <c r="B22" s="69">
        <f>D22+E22+F22+C22</f>
        <v>11873.565999999999</v>
      </c>
      <c r="C22" s="70">
        <f>75+180</f>
        <v>255</v>
      </c>
      <c r="D22" s="71">
        <f>1557.36+18+24.75+41.85+41.7+41.7+80.5+970+200+13.5+15+9.213+43.5+9</f>
        <v>3066.073</v>
      </c>
      <c r="E22" s="72">
        <f>150+98.6+9.808</f>
        <v>258.408</v>
      </c>
      <c r="F22" s="72">
        <f>600+825+1395+1390+1390+137+500+307.085+1450+300</f>
        <v>8294.085</v>
      </c>
      <c r="G22" s="69"/>
      <c r="H22" s="71"/>
      <c r="I22" s="72"/>
      <c r="J22" s="72"/>
      <c r="K22" s="72"/>
      <c r="L22" s="69">
        <f>N22</f>
        <v>10392</v>
      </c>
      <c r="M22" s="71"/>
      <c r="N22" s="73">
        <v>10392</v>
      </c>
      <c r="O22" s="73"/>
      <c r="P22" s="73"/>
      <c r="Q22" s="227" t="s">
        <v>13</v>
      </c>
      <c r="R22" s="160"/>
    </row>
    <row r="23" spans="1:18" s="19" customFormat="1" ht="68.25" customHeight="1">
      <c r="A23" s="74" t="s">
        <v>38</v>
      </c>
      <c r="B23" s="57"/>
      <c r="C23" s="70"/>
      <c r="D23" s="56"/>
      <c r="E23" s="60"/>
      <c r="F23" s="60"/>
      <c r="G23" s="57">
        <f>I23</f>
        <v>10593</v>
      </c>
      <c r="H23" s="56"/>
      <c r="I23" s="60">
        <f>1972+4100+4521</f>
        <v>10593</v>
      </c>
      <c r="J23" s="60"/>
      <c r="K23" s="60"/>
      <c r="L23" s="57"/>
      <c r="M23" s="56"/>
      <c r="N23" s="65"/>
      <c r="O23" s="65"/>
      <c r="P23" s="65"/>
      <c r="Q23" s="228"/>
      <c r="R23" s="160"/>
    </row>
    <row r="24" spans="1:18" s="5" customFormat="1" ht="24">
      <c r="A24" s="200" t="s">
        <v>24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2"/>
      <c r="R24" s="138"/>
    </row>
    <row r="25" spans="1:18" ht="52.5" customHeight="1">
      <c r="A25" s="75" t="s">
        <v>40</v>
      </c>
      <c r="B25" s="76">
        <f>D25</f>
        <v>16524</v>
      </c>
      <c r="C25" s="77"/>
      <c r="D25" s="78">
        <f>5244+7300+3980</f>
        <v>16524</v>
      </c>
      <c r="E25" s="79"/>
      <c r="F25" s="79"/>
      <c r="G25" s="80"/>
      <c r="H25" s="80"/>
      <c r="I25" s="80"/>
      <c r="J25" s="79"/>
      <c r="K25" s="79"/>
      <c r="L25" s="81"/>
      <c r="M25" s="82"/>
      <c r="N25" s="83"/>
      <c r="O25" s="83"/>
      <c r="P25" s="83"/>
      <c r="Q25" s="187" t="s">
        <v>12</v>
      </c>
      <c r="R25" s="138"/>
    </row>
    <row r="26" spans="1:18" ht="103.5" customHeight="1">
      <c r="A26" s="62" t="s">
        <v>38</v>
      </c>
      <c r="B26" s="57"/>
      <c r="C26" s="56"/>
      <c r="D26" s="60"/>
      <c r="E26" s="84"/>
      <c r="F26" s="84"/>
      <c r="G26" s="57">
        <f>I26</f>
        <v>17557</v>
      </c>
      <c r="H26" s="56"/>
      <c r="I26" s="60">
        <f>1132+8425+8000</f>
        <v>17557</v>
      </c>
      <c r="J26" s="84"/>
      <c r="K26" s="84"/>
      <c r="L26" s="53"/>
      <c r="M26" s="51"/>
      <c r="N26" s="63"/>
      <c r="O26" s="63"/>
      <c r="P26" s="63"/>
      <c r="Q26" s="187"/>
      <c r="R26" s="139"/>
    </row>
    <row r="27" spans="1:18" ht="39.75" customHeight="1">
      <c r="A27" s="174" t="s">
        <v>27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6"/>
      <c r="R27" s="140"/>
    </row>
    <row r="28" spans="1:18" ht="45" customHeight="1">
      <c r="A28" s="85" t="s">
        <v>40</v>
      </c>
      <c r="B28" s="57">
        <f>D28</f>
        <v>1150.1</v>
      </c>
      <c r="C28" s="56"/>
      <c r="D28" s="56">
        <v>1150.1</v>
      </c>
      <c r="E28" s="56"/>
      <c r="F28" s="56"/>
      <c r="G28" s="80"/>
      <c r="H28" s="80"/>
      <c r="I28" s="80"/>
      <c r="J28" s="80"/>
      <c r="K28" s="80"/>
      <c r="L28" s="80"/>
      <c r="M28" s="80"/>
      <c r="N28" s="80"/>
      <c r="O28" s="63"/>
      <c r="P28" s="63"/>
      <c r="Q28" s="187" t="s">
        <v>13</v>
      </c>
      <c r="R28" s="140"/>
    </row>
    <row r="29" spans="1:18" ht="45">
      <c r="A29" s="86" t="s">
        <v>38</v>
      </c>
      <c r="B29" s="57"/>
      <c r="C29" s="56"/>
      <c r="D29" s="56"/>
      <c r="E29" s="56"/>
      <c r="F29" s="56"/>
      <c r="G29" s="57">
        <f>I29</f>
        <v>1600</v>
      </c>
      <c r="H29" s="56"/>
      <c r="I29" s="56">
        <v>1600</v>
      </c>
      <c r="J29" s="56"/>
      <c r="K29" s="56"/>
      <c r="L29" s="57">
        <f>N29</f>
        <v>2300</v>
      </c>
      <c r="M29" s="56"/>
      <c r="N29" s="56">
        <v>2300</v>
      </c>
      <c r="O29" s="63"/>
      <c r="P29" s="63"/>
      <c r="Q29" s="187"/>
      <c r="R29" s="140"/>
    </row>
    <row r="30" spans="1:18" ht="98.25" customHeight="1">
      <c r="A30" s="62" t="s">
        <v>48</v>
      </c>
      <c r="B30" s="57">
        <v>100</v>
      </c>
      <c r="C30" s="56"/>
      <c r="D30" s="56">
        <v>100</v>
      </c>
      <c r="E30" s="56"/>
      <c r="F30" s="56"/>
      <c r="G30" s="3"/>
      <c r="H30" s="3"/>
      <c r="I30" s="3"/>
      <c r="J30" s="56"/>
      <c r="K30" s="56"/>
      <c r="L30" s="57"/>
      <c r="M30" s="56"/>
      <c r="N30" s="56"/>
      <c r="O30" s="63"/>
      <c r="P30" s="63"/>
      <c r="Q30" s="177" t="s">
        <v>12</v>
      </c>
      <c r="R30" s="140"/>
    </row>
    <row r="31" spans="1:18" ht="63" customHeight="1">
      <c r="A31" s="62" t="s">
        <v>38</v>
      </c>
      <c r="B31" s="57"/>
      <c r="C31" s="134"/>
      <c r="D31" s="134"/>
      <c r="E31" s="134"/>
      <c r="F31" s="134"/>
      <c r="G31" s="57">
        <v>1000</v>
      </c>
      <c r="H31" s="56"/>
      <c r="I31" s="56">
        <v>1000</v>
      </c>
      <c r="J31" s="134"/>
      <c r="K31" s="134"/>
      <c r="L31" s="57"/>
      <c r="M31" s="134"/>
      <c r="N31" s="134"/>
      <c r="O31" s="132"/>
      <c r="P31" s="132"/>
      <c r="Q31" s="214"/>
      <c r="R31" s="140"/>
    </row>
    <row r="32" spans="1:18" s="2" customFormat="1" ht="24">
      <c r="A32" s="174" t="s">
        <v>28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6"/>
      <c r="R32" s="140"/>
    </row>
    <row r="33" spans="1:18" ht="45" customHeight="1">
      <c r="A33" s="85" t="s">
        <v>40</v>
      </c>
      <c r="B33" s="57">
        <f>C33+D33</f>
        <v>273</v>
      </c>
      <c r="C33" s="56">
        <f>83+37+36</f>
        <v>156</v>
      </c>
      <c r="D33" s="56">
        <v>117</v>
      </c>
      <c r="E33" s="56"/>
      <c r="F33" s="56"/>
      <c r="G33" s="80"/>
      <c r="H33" s="80"/>
      <c r="I33" s="80"/>
      <c r="J33" s="80"/>
      <c r="K33" s="80"/>
      <c r="L33" s="80"/>
      <c r="M33" s="80"/>
      <c r="N33" s="80"/>
      <c r="O33" s="63"/>
      <c r="P33" s="63"/>
      <c r="Q33" s="187" t="s">
        <v>13</v>
      </c>
      <c r="R33" s="140"/>
    </row>
    <row r="34" spans="1:18" ht="45">
      <c r="A34" s="62" t="s">
        <v>38</v>
      </c>
      <c r="B34" s="57"/>
      <c r="C34" s="56"/>
      <c r="D34" s="56"/>
      <c r="E34" s="56"/>
      <c r="F34" s="56"/>
      <c r="G34" s="57">
        <f>H34+I34</f>
        <v>1365.5</v>
      </c>
      <c r="H34" s="56">
        <f>501.5+134+155</f>
        <v>790.5</v>
      </c>
      <c r="I34" s="56">
        <f>575</f>
        <v>575</v>
      </c>
      <c r="J34" s="56"/>
      <c r="K34" s="56"/>
      <c r="L34" s="57">
        <f>M34+N34</f>
        <v>560</v>
      </c>
      <c r="M34" s="56">
        <v>431.5</v>
      </c>
      <c r="N34" s="56">
        <v>128.5</v>
      </c>
      <c r="O34" s="63"/>
      <c r="P34" s="63"/>
      <c r="Q34" s="187"/>
      <c r="R34" s="140"/>
    </row>
    <row r="35" spans="1:18" ht="24">
      <c r="A35" s="170" t="s">
        <v>30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71"/>
      <c r="R35" s="140"/>
    </row>
    <row r="36" spans="1:18" ht="68.25">
      <c r="A36" s="62" t="s">
        <v>40</v>
      </c>
      <c r="B36" s="57">
        <f>C36+E36</f>
        <v>120</v>
      </c>
      <c r="C36" s="56">
        <v>20</v>
      </c>
      <c r="D36" s="56"/>
      <c r="E36" s="56">
        <v>100</v>
      </c>
      <c r="F36" s="56"/>
      <c r="G36" s="57"/>
      <c r="H36" s="56"/>
      <c r="I36" s="56"/>
      <c r="J36" s="56"/>
      <c r="K36" s="56"/>
      <c r="L36" s="57"/>
      <c r="M36" s="56"/>
      <c r="N36" s="56"/>
      <c r="O36" s="63"/>
      <c r="P36" s="63"/>
      <c r="Q36" s="51" t="s">
        <v>13</v>
      </c>
      <c r="R36" s="140">
        <v>19</v>
      </c>
    </row>
    <row r="37" spans="1:18" ht="24.75">
      <c r="A37" s="179" t="s">
        <v>19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9"/>
      <c r="R37" s="140"/>
    </row>
    <row r="38" spans="1:18" s="2" customFormat="1" ht="24">
      <c r="A38" s="174" t="s">
        <v>31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6"/>
      <c r="R38" s="140"/>
    </row>
    <row r="39" spans="1:18" ht="41.25" customHeight="1">
      <c r="A39" s="85" t="s">
        <v>40</v>
      </c>
      <c r="B39" s="57">
        <f>C39</f>
        <v>197.5</v>
      </c>
      <c r="C39" s="56">
        <f>203.9-6.4</f>
        <v>197.5</v>
      </c>
      <c r="D39" s="56"/>
      <c r="E39" s="56"/>
      <c r="F39" s="56"/>
      <c r="G39" s="80"/>
      <c r="H39" s="80"/>
      <c r="I39" s="80"/>
      <c r="J39" s="80"/>
      <c r="K39" s="80"/>
      <c r="L39" s="80"/>
      <c r="M39" s="80"/>
      <c r="N39" s="63"/>
      <c r="O39" s="63"/>
      <c r="P39" s="63"/>
      <c r="Q39" s="187" t="s">
        <v>14</v>
      </c>
      <c r="R39" s="140"/>
    </row>
    <row r="40" spans="1:18" ht="45">
      <c r="A40" s="62" t="s">
        <v>38</v>
      </c>
      <c r="B40" s="57"/>
      <c r="C40" s="56"/>
      <c r="D40" s="56"/>
      <c r="E40" s="56"/>
      <c r="F40" s="56"/>
      <c r="G40" s="57">
        <f>H40</f>
        <v>300</v>
      </c>
      <c r="H40" s="56">
        <v>300</v>
      </c>
      <c r="I40" s="60"/>
      <c r="J40" s="60"/>
      <c r="K40" s="60"/>
      <c r="L40" s="57">
        <v>26</v>
      </c>
      <c r="M40" s="56">
        <v>26</v>
      </c>
      <c r="N40" s="63"/>
      <c r="O40" s="63"/>
      <c r="P40" s="63"/>
      <c r="Q40" s="187"/>
      <c r="R40" s="140"/>
    </row>
    <row r="41" spans="1:18" s="2" customFormat="1" ht="24">
      <c r="A41" s="174" t="s">
        <v>32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6"/>
      <c r="R41" s="140"/>
    </row>
    <row r="42" spans="1:18" s="19" customFormat="1" ht="52.5" customHeight="1">
      <c r="A42" s="85" t="s">
        <v>40</v>
      </c>
      <c r="B42" s="57">
        <f>D42+C42+F42</f>
        <v>2708.65</v>
      </c>
      <c r="C42" s="56">
        <f>60.25+6.4</f>
        <v>66.65</v>
      </c>
      <c r="D42" s="56">
        <f>1200+42</f>
        <v>1242</v>
      </c>
      <c r="E42" s="56"/>
      <c r="F42" s="56">
        <v>1400</v>
      </c>
      <c r="G42" s="57"/>
      <c r="H42" s="56"/>
      <c r="I42" s="60"/>
      <c r="J42" s="84"/>
      <c r="K42" s="84"/>
      <c r="L42" s="53"/>
      <c r="M42" s="51"/>
      <c r="N42" s="63"/>
      <c r="O42" s="63"/>
      <c r="P42" s="63"/>
      <c r="Q42" s="187" t="s">
        <v>14</v>
      </c>
      <c r="R42" s="140"/>
    </row>
    <row r="43" spans="1:18" s="19" customFormat="1" ht="45">
      <c r="A43" s="62" t="s">
        <v>38</v>
      </c>
      <c r="B43" s="57"/>
      <c r="C43" s="56"/>
      <c r="D43" s="56"/>
      <c r="E43" s="56"/>
      <c r="F43" s="56"/>
      <c r="G43" s="57">
        <f>I43</f>
        <v>3857</v>
      </c>
      <c r="H43" s="56"/>
      <c r="I43" s="65">
        <f>3465+392</f>
        <v>3857</v>
      </c>
      <c r="J43" s="84"/>
      <c r="K43" s="84"/>
      <c r="L43" s="57">
        <f>N43</f>
        <v>400</v>
      </c>
      <c r="M43" s="66"/>
      <c r="N43" s="65">
        <v>400</v>
      </c>
      <c r="O43" s="63"/>
      <c r="P43" s="63"/>
      <c r="Q43" s="187"/>
      <c r="R43" s="140"/>
    </row>
    <row r="44" spans="1:18" s="19" customFormat="1" ht="23.25" customHeight="1">
      <c r="A44" s="229" t="s">
        <v>60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1"/>
      <c r="R44" s="140"/>
    </row>
    <row r="45" spans="1:18" s="19" customFormat="1" ht="68.25">
      <c r="A45" s="62" t="s">
        <v>38</v>
      </c>
      <c r="B45" s="57"/>
      <c r="C45" s="56"/>
      <c r="D45" s="56"/>
      <c r="E45" s="56"/>
      <c r="F45" s="56"/>
      <c r="G45" s="57">
        <f>I45</f>
        <v>2990</v>
      </c>
      <c r="H45" s="56"/>
      <c r="I45" s="65">
        <v>2990</v>
      </c>
      <c r="J45" s="84"/>
      <c r="K45" s="84"/>
      <c r="L45" s="53"/>
      <c r="M45" s="51"/>
      <c r="N45" s="63"/>
      <c r="O45" s="63"/>
      <c r="P45" s="63"/>
      <c r="Q45" s="51" t="s">
        <v>51</v>
      </c>
      <c r="R45" s="140"/>
    </row>
    <row r="46" spans="1:18" s="19" customFormat="1" ht="31.5" customHeight="1">
      <c r="A46" s="163" t="s">
        <v>34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5"/>
      <c r="R46" s="140"/>
    </row>
    <row r="47" spans="1:18" s="19" customFormat="1" ht="45">
      <c r="A47" s="62" t="s">
        <v>40</v>
      </c>
      <c r="B47" s="57">
        <f>C47+E47</f>
        <v>160</v>
      </c>
      <c r="C47" s="56">
        <v>48</v>
      </c>
      <c r="D47" s="56"/>
      <c r="E47" s="56">
        <v>112</v>
      </c>
      <c r="F47" s="56"/>
      <c r="G47" s="80"/>
      <c r="H47" s="80"/>
      <c r="I47" s="80"/>
      <c r="J47" s="80"/>
      <c r="K47" s="80"/>
      <c r="L47" s="57"/>
      <c r="M47" s="56"/>
      <c r="N47" s="65"/>
      <c r="O47" s="63"/>
      <c r="P47" s="63"/>
      <c r="Q47" s="177" t="s">
        <v>51</v>
      </c>
      <c r="R47" s="140"/>
    </row>
    <row r="48" spans="1:18" s="19" customFormat="1" ht="45">
      <c r="A48" s="62" t="s">
        <v>38</v>
      </c>
      <c r="B48" s="57"/>
      <c r="C48" s="56"/>
      <c r="D48" s="56"/>
      <c r="E48" s="56"/>
      <c r="F48" s="56"/>
      <c r="G48" s="57">
        <f>H48+K48</f>
        <v>400</v>
      </c>
      <c r="H48" s="56">
        <v>120</v>
      </c>
      <c r="I48" s="60"/>
      <c r="J48" s="60"/>
      <c r="K48" s="60">
        <v>280</v>
      </c>
      <c r="L48" s="57"/>
      <c r="M48" s="56"/>
      <c r="N48" s="65"/>
      <c r="O48" s="63"/>
      <c r="P48" s="63"/>
      <c r="Q48" s="214"/>
      <c r="R48" s="140"/>
    </row>
    <row r="49" spans="1:18" s="19" customFormat="1" ht="33" customHeight="1">
      <c r="A49" s="162" t="s">
        <v>58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40"/>
    </row>
    <row r="50" spans="1:18" ht="23.25" customHeight="1">
      <c r="A50" s="183" t="s">
        <v>35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5"/>
      <c r="R50" s="140"/>
    </row>
    <row r="51" spans="1:18" ht="54" customHeight="1">
      <c r="A51" s="85" t="s">
        <v>40</v>
      </c>
      <c r="B51" s="57">
        <f>C51+D51</f>
        <v>1882</v>
      </c>
      <c r="C51" s="56">
        <v>105</v>
      </c>
      <c r="D51" s="56">
        <v>1777</v>
      </c>
      <c r="E51" s="56"/>
      <c r="F51" s="56"/>
      <c r="G51" s="57"/>
      <c r="H51" s="56"/>
      <c r="I51" s="87"/>
      <c r="J51" s="51"/>
      <c r="K51" s="51"/>
      <c r="L51" s="53"/>
      <c r="M51" s="51"/>
      <c r="N51" s="51"/>
      <c r="O51" s="63"/>
      <c r="P51" s="63"/>
      <c r="Q51" s="187" t="s">
        <v>15</v>
      </c>
      <c r="R51" s="140"/>
    </row>
    <row r="52" spans="1:18" ht="45">
      <c r="A52" s="62" t="s">
        <v>38</v>
      </c>
      <c r="B52" s="57"/>
      <c r="C52" s="56"/>
      <c r="D52" s="56"/>
      <c r="E52" s="56"/>
      <c r="F52" s="56"/>
      <c r="G52" s="57">
        <f>I52</f>
        <v>1450</v>
      </c>
      <c r="H52" s="56"/>
      <c r="I52" s="87">
        <f>500+950</f>
        <v>1450</v>
      </c>
      <c r="J52" s="51"/>
      <c r="K52" s="51"/>
      <c r="L52" s="53">
        <f>N52</f>
        <v>617.4</v>
      </c>
      <c r="M52" s="51"/>
      <c r="N52" s="51">
        <v>617.4</v>
      </c>
      <c r="O52" s="63"/>
      <c r="P52" s="63"/>
      <c r="Q52" s="187"/>
      <c r="R52" s="140"/>
    </row>
    <row r="53" spans="1:18" ht="24">
      <c r="A53" s="174" t="s">
        <v>36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6"/>
      <c r="R53" s="140"/>
    </row>
    <row r="54" spans="1:18" ht="47.25" customHeight="1">
      <c r="A54" s="85" t="s">
        <v>40</v>
      </c>
      <c r="B54" s="57">
        <f>D54</f>
        <v>25</v>
      </c>
      <c r="C54" s="56"/>
      <c r="D54" s="56">
        <v>25</v>
      </c>
      <c r="E54" s="56"/>
      <c r="F54" s="56"/>
      <c r="G54" s="57"/>
      <c r="H54" s="56"/>
      <c r="I54" s="60"/>
      <c r="J54" s="60"/>
      <c r="K54" s="60"/>
      <c r="L54" s="57"/>
      <c r="M54" s="56"/>
      <c r="N54" s="65"/>
      <c r="O54" s="63"/>
      <c r="P54" s="63"/>
      <c r="Q54" s="187" t="s">
        <v>15</v>
      </c>
      <c r="R54" s="140"/>
    </row>
    <row r="55" spans="1:18" ht="45">
      <c r="A55" s="62" t="s">
        <v>38</v>
      </c>
      <c r="B55" s="57"/>
      <c r="C55" s="56"/>
      <c r="D55" s="56"/>
      <c r="E55" s="56"/>
      <c r="F55" s="56"/>
      <c r="G55" s="57">
        <f>I55</f>
        <v>198</v>
      </c>
      <c r="H55" s="56"/>
      <c r="I55" s="60">
        <v>198</v>
      </c>
      <c r="J55" s="60"/>
      <c r="K55" s="60"/>
      <c r="L55" s="57">
        <f>N55</f>
        <v>144</v>
      </c>
      <c r="M55" s="56"/>
      <c r="N55" s="65">
        <v>144</v>
      </c>
      <c r="O55" s="63"/>
      <c r="P55" s="63"/>
      <c r="Q55" s="187"/>
      <c r="R55" s="140">
        <v>20</v>
      </c>
    </row>
    <row r="56" spans="1:18" ht="24.75">
      <c r="A56" s="179" t="s">
        <v>59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9"/>
      <c r="R56" s="140"/>
    </row>
    <row r="57" spans="1:18" ht="24">
      <c r="A57" s="174" t="s">
        <v>37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6"/>
      <c r="R57" s="140"/>
    </row>
    <row r="58" spans="1:18" ht="114">
      <c r="A58" s="85" t="s">
        <v>40</v>
      </c>
      <c r="B58" s="57">
        <f>D58</f>
        <v>390</v>
      </c>
      <c r="C58" s="56"/>
      <c r="D58" s="56">
        <v>390</v>
      </c>
      <c r="E58" s="51"/>
      <c r="F58" s="51"/>
      <c r="G58" s="53"/>
      <c r="H58" s="51"/>
      <c r="I58" s="84"/>
      <c r="J58" s="84"/>
      <c r="K58" s="84"/>
      <c r="L58" s="53"/>
      <c r="M58" s="51"/>
      <c r="N58" s="63"/>
      <c r="O58" s="63"/>
      <c r="P58" s="63"/>
      <c r="Q58" s="88" t="s">
        <v>16</v>
      </c>
      <c r="R58" s="140"/>
    </row>
    <row r="59" spans="1:18" ht="22.5" customHeight="1">
      <c r="A59" s="211" t="s">
        <v>61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3"/>
      <c r="R59" s="137"/>
    </row>
    <row r="60" spans="1:18" ht="123.75" customHeight="1">
      <c r="A60" s="62" t="s">
        <v>38</v>
      </c>
      <c r="B60" s="57"/>
      <c r="C60" s="56"/>
      <c r="D60" s="56"/>
      <c r="E60" s="51"/>
      <c r="F60" s="51"/>
      <c r="G60" s="57">
        <f>H60</f>
        <v>29</v>
      </c>
      <c r="H60" s="56">
        <v>29</v>
      </c>
      <c r="I60" s="84"/>
      <c r="J60" s="84"/>
      <c r="K60" s="84"/>
      <c r="L60" s="53"/>
      <c r="M60" s="51"/>
      <c r="N60" s="63"/>
      <c r="O60" s="63"/>
      <c r="P60" s="63"/>
      <c r="Q60" s="51" t="s">
        <v>52</v>
      </c>
      <c r="R60" s="137"/>
    </row>
    <row r="61" spans="1:18" ht="27" customHeight="1">
      <c r="A61" s="179" t="s">
        <v>33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1"/>
      <c r="R61" s="141"/>
    </row>
    <row r="62" spans="1:18" ht="33.75" customHeight="1">
      <c r="A62" s="163" t="s">
        <v>62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5"/>
      <c r="R62" s="141"/>
    </row>
    <row r="63" spans="1:18" ht="45" customHeight="1">
      <c r="A63" s="158" t="s">
        <v>38</v>
      </c>
      <c r="B63" s="153"/>
      <c r="C63" s="155"/>
      <c r="D63" s="155"/>
      <c r="E63" s="155"/>
      <c r="F63" s="155"/>
      <c r="G63" s="153">
        <v>75</v>
      </c>
      <c r="H63" s="155">
        <v>75</v>
      </c>
      <c r="I63" s="156"/>
      <c r="J63" s="156"/>
      <c r="K63" s="156"/>
      <c r="L63" s="153"/>
      <c r="M63" s="155"/>
      <c r="N63" s="233"/>
      <c r="O63" s="233"/>
      <c r="P63" s="233"/>
      <c r="Q63" s="177" t="s">
        <v>39</v>
      </c>
      <c r="R63" s="141"/>
    </row>
    <row r="64" spans="1:18" ht="87" customHeight="1">
      <c r="A64" s="159"/>
      <c r="B64" s="154"/>
      <c r="C64" s="154"/>
      <c r="D64" s="154"/>
      <c r="E64" s="154"/>
      <c r="F64" s="154"/>
      <c r="G64" s="154"/>
      <c r="H64" s="154"/>
      <c r="I64" s="157"/>
      <c r="J64" s="157"/>
      <c r="K64" s="157"/>
      <c r="L64" s="154"/>
      <c r="M64" s="154"/>
      <c r="N64" s="157"/>
      <c r="O64" s="157"/>
      <c r="P64" s="157"/>
      <c r="Q64" s="214"/>
      <c r="R64" s="141"/>
    </row>
    <row r="65" spans="1:18" ht="30" customHeight="1">
      <c r="A65" s="170" t="s">
        <v>63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71"/>
      <c r="R65" s="141"/>
    </row>
    <row r="66" spans="1:18" ht="87" customHeight="1">
      <c r="A66" s="85" t="s">
        <v>49</v>
      </c>
      <c r="B66" s="57">
        <f>C66</f>
        <v>50</v>
      </c>
      <c r="C66" s="56">
        <v>50</v>
      </c>
      <c r="D66" s="56"/>
      <c r="E66" s="56"/>
      <c r="F66" s="56"/>
      <c r="G66" s="57"/>
      <c r="H66" s="56"/>
      <c r="I66" s="60"/>
      <c r="J66" s="60"/>
      <c r="K66" s="60"/>
      <c r="L66" s="57"/>
      <c r="M66" s="56"/>
      <c r="N66" s="63"/>
      <c r="O66" s="63"/>
      <c r="P66" s="63"/>
      <c r="Q66" s="187" t="s">
        <v>17</v>
      </c>
      <c r="R66" s="141"/>
    </row>
    <row r="67" spans="1:18" ht="87" customHeight="1">
      <c r="A67" s="62" t="s">
        <v>57</v>
      </c>
      <c r="B67" s="57"/>
      <c r="C67" s="56"/>
      <c r="D67" s="56"/>
      <c r="E67" s="56"/>
      <c r="F67" s="56"/>
      <c r="G67" s="57">
        <f>H67</f>
        <v>50</v>
      </c>
      <c r="H67" s="56">
        <v>50</v>
      </c>
      <c r="I67" s="60"/>
      <c r="J67" s="60"/>
      <c r="K67" s="60"/>
      <c r="L67" s="57">
        <f>M67</f>
        <v>50</v>
      </c>
      <c r="M67" s="56">
        <v>50</v>
      </c>
      <c r="N67" s="63"/>
      <c r="O67" s="63"/>
      <c r="P67" s="63"/>
      <c r="Q67" s="187"/>
      <c r="R67" s="141"/>
    </row>
    <row r="68" spans="1:18" ht="27.75" customHeight="1">
      <c r="A68" s="170" t="s">
        <v>64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71"/>
      <c r="R68" s="141"/>
    </row>
    <row r="69" spans="1:18" ht="58.5" customHeight="1">
      <c r="A69" s="91" t="s">
        <v>40</v>
      </c>
      <c r="B69" s="57">
        <v>50</v>
      </c>
      <c r="C69" s="57">
        <v>50</v>
      </c>
      <c r="D69" s="60"/>
      <c r="E69" s="60"/>
      <c r="F69" s="60"/>
      <c r="G69" s="80"/>
      <c r="H69" s="80"/>
      <c r="I69" s="80"/>
      <c r="J69" s="80"/>
      <c r="K69" s="80"/>
      <c r="L69" s="80"/>
      <c r="M69" s="80"/>
      <c r="N69" s="84"/>
      <c r="O69" s="84"/>
      <c r="P69" s="84"/>
      <c r="Q69" s="187" t="s">
        <v>17</v>
      </c>
      <c r="R69" s="141"/>
    </row>
    <row r="70" spans="1:18" ht="42" customHeight="1">
      <c r="A70" s="84" t="s">
        <v>38</v>
      </c>
      <c r="B70" s="57"/>
      <c r="C70" s="57"/>
      <c r="D70" s="60"/>
      <c r="E70" s="60"/>
      <c r="F70" s="60"/>
      <c r="G70" s="57">
        <f>H70</f>
        <v>126</v>
      </c>
      <c r="H70" s="57">
        <v>126</v>
      </c>
      <c r="I70" s="60"/>
      <c r="J70" s="60"/>
      <c r="K70" s="60"/>
      <c r="L70" s="60">
        <f>M70</f>
        <v>130</v>
      </c>
      <c r="M70" s="60">
        <v>130</v>
      </c>
      <c r="N70" s="84"/>
      <c r="O70" s="84"/>
      <c r="P70" s="84"/>
      <c r="Q70" s="187"/>
      <c r="R70" s="141">
        <v>21</v>
      </c>
    </row>
    <row r="71" spans="1:18" ht="27" customHeight="1">
      <c r="A71" s="166" t="s">
        <v>65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8"/>
      <c r="R71" s="141"/>
    </row>
    <row r="72" spans="1:18" ht="73.5" customHeight="1" thickBot="1">
      <c r="A72" s="92" t="s">
        <v>50</v>
      </c>
      <c r="B72" s="69">
        <v>50</v>
      </c>
      <c r="C72" s="71">
        <v>50</v>
      </c>
      <c r="D72" s="93"/>
      <c r="E72" s="93"/>
      <c r="F72" s="93"/>
      <c r="G72" s="94"/>
      <c r="H72" s="93"/>
      <c r="I72" s="95"/>
      <c r="J72" s="95"/>
      <c r="K72" s="95"/>
      <c r="L72" s="94"/>
      <c r="M72" s="93"/>
      <c r="N72" s="96"/>
      <c r="O72" s="96"/>
      <c r="P72" s="96"/>
      <c r="Q72" s="97" t="s">
        <v>17</v>
      </c>
      <c r="R72" s="141"/>
    </row>
    <row r="73" spans="1:18" ht="48" customHeight="1">
      <c r="A73" s="163" t="s">
        <v>41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98"/>
      <c r="O73" s="98"/>
      <c r="P73" s="99"/>
      <c r="Q73" s="236" t="s">
        <v>13</v>
      </c>
      <c r="R73" s="141"/>
    </row>
    <row r="74" spans="1:18" ht="47.25" customHeight="1">
      <c r="A74" s="100" t="s">
        <v>40</v>
      </c>
      <c r="B74" s="101">
        <f>C74+D74</f>
        <v>5021.673</v>
      </c>
      <c r="C74" s="149">
        <f>C19+C22+C36</f>
        <v>688.5</v>
      </c>
      <c r="D74" s="149">
        <f>D22+D28+D33</f>
        <v>4333.173</v>
      </c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232"/>
      <c r="R74" s="141"/>
    </row>
    <row r="75" spans="1:18" ht="46.5" customHeight="1">
      <c r="A75" s="103" t="s">
        <v>38</v>
      </c>
      <c r="B75" s="104"/>
      <c r="C75" s="104"/>
      <c r="D75" s="104"/>
      <c r="E75" s="105"/>
      <c r="F75" s="105"/>
      <c r="G75" s="104">
        <f>H75+I75</f>
        <v>13558.5</v>
      </c>
      <c r="H75" s="106">
        <f>H34</f>
        <v>790.5</v>
      </c>
      <c r="I75" s="107">
        <f>I23+I29+I34</f>
        <v>12768</v>
      </c>
      <c r="J75" s="105"/>
      <c r="K75" s="105"/>
      <c r="L75" s="104">
        <f>M75+N75</f>
        <v>13787.2</v>
      </c>
      <c r="M75" s="107">
        <f>M20+M34</f>
        <v>966.7</v>
      </c>
      <c r="N75" s="107">
        <f>N22+N29+N34</f>
        <v>12820.5</v>
      </c>
      <c r="O75" s="105"/>
      <c r="P75" s="105"/>
      <c r="Q75" s="214"/>
      <c r="R75" s="141"/>
    </row>
    <row r="76" spans="1:18" ht="43.5" customHeight="1">
      <c r="A76" s="163" t="s">
        <v>42</v>
      </c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98"/>
      <c r="P76" s="98"/>
      <c r="Q76" s="99"/>
      <c r="R76" s="141"/>
    </row>
    <row r="77" spans="1:18" ht="53.25" customHeight="1">
      <c r="A77" s="103" t="s">
        <v>48</v>
      </c>
      <c r="B77" s="108">
        <f>D77+F77</f>
        <v>6946</v>
      </c>
      <c r="C77" s="103"/>
      <c r="D77" s="148">
        <f>D16+D30</f>
        <v>2600</v>
      </c>
      <c r="E77" s="144"/>
      <c r="F77" s="107">
        <f>F16</f>
        <v>4346</v>
      </c>
      <c r="G77" s="104"/>
      <c r="H77" s="109"/>
      <c r="I77" s="104"/>
      <c r="J77" s="105"/>
      <c r="K77" s="105"/>
      <c r="L77" s="105"/>
      <c r="M77" s="104"/>
      <c r="N77" s="105"/>
      <c r="O77" s="105"/>
      <c r="P77" s="105"/>
      <c r="Q77" s="177" t="s">
        <v>12</v>
      </c>
      <c r="R77" s="141"/>
    </row>
    <row r="78" spans="1:18" ht="53.25" customHeight="1">
      <c r="A78" s="103" t="s">
        <v>67</v>
      </c>
      <c r="B78" s="108"/>
      <c r="C78" s="103"/>
      <c r="D78" s="148"/>
      <c r="E78" s="144"/>
      <c r="F78" s="107"/>
      <c r="G78" s="143">
        <f>I78+K78</f>
        <v>1573</v>
      </c>
      <c r="I78" s="107">
        <f>I17</f>
        <v>250</v>
      </c>
      <c r="J78" s="144"/>
      <c r="K78" s="106">
        <f>K17</f>
        <v>1323</v>
      </c>
      <c r="L78" s="105"/>
      <c r="M78" s="104"/>
      <c r="N78" s="105"/>
      <c r="O78" s="105"/>
      <c r="P78" s="105"/>
      <c r="Q78" s="232"/>
      <c r="R78" s="141"/>
    </row>
    <row r="79" spans="1:18" ht="51" customHeight="1">
      <c r="A79" s="103" t="s">
        <v>40</v>
      </c>
      <c r="B79" s="104">
        <f>D79</f>
        <v>16524</v>
      </c>
      <c r="C79" s="104"/>
      <c r="D79" s="107">
        <f>D25</f>
        <v>16524</v>
      </c>
      <c r="E79" s="144"/>
      <c r="F79" s="144"/>
      <c r="G79" s="104"/>
      <c r="H79" s="109"/>
      <c r="I79" s="107"/>
      <c r="J79" s="144"/>
      <c r="K79" s="144"/>
      <c r="L79" s="105"/>
      <c r="M79" s="104"/>
      <c r="N79" s="105"/>
      <c r="O79" s="105"/>
      <c r="P79" s="105"/>
      <c r="Q79" s="237"/>
      <c r="R79" s="141"/>
    </row>
    <row r="80" spans="1:18" ht="55.5" customHeight="1">
      <c r="A80" s="110" t="s">
        <v>38</v>
      </c>
      <c r="B80" s="111"/>
      <c r="C80" s="111"/>
      <c r="D80" s="111"/>
      <c r="E80" s="112"/>
      <c r="F80" s="112"/>
      <c r="G80" s="111">
        <f>I80</f>
        <v>18557</v>
      </c>
      <c r="H80" s="113"/>
      <c r="I80" s="145">
        <f>I26+I31</f>
        <v>18557</v>
      </c>
      <c r="J80" s="146"/>
      <c r="K80" s="147"/>
      <c r="L80" s="112"/>
      <c r="M80" s="111"/>
      <c r="N80" s="112"/>
      <c r="O80" s="112"/>
      <c r="P80" s="112"/>
      <c r="Q80" s="237"/>
      <c r="R80" s="141"/>
    </row>
    <row r="81" spans="1:18" ht="27.75" customHeight="1">
      <c r="A81" s="163" t="s">
        <v>45</v>
      </c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14"/>
      <c r="N81" s="98"/>
      <c r="O81" s="98"/>
      <c r="P81" s="98"/>
      <c r="Q81" s="99"/>
      <c r="R81" s="141"/>
    </row>
    <row r="82" spans="1:18" ht="45" customHeight="1">
      <c r="A82" s="100" t="s">
        <v>40</v>
      </c>
      <c r="B82" s="101">
        <f>C82+D82</f>
        <v>1554.15</v>
      </c>
      <c r="C82" s="149">
        <f>C39+C42+C47</f>
        <v>312.15</v>
      </c>
      <c r="D82" s="149">
        <f>D42</f>
        <v>1242</v>
      </c>
      <c r="E82" s="102"/>
      <c r="F82" s="102"/>
      <c r="G82" s="101"/>
      <c r="H82" s="115"/>
      <c r="I82" s="115"/>
      <c r="J82" s="102"/>
      <c r="K82" s="102"/>
      <c r="L82" s="102"/>
      <c r="M82" s="101"/>
      <c r="N82" s="116"/>
      <c r="O82" s="102"/>
      <c r="P82" s="102"/>
      <c r="Q82" s="177" t="s">
        <v>51</v>
      </c>
      <c r="R82" s="141"/>
    </row>
    <row r="83" spans="1:18" ht="51" customHeight="1">
      <c r="A83" s="110" t="s">
        <v>38</v>
      </c>
      <c r="B83" s="111"/>
      <c r="C83" s="111"/>
      <c r="D83" s="111"/>
      <c r="E83" s="112"/>
      <c r="F83" s="112"/>
      <c r="G83" s="111">
        <f>H83+I83+K83</f>
        <v>7547</v>
      </c>
      <c r="H83" s="147">
        <f>H40+H48</f>
        <v>420</v>
      </c>
      <c r="I83" s="145">
        <f>I45+I43</f>
        <v>6847</v>
      </c>
      <c r="J83" s="112"/>
      <c r="K83" s="113">
        <f>K48</f>
        <v>280</v>
      </c>
      <c r="L83" s="145">
        <f>M83+N83</f>
        <v>426</v>
      </c>
      <c r="M83" s="145">
        <f>M40</f>
        <v>26</v>
      </c>
      <c r="N83" s="135">
        <f>N43</f>
        <v>400</v>
      </c>
      <c r="O83" s="112"/>
      <c r="P83" s="112"/>
      <c r="Q83" s="232"/>
      <c r="R83" s="141">
        <v>22</v>
      </c>
    </row>
    <row r="84" spans="1:18" ht="48" customHeight="1">
      <c r="A84" s="163" t="s">
        <v>43</v>
      </c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98"/>
      <c r="O84" s="98"/>
      <c r="P84" s="98"/>
      <c r="Q84" s="99"/>
      <c r="R84" s="141"/>
    </row>
    <row r="85" spans="1:18" ht="43.5" customHeight="1">
      <c r="A85" s="100" t="s">
        <v>40</v>
      </c>
      <c r="B85" s="101">
        <f>C85+D85</f>
        <v>1882</v>
      </c>
      <c r="C85" s="149">
        <f>C51</f>
        <v>105</v>
      </c>
      <c r="D85" s="149">
        <f>D51</f>
        <v>1777</v>
      </c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77" t="s">
        <v>15</v>
      </c>
      <c r="R85" s="141"/>
    </row>
    <row r="86" spans="1:18" ht="54.75" customHeight="1">
      <c r="A86" s="110" t="s">
        <v>38</v>
      </c>
      <c r="B86" s="111"/>
      <c r="C86" s="111"/>
      <c r="D86" s="111"/>
      <c r="E86" s="112"/>
      <c r="F86" s="112"/>
      <c r="G86" s="111">
        <f>H86+I86</f>
        <v>1648</v>
      </c>
      <c r="H86" s="113"/>
      <c r="I86" s="145">
        <f>I52+I55</f>
        <v>1648</v>
      </c>
      <c r="J86" s="112"/>
      <c r="K86" s="112"/>
      <c r="L86" s="112"/>
      <c r="M86" s="111">
        <f>M26+M41+M47+M70+M71+M77</f>
        <v>130</v>
      </c>
      <c r="N86" s="112"/>
      <c r="O86" s="112"/>
      <c r="P86" s="112"/>
      <c r="Q86" s="232"/>
      <c r="R86" s="141"/>
    </row>
    <row r="87" spans="1:18" ht="34.5" customHeight="1">
      <c r="A87" s="163" t="s">
        <v>44</v>
      </c>
      <c r="B87" s="164"/>
      <c r="C87" s="164"/>
      <c r="D87" s="164"/>
      <c r="E87" s="164"/>
      <c r="F87" s="164"/>
      <c r="G87" s="164"/>
      <c r="H87" s="164"/>
      <c r="I87" s="164"/>
      <c r="J87" s="98"/>
      <c r="K87" s="98"/>
      <c r="L87" s="98"/>
      <c r="M87" s="98"/>
      <c r="N87" s="98"/>
      <c r="O87" s="98"/>
      <c r="P87" s="98"/>
      <c r="Q87" s="99"/>
      <c r="R87" s="141"/>
    </row>
    <row r="88" spans="1:18" ht="60" customHeight="1">
      <c r="A88" s="100" t="s">
        <v>40</v>
      </c>
      <c r="B88" s="117">
        <f>D88</f>
        <v>390</v>
      </c>
      <c r="C88" s="100"/>
      <c r="D88" s="150">
        <f>D58</f>
        <v>390</v>
      </c>
      <c r="E88" s="102"/>
      <c r="F88" s="102"/>
      <c r="G88" s="102"/>
      <c r="H88" s="102"/>
      <c r="I88" s="118"/>
      <c r="J88" s="102"/>
      <c r="K88" s="102"/>
      <c r="L88" s="102"/>
      <c r="M88" s="102"/>
      <c r="N88" s="102"/>
      <c r="O88" s="102"/>
      <c r="P88" s="102"/>
      <c r="Q88" s="177" t="s">
        <v>52</v>
      </c>
      <c r="R88" s="141"/>
    </row>
    <row r="89" spans="1:18" ht="54" customHeight="1">
      <c r="A89" s="103" t="s">
        <v>38</v>
      </c>
      <c r="B89" s="103"/>
      <c r="C89" s="103"/>
      <c r="D89" s="103"/>
      <c r="E89" s="105"/>
      <c r="F89" s="105"/>
      <c r="G89" s="105">
        <f>H89</f>
        <v>29</v>
      </c>
      <c r="H89" s="105">
        <v>29</v>
      </c>
      <c r="I89" s="105"/>
      <c r="J89" s="105"/>
      <c r="K89" s="105"/>
      <c r="L89" s="105"/>
      <c r="M89" s="105"/>
      <c r="N89" s="105"/>
      <c r="O89" s="105"/>
      <c r="P89" s="105"/>
      <c r="Q89" s="234"/>
      <c r="R89" s="90"/>
    </row>
    <row r="90" spans="1:18" ht="40.5" customHeight="1">
      <c r="A90" s="163" t="s">
        <v>46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5"/>
      <c r="R90" s="90"/>
    </row>
    <row r="91" spans="1:18" ht="50.25" customHeight="1">
      <c r="A91" s="103" t="s">
        <v>40</v>
      </c>
      <c r="B91" s="108">
        <f>C91</f>
        <v>50</v>
      </c>
      <c r="C91" s="148">
        <f>C69</f>
        <v>50</v>
      </c>
      <c r="D91" s="103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87" t="s">
        <v>17</v>
      </c>
      <c r="R91" s="90"/>
    </row>
    <row r="92" spans="1:18" ht="50.25" customHeight="1">
      <c r="A92" s="103" t="s">
        <v>49</v>
      </c>
      <c r="B92" s="108">
        <f>C92</f>
        <v>100</v>
      </c>
      <c r="C92" s="148">
        <f>C72+C66</f>
        <v>100</v>
      </c>
      <c r="D92" s="103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87"/>
      <c r="R92" s="90"/>
    </row>
    <row r="93" spans="1:18" ht="47.25" customHeight="1">
      <c r="A93" s="62" t="s">
        <v>38</v>
      </c>
      <c r="B93" s="119"/>
      <c r="C93" s="120"/>
      <c r="D93" s="51"/>
      <c r="E93" s="51"/>
      <c r="F93" s="51"/>
      <c r="G93" s="121">
        <f>H93</f>
        <v>126</v>
      </c>
      <c r="H93" s="122">
        <f>H70</f>
        <v>126</v>
      </c>
      <c r="I93" s="84"/>
      <c r="J93" s="84"/>
      <c r="K93" s="84"/>
      <c r="L93" s="121">
        <f>M93</f>
        <v>180</v>
      </c>
      <c r="M93" s="122">
        <f>M67+M70</f>
        <v>180</v>
      </c>
      <c r="N93" s="63"/>
      <c r="O93" s="63"/>
      <c r="P93" s="63"/>
      <c r="Q93" s="187"/>
      <c r="R93" s="89"/>
    </row>
    <row r="94" spans="1:18" ht="47.25" customHeight="1">
      <c r="A94" s="62" t="s">
        <v>57</v>
      </c>
      <c r="B94" s="119"/>
      <c r="C94" s="120"/>
      <c r="D94" s="131"/>
      <c r="E94" s="131"/>
      <c r="F94" s="131"/>
      <c r="G94" s="121">
        <f>H94</f>
        <v>50</v>
      </c>
      <c r="H94" s="122">
        <f>H67</f>
        <v>50</v>
      </c>
      <c r="I94" s="84"/>
      <c r="J94" s="84"/>
      <c r="K94" s="84"/>
      <c r="L94" s="121"/>
      <c r="M94" s="122"/>
      <c r="N94" s="132"/>
      <c r="O94" s="132"/>
      <c r="P94" s="132"/>
      <c r="Q94" s="131"/>
      <c r="R94" s="133"/>
    </row>
    <row r="95" spans="1:18" s="25" customFormat="1" ht="41.25" customHeight="1">
      <c r="A95" s="210" t="s">
        <v>47</v>
      </c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123"/>
    </row>
    <row r="96" spans="1:18" s="25" customFormat="1" ht="165.75" customHeight="1">
      <c r="A96" s="62" t="s">
        <v>38</v>
      </c>
      <c r="B96" s="124"/>
      <c r="C96" s="125"/>
      <c r="D96" s="126"/>
      <c r="E96" s="126"/>
      <c r="F96" s="126"/>
      <c r="G96" s="121">
        <f>H96</f>
        <v>75</v>
      </c>
      <c r="H96" s="122">
        <f>H63+H64</f>
        <v>75</v>
      </c>
      <c r="I96" s="127"/>
      <c r="J96" s="127"/>
      <c r="K96" s="127"/>
      <c r="L96" s="128"/>
      <c r="M96" s="126"/>
      <c r="N96" s="129"/>
      <c r="O96" s="129"/>
      <c r="P96" s="129"/>
      <c r="Q96" s="51" t="s">
        <v>39</v>
      </c>
      <c r="R96" s="137">
        <v>23</v>
      </c>
    </row>
    <row r="97" spans="1:18" ht="15" customHeight="1">
      <c r="A97" s="29"/>
      <c r="B97" s="30"/>
      <c r="C97" s="31"/>
      <c r="D97" s="32"/>
      <c r="E97" s="32"/>
      <c r="F97" s="32"/>
      <c r="G97" s="33"/>
      <c r="H97" s="32"/>
      <c r="I97" s="34"/>
      <c r="J97" s="34"/>
      <c r="K97" s="34"/>
      <c r="L97" s="35"/>
      <c r="M97" s="32"/>
      <c r="N97" s="36"/>
      <c r="O97" s="36"/>
      <c r="P97" s="36"/>
      <c r="Q97" s="32"/>
      <c r="R97" s="23"/>
    </row>
    <row r="98" spans="1:18" ht="44.25" customHeight="1">
      <c r="A98" s="8"/>
      <c r="B98" s="9"/>
      <c r="C98" s="10"/>
      <c r="D98" s="11"/>
      <c r="E98" s="11"/>
      <c r="F98" s="11"/>
      <c r="G98" s="27"/>
      <c r="H98" s="11"/>
      <c r="I98" s="13"/>
      <c r="J98" s="13"/>
      <c r="K98" s="13"/>
      <c r="L98" s="12"/>
      <c r="M98" s="11"/>
      <c r="N98" s="14"/>
      <c r="O98" s="14"/>
      <c r="P98" s="14"/>
      <c r="Q98" s="11"/>
      <c r="R98" s="23"/>
    </row>
    <row r="99" spans="7:18" ht="22.5" customHeight="1">
      <c r="G99" s="26"/>
      <c r="R99" s="15"/>
    </row>
    <row r="100" spans="1:18" s="7" customFormat="1" ht="39" customHeight="1">
      <c r="A100" s="151" t="s">
        <v>54</v>
      </c>
      <c r="B100" s="151"/>
      <c r="C100" s="151"/>
      <c r="D100" s="151"/>
      <c r="E100" s="20"/>
      <c r="F100" s="20"/>
      <c r="G100" s="28"/>
      <c r="H100" s="6"/>
      <c r="I100" s="6"/>
      <c r="J100" s="6"/>
      <c r="K100" s="6"/>
      <c r="L100" s="6"/>
      <c r="M100" s="6"/>
      <c r="N100" s="6"/>
      <c r="O100" s="169" t="s">
        <v>55</v>
      </c>
      <c r="P100" s="169"/>
      <c r="Q100" s="169"/>
      <c r="R100" s="15"/>
    </row>
    <row r="101" spans="1:18" s="7" customFormat="1" ht="30" customHeight="1">
      <c r="A101" s="152" t="s">
        <v>68</v>
      </c>
      <c r="B101" s="151"/>
      <c r="C101" s="151"/>
      <c r="D101" s="151"/>
      <c r="E101" s="20"/>
      <c r="F101" s="20"/>
      <c r="G101" s="28"/>
      <c r="H101" s="6"/>
      <c r="I101" s="6"/>
      <c r="J101" s="6"/>
      <c r="K101" s="6"/>
      <c r="L101" s="6"/>
      <c r="M101" s="6"/>
      <c r="N101" s="6"/>
      <c r="O101" s="21"/>
      <c r="P101" s="21"/>
      <c r="Q101" s="21"/>
      <c r="R101" s="15"/>
    </row>
    <row r="102" spans="1:18" ht="26.25" customHeight="1">
      <c r="A102" s="22"/>
      <c r="B102" s="22"/>
      <c r="C102" s="22"/>
      <c r="D102" s="20"/>
      <c r="E102" s="20"/>
      <c r="F102" s="20"/>
      <c r="G102" s="26"/>
      <c r="O102" s="161"/>
      <c r="P102" s="161"/>
      <c r="Q102" s="161"/>
      <c r="R102" s="15"/>
    </row>
    <row r="103" spans="1:18" ht="21">
      <c r="A103" s="6"/>
      <c r="B103" s="188"/>
      <c r="C103" s="188"/>
      <c r="G103" s="26"/>
      <c r="R103" s="15"/>
    </row>
    <row r="104" spans="1:18" ht="21">
      <c r="A104" s="16"/>
      <c r="B104" s="17"/>
      <c r="C104" s="18"/>
      <c r="G104" s="26"/>
      <c r="R104" s="15"/>
    </row>
    <row r="105" ht="13.5">
      <c r="G105" s="26"/>
    </row>
    <row r="106" ht="13.5">
      <c r="G106" s="26"/>
    </row>
  </sheetData>
  <sheetProtection/>
  <mergeCells count="92">
    <mergeCell ref="Q19:Q20"/>
    <mergeCell ref="Q28:Q29"/>
    <mergeCell ref="Q73:Q75"/>
    <mergeCell ref="Q77:Q80"/>
    <mergeCell ref="Q33:Q34"/>
    <mergeCell ref="Q39:Q40"/>
    <mergeCell ref="Q42:Q43"/>
    <mergeCell ref="Q47:Q48"/>
    <mergeCell ref="Q66:Q67"/>
    <mergeCell ref="Q69:Q70"/>
    <mergeCell ref="Q85:Q86"/>
    <mergeCell ref="Q88:Q89"/>
    <mergeCell ref="A90:Q90"/>
    <mergeCell ref="A87:I87"/>
    <mergeCell ref="Q91:Q93"/>
    <mergeCell ref="A73:M73"/>
    <mergeCell ref="A76:N76"/>
    <mergeCell ref="A81:L81"/>
    <mergeCell ref="A84:M84"/>
    <mergeCell ref="Q22:Q23"/>
    <mergeCell ref="Q54:Q55"/>
    <mergeCell ref="Q51:Q52"/>
    <mergeCell ref="A65:Q65"/>
    <mergeCell ref="A44:Q44"/>
    <mergeCell ref="Q82:Q83"/>
    <mergeCell ref="Q30:Q31"/>
    <mergeCell ref="P63:P64"/>
    <mergeCell ref="O63:O64"/>
    <mergeCell ref="N63:N64"/>
    <mergeCell ref="A95:Q95"/>
    <mergeCell ref="A59:Q59"/>
    <mergeCell ref="A62:Q62"/>
    <mergeCell ref="Q63:Q64"/>
    <mergeCell ref="Q25:Q26"/>
    <mergeCell ref="G8:K8"/>
    <mergeCell ref="A13:Q13"/>
    <mergeCell ref="A15:Q15"/>
    <mergeCell ref="Q7:Q10"/>
    <mergeCell ref="B8:F8"/>
    <mergeCell ref="G9:G10"/>
    <mergeCell ref="J9:K9"/>
    <mergeCell ref="N2:Q2"/>
    <mergeCell ref="A32:Q32"/>
    <mergeCell ref="O1:Q1"/>
    <mergeCell ref="A37:Q37"/>
    <mergeCell ref="M9:N9"/>
    <mergeCell ref="A14:Q14"/>
    <mergeCell ref="B9:B10"/>
    <mergeCell ref="A18:Q18"/>
    <mergeCell ref="B103:C103"/>
    <mergeCell ref="A38:Q38"/>
    <mergeCell ref="C9:D9"/>
    <mergeCell ref="O9:P9"/>
    <mergeCell ref="A21:Q21"/>
    <mergeCell ref="L9:L10"/>
    <mergeCell ref="E9:F9"/>
    <mergeCell ref="A57:Q57"/>
    <mergeCell ref="A56:Q56"/>
    <mergeCell ref="A24:Q24"/>
    <mergeCell ref="N3:R3"/>
    <mergeCell ref="A68:Q68"/>
    <mergeCell ref="A61:Q61"/>
    <mergeCell ref="B5:N5"/>
    <mergeCell ref="A50:Q50"/>
    <mergeCell ref="B7:P7"/>
    <mergeCell ref="L8:P8"/>
    <mergeCell ref="A27:Q27"/>
    <mergeCell ref="H9:I9"/>
    <mergeCell ref="A41:Q41"/>
    <mergeCell ref="R4:R23"/>
    <mergeCell ref="O102:Q102"/>
    <mergeCell ref="A49:Q49"/>
    <mergeCell ref="A46:Q46"/>
    <mergeCell ref="A71:Q71"/>
    <mergeCell ref="O100:Q100"/>
    <mergeCell ref="A35:Q35"/>
    <mergeCell ref="A7:A10"/>
    <mergeCell ref="A53:Q53"/>
    <mergeCell ref="Q16:Q17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M63:M64"/>
    <mergeCell ref="L63:L64"/>
    <mergeCell ref="K63:K64"/>
    <mergeCell ref="J63:J64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40" r:id="rId1"/>
  <headerFooter differentFirst="1">
    <oddHeader>&amp;R&amp;22Продовження додатку 2</oddHeader>
  </headerFooter>
  <rowBreaks count="5" manualBreakCount="5">
    <brk id="23" max="17" man="1"/>
    <brk id="43" max="17" man="1"/>
    <brk id="60" max="17" man="1"/>
    <brk id="75" max="17" man="1"/>
    <brk id="89" max="17" man="1"/>
  </rowBreaks>
  <colBreaks count="1" manualBreakCount="1">
    <brk id="1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2016-11-04T11:21:06Z</cp:lastPrinted>
  <dcterms:created xsi:type="dcterms:W3CDTF">2006-09-16T00:00:00Z</dcterms:created>
  <dcterms:modified xsi:type="dcterms:W3CDTF">2017-11-21T14:56:34Z</dcterms:modified>
  <cp:category/>
  <cp:version/>
  <cp:contentType/>
  <cp:contentStatus/>
</cp:coreProperties>
</file>