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2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definedNames>
    <definedName name="_xlnm.Print_Area" localSheetId="0">'таб 1 до пояс'!$A$1:$J$23</definedName>
    <definedName name="_xlnm.Print_Area" localSheetId="1">'таб 2 до пояс'!$A$1:$J$29</definedName>
    <definedName name="_xlnm.Print_Area" localSheetId="2">'таб 3 до пояс'!$A$1:$H$32</definedName>
    <definedName name="_xlnm.Print_Area" localSheetId="3">'таб 4,5 до пояс'!$A$1:$E$33</definedName>
    <definedName name="_xlnm.Print_Area" localSheetId="5">'таб 7 до пояс '!$A$1:$L$18</definedName>
  </definedNames>
  <calcPr fullCalcOnLoad="1"/>
</workbook>
</file>

<file path=xl/sharedStrings.xml><?xml version="1.0" encoding="utf-8"?>
<sst xmlns="http://schemas.openxmlformats.org/spreadsheetml/2006/main" count="163" uniqueCount="112">
  <si>
    <t>Плановий рік (усього)</t>
  </si>
  <si>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</si>
  <si>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</si>
  <si>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</si>
  <si>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</si>
  <si>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</si>
  <si>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</si>
  <si>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</si>
  <si>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</si>
  <si>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</si>
  <si>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</si>
  <si>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</si>
  <si>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</si>
  <si>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Керівник підприємства</t>
  </si>
  <si>
    <t>(ПІБ)</t>
  </si>
  <si>
    <t>(підпис)</t>
  </si>
  <si>
    <t>до пояснювальної записки</t>
  </si>
  <si>
    <t>Види доходів</t>
  </si>
  <si>
    <t>Фактичне виконання за минулий рік</t>
  </si>
  <si>
    <t>Планові показники поточного року</t>
  </si>
  <si>
    <t>Довідково: фактичне виконання за 1 півріччя поточного року</t>
  </si>
  <si>
    <t>Планові показники на наступний рік</t>
  </si>
  <si>
    <t>тис.грн.</t>
  </si>
  <si>
    <t>%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</si>
  <si>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</si>
  <si>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</si>
  <si>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</si>
  <si>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</si>
  <si>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</si>
  <si>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</si>
  <si>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</si>
  <si>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Планові показники наступного року</t>
  </si>
  <si>
    <t>структура витрат,%</t>
  </si>
  <si>
    <t>Порівняння структур витрат, %</t>
  </si>
  <si>
    <t>план наступного року до фактичних минулого року</t>
  </si>
  <si>
    <t>план наступного року до плану поточного року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</si>
  <si>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</si>
  <si>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</si>
  <si>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</si>
  <si>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Довідково: фактичне виконання за 1 півріччя поточного року, тис.грн.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</si>
  <si>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</si>
  <si>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</si>
  <si>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</si>
  <si>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</si>
  <si>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</si>
  <si>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</si>
  <si>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</si>
  <si>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</si>
  <si>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</si>
  <si>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</si>
  <si>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</si>
  <si>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</si>
  <si>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</si>
  <si>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</si>
  <si>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(без ПДВ), тис.грн.</t>
  </si>
  <si>
    <t>Обсяг реалізованої продукції (робіт, послуг) на поточний рік,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</si>
  <si>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</si>
  <si>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</si>
  <si>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</si>
  <si>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</si>
  <si>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</si>
  <si>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</si>
  <si>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</si>
  <si>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</si>
  <si>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</si>
  <si>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</si>
  <si>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</si>
  <si>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</si>
  <si>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</si>
  <si>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</si>
  <si>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</si>
  <si>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</si>
  <si>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</si>
  <si>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Довідково:фактичне виконання  за 1 півріччя поточного року</t>
  </si>
  <si>
    <t>план на наступний рік, всьго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</si>
  <si>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</si>
  <si>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</si>
  <si>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</si>
  <si>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</si>
  <si>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</si>
  <si>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</si>
  <si>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</si>
  <si>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</si>
  <si>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</si>
  <si>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</si>
  <si>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</si>
  <si>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</si>
  <si>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</si>
  <si>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</si>
  <si>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Факт минулого року</t>
  </si>
  <si>
    <t>Фінансовий план поточного року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</si>
  <si>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</si>
  <si>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</si>
  <si>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</si>
  <si>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</si>
  <si>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</si>
  <si>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…..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</si>
  <si>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</si>
  <si>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</si>
  <si>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1.4.Інші операційні витрати, тис.грн.</t>
    </r>
    <r>
      <rPr>
        <i/>
        <sz val="14"/>
        <rFont val="Times New Roman"/>
        <family val="1"/>
      </rPr>
      <t>(розшифрувати)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</si>
  <si>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</si>
  <si>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r>
      <t xml:space="preserve">3. Інші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</si>
  <si>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</si>
  <si>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 xml:space="preserve">Діяльність у сфері проводового електрозв’язку </t>
  </si>
  <si>
    <t>Виробництво кіно-та відеофільмів,телевізійних програм</t>
  </si>
  <si>
    <t>Консультування з питань інформатизації</t>
  </si>
  <si>
    <t>придбання ОЗ</t>
  </si>
  <si>
    <t>капремонт ОЗ</t>
  </si>
  <si>
    <t>1.2.Адміністративні витрати,тис.грн., в тому числі:</t>
  </si>
  <si>
    <t>Дяговець О.В.</t>
  </si>
  <si>
    <t xml:space="preserve">комп'ютерне програмування </t>
  </si>
  <si>
    <t xml:space="preserve">електромонтажні роботи 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</si>
</sst>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\г\."/>
    <numFmt numFmtId="197" formatCode="0.00000"/>
    <numFmt numFmtId="198" formatCode="0.0000"/>
    <numFmt numFmtId="199" formatCode="0.000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0"/>
    <numFmt numFmtId="206" formatCode="0.000000"/>
    <numFmt numFmtId="207" formatCode="_-* #,##0&quot;₴&quot;_-;\-* #,##0&quot;₴&quot;_-;_-* &quot;-&quot;&quot;₴&quot;_-;_-@_-"/>
    <numFmt numFmtId="208" formatCode="_-* #,##0_₴_-;\-* #,##0_₴_-;_-* &quot;-&quot;_₴_-;_-@_-"/>
    <numFmt numFmtId="209" formatCode="_-* #,##0.00_₴_-;\-* #,##0.00_₴_-;_-* &quot;-&quot;??_₴_-;_-@_-"/>
    <numFmt numFmtId="210" formatCode="_-* #,##0.00\ _г_р_н_._-;\-* #,##0.00\ _г_р_н_._-;_-* &quot;-&quot;??\ _г_р_н_._-;_-@_-"/>
    <numFmt numFmtId="211" formatCode="#,##0.0"/>
    <numFmt numFmtId="212" formatCode="###\ ##0.000"/>
    <numFmt numFmtId="213" formatCode="#,##0.0_ ;[Red]\-#,##0.0\ "/>
    <numFmt numFmtId="214" formatCode="0.0;\(0.0\);\ ;\-"/>
    <numFmt numFmtId="215" formatCode="[$-FC19]d\ mmmm\ yyyy\ &quot;г.&quot;"/>
    <numFmt numFmtId="216" formatCode="0.00000000"/>
    <numFmt numFmtId="217" formatCode="dd\.mm\.yyyy;@"/>
    <numFmt numFmtId="218" formatCode="_(* #,##0_);_(* \(#,##0\);_(* &quot;-&quot;??_);_(@_)"/>
  </numFmts>
  <fonts count="9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Narrow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1"/>
      <color indexed="8"/>
      <name val="Arial Cyr"/>
      <family val="2"/>
    </font>
    <font>
      <sz val="11"/>
      <color indexed="9"/>
      <name val="Arial Cyr"/>
      <family val="2"/>
    </font>
    <font>
      <b/>
      <sz val="12"/>
      <name val="Arial"/>
      <family val="2"/>
    </font>
    <font>
      <sz val="10"/>
      <name val="FreeSet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2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2"/>
      <name val="Journal"/>
      <family val="0"/>
    </font>
    <font>
      <sz val="11"/>
      <color indexed="17"/>
      <name val="Arial Cyr"/>
      <family val="2"/>
    </font>
    <font>
      <sz val="10"/>
      <name val="Tahoma"/>
      <family val="2"/>
    </font>
    <font>
      <sz val="10"/>
      <name val="Petersburg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77" fillId="8" borderId="0" applyNumberFormat="0" applyBorder="0" applyAlignment="0" applyProtection="0"/>
    <xf numFmtId="0" fontId="29" fillId="2" borderId="0" applyNumberFormat="0" applyBorder="0" applyAlignment="0" applyProtection="0"/>
    <xf numFmtId="0" fontId="14" fillId="2" borderId="0" applyNumberFormat="0" applyBorder="0" applyAlignment="0" applyProtection="0"/>
    <xf numFmtId="0" fontId="77" fillId="9" borderId="0" applyNumberFormat="0" applyBorder="0" applyAlignment="0" applyProtection="0"/>
    <xf numFmtId="0" fontId="29" fillId="3" borderId="0" applyNumberFormat="0" applyBorder="0" applyAlignment="0" applyProtection="0"/>
    <xf numFmtId="0" fontId="14" fillId="3" borderId="0" applyNumberFormat="0" applyBorder="0" applyAlignment="0" applyProtection="0"/>
    <xf numFmtId="0" fontId="77" fillId="10" borderId="0" applyNumberFormat="0" applyBorder="0" applyAlignment="0" applyProtection="0"/>
    <xf numFmtId="0" fontId="29" fillId="4" borderId="0" applyNumberFormat="0" applyBorder="0" applyAlignment="0" applyProtection="0"/>
    <xf numFmtId="0" fontId="14" fillId="4" borderId="0" applyNumberFormat="0" applyBorder="0" applyAlignment="0" applyProtection="0"/>
    <xf numFmtId="0" fontId="77" fillId="11" borderId="0" applyNumberFormat="0" applyBorder="0" applyAlignment="0" applyProtection="0"/>
    <xf numFmtId="0" fontId="29" fillId="5" borderId="0" applyNumberFormat="0" applyBorder="0" applyAlignment="0" applyProtection="0"/>
    <xf numFmtId="0" fontId="14" fillId="5" borderId="0" applyNumberFormat="0" applyBorder="0" applyAlignment="0" applyProtection="0"/>
    <xf numFmtId="0" fontId="77" fillId="12" borderId="0" applyNumberFormat="0" applyBorder="0" applyAlignment="0" applyProtection="0"/>
    <xf numFmtId="0" fontId="29" fillId="6" borderId="0" applyNumberFormat="0" applyBorder="0" applyAlignment="0" applyProtection="0"/>
    <xf numFmtId="0" fontId="14" fillId="6" borderId="0" applyNumberFormat="0" applyBorder="0" applyAlignment="0" applyProtection="0"/>
    <xf numFmtId="0" fontId="77" fillId="13" borderId="0" applyNumberFormat="0" applyBorder="0" applyAlignment="0" applyProtection="0"/>
    <xf numFmtId="0" fontId="29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77" fillId="18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77" fillId="19" borderId="0" applyNumberFormat="0" applyBorder="0" applyAlignment="0" applyProtection="0"/>
    <xf numFmtId="0" fontId="29" fillId="15" borderId="0" applyNumberFormat="0" applyBorder="0" applyAlignment="0" applyProtection="0"/>
    <xf numFmtId="0" fontId="14" fillId="15" borderId="0" applyNumberFormat="0" applyBorder="0" applyAlignment="0" applyProtection="0"/>
    <xf numFmtId="0" fontId="77" fillId="20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77" fillId="21" borderId="0" applyNumberFormat="0" applyBorder="0" applyAlignment="0" applyProtection="0"/>
    <xf numFmtId="0" fontId="29" fillId="5" borderId="0" applyNumberFormat="0" applyBorder="0" applyAlignment="0" applyProtection="0"/>
    <xf numFmtId="0" fontId="14" fillId="5" borderId="0" applyNumberFormat="0" applyBorder="0" applyAlignment="0" applyProtection="0"/>
    <xf numFmtId="0" fontId="77" fillId="22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77" fillId="23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78" fillId="28" borderId="0" applyNumberFormat="0" applyBorder="0" applyAlignment="0" applyProtection="0"/>
    <xf numFmtId="0" fontId="30" fillId="24" borderId="0" applyNumberFormat="0" applyBorder="0" applyAlignment="0" applyProtection="0"/>
    <xf numFmtId="0" fontId="16" fillId="24" borderId="0" applyNumberFormat="0" applyBorder="0" applyAlignment="0" applyProtection="0"/>
    <xf numFmtId="0" fontId="78" fillId="29" borderId="0" applyNumberFormat="0" applyBorder="0" applyAlignment="0" applyProtection="0"/>
    <xf numFmtId="0" fontId="30" fillId="15" borderId="0" applyNumberFormat="0" applyBorder="0" applyAlignment="0" applyProtection="0"/>
    <xf numFmtId="0" fontId="16" fillId="15" borderId="0" applyNumberFormat="0" applyBorder="0" applyAlignment="0" applyProtection="0"/>
    <xf numFmtId="0" fontId="78" fillId="30" borderId="0" applyNumberFormat="0" applyBorder="0" applyAlignment="0" applyProtection="0"/>
    <xf numFmtId="0" fontId="30" fillId="16" borderId="0" applyNumberFormat="0" applyBorder="0" applyAlignment="0" applyProtection="0"/>
    <xf numFmtId="0" fontId="16" fillId="16" borderId="0" applyNumberFormat="0" applyBorder="0" applyAlignment="0" applyProtection="0"/>
    <xf numFmtId="0" fontId="78" fillId="31" borderId="0" applyNumberFormat="0" applyBorder="0" applyAlignment="0" applyProtection="0"/>
    <xf numFmtId="0" fontId="30" fillId="25" borderId="0" applyNumberFormat="0" applyBorder="0" applyAlignment="0" applyProtection="0"/>
    <xf numFmtId="0" fontId="16" fillId="25" borderId="0" applyNumberFormat="0" applyBorder="0" applyAlignment="0" applyProtection="0"/>
    <xf numFmtId="0" fontId="78" fillId="32" borderId="0" applyNumberFormat="0" applyBorder="0" applyAlignment="0" applyProtection="0"/>
    <xf numFmtId="0" fontId="30" fillId="26" borderId="0" applyNumberFormat="0" applyBorder="0" applyAlignment="0" applyProtection="0"/>
    <xf numFmtId="0" fontId="16" fillId="26" borderId="0" applyNumberFormat="0" applyBorder="0" applyAlignment="0" applyProtection="0"/>
    <xf numFmtId="0" fontId="78" fillId="33" borderId="0" applyNumberFormat="0" applyBorder="0" applyAlignment="0" applyProtection="0"/>
    <xf numFmtId="0" fontId="30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23" fillId="3" borderId="0" applyNumberFormat="0" applyBorder="0" applyAlignment="0" applyProtection="0"/>
    <xf numFmtId="0" fontId="19" fillId="38" borderId="1" applyNumberFormat="0" applyAlignment="0" applyProtection="0"/>
    <xf numFmtId="0" fontId="21" fillId="39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210" fontId="0" fillId="0" borderId="0" applyFont="0" applyFill="0" applyBorder="0" applyAlignment="0" applyProtection="0"/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49" fontId="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212" fontId="32" fillId="0" borderId="0" applyAlignment="0">
      <protection/>
    </xf>
    <xf numFmtId="0" fontId="2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0" fillId="0" borderId="0" applyNumberFormat="0" applyFont="0" applyAlignment="0">
      <protection locked="0"/>
    </xf>
    <xf numFmtId="49" fontId="33" fillId="40" borderId="7">
      <alignment horizontal="left" vertical="center"/>
      <protection locked="0"/>
    </xf>
    <xf numFmtId="49" fontId="33" fillId="40" borderId="7">
      <alignment horizontal="left" vertical="center"/>
      <protection/>
    </xf>
    <xf numFmtId="4" fontId="33" fillId="40" borderId="7">
      <alignment horizontal="right" vertical="center"/>
      <protection locked="0"/>
    </xf>
    <xf numFmtId="4" fontId="33" fillId="40" borderId="7">
      <alignment horizontal="right" vertical="center"/>
      <protection/>
    </xf>
    <xf numFmtId="4" fontId="34" fillId="40" borderId="7">
      <alignment horizontal="right" vertical="center"/>
      <protection locked="0"/>
    </xf>
    <xf numFmtId="49" fontId="35" fillId="40" borderId="3">
      <alignment horizontal="left" vertical="center"/>
      <protection locked="0"/>
    </xf>
    <xf numFmtId="49" fontId="35" fillId="40" borderId="3">
      <alignment horizontal="left" vertical="center"/>
      <protection/>
    </xf>
    <xf numFmtId="49" fontId="36" fillId="40" borderId="3">
      <alignment horizontal="left" vertical="center"/>
      <protection locked="0"/>
    </xf>
    <xf numFmtId="49" fontId="36" fillId="40" borderId="3">
      <alignment horizontal="left" vertical="center"/>
      <protection/>
    </xf>
    <xf numFmtId="4" fontId="35" fillId="40" borderId="3">
      <alignment horizontal="right" vertical="center"/>
      <protection locked="0"/>
    </xf>
    <xf numFmtId="4" fontId="35" fillId="40" borderId="3">
      <alignment horizontal="right" vertical="center"/>
      <protection/>
    </xf>
    <xf numFmtId="4" fontId="37" fillId="40" borderId="3">
      <alignment horizontal="right" vertical="center"/>
      <protection locked="0"/>
    </xf>
    <xf numFmtId="49" fontId="31" fillId="40" borderId="3">
      <alignment horizontal="left" vertical="center"/>
      <protection locked="0"/>
    </xf>
    <xf numFmtId="49" fontId="31" fillId="40" borderId="3">
      <alignment horizontal="left" vertical="center"/>
      <protection locked="0"/>
    </xf>
    <xf numFmtId="49" fontId="31" fillId="40" borderId="3">
      <alignment horizontal="left" vertical="center"/>
      <protection/>
    </xf>
    <xf numFmtId="49" fontId="31" fillId="40" borderId="3">
      <alignment horizontal="left" vertical="center"/>
      <protection/>
    </xf>
    <xf numFmtId="49" fontId="34" fillId="40" borderId="3">
      <alignment horizontal="left" vertical="center"/>
      <protection locked="0"/>
    </xf>
    <xf numFmtId="49" fontId="34" fillId="40" borderId="3">
      <alignment horizontal="left" vertical="center"/>
      <protection/>
    </xf>
    <xf numFmtId="4" fontId="31" fillId="40" borderId="3">
      <alignment horizontal="right" vertical="center"/>
      <protection locked="0"/>
    </xf>
    <xf numFmtId="4" fontId="31" fillId="40" borderId="3">
      <alignment horizontal="right" vertical="center"/>
      <protection locked="0"/>
    </xf>
    <xf numFmtId="4" fontId="31" fillId="40" borderId="3">
      <alignment horizontal="right" vertical="center"/>
      <protection/>
    </xf>
    <xf numFmtId="4" fontId="31" fillId="40" borderId="3">
      <alignment horizontal="right" vertical="center"/>
      <protection/>
    </xf>
    <xf numFmtId="4" fontId="34" fillId="40" borderId="3">
      <alignment horizontal="right" vertical="center"/>
      <protection locked="0"/>
    </xf>
    <xf numFmtId="49" fontId="38" fillId="40" borderId="3">
      <alignment horizontal="left" vertical="center"/>
      <protection locked="0"/>
    </xf>
    <xf numFmtId="49" fontId="38" fillId="40" borderId="3">
      <alignment horizontal="left" vertical="center"/>
      <protection/>
    </xf>
    <xf numFmtId="49" fontId="39" fillId="40" borderId="3">
      <alignment horizontal="left" vertical="center"/>
      <protection locked="0"/>
    </xf>
    <xf numFmtId="49" fontId="39" fillId="40" borderId="3">
      <alignment horizontal="left" vertical="center"/>
      <protection/>
    </xf>
    <xf numFmtId="4" fontId="38" fillId="40" borderId="3">
      <alignment horizontal="right" vertical="center"/>
      <protection locked="0"/>
    </xf>
    <xf numFmtId="4" fontId="38" fillId="40" borderId="3">
      <alignment horizontal="right" vertical="center"/>
      <protection/>
    </xf>
    <xf numFmtId="4" fontId="40" fillId="40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  <protection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  <protection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  <protection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  <protection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  <protection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  <protection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2" borderId="9" applyNumberFormat="0" applyFont="0" applyAlignment="0" applyProtection="0"/>
    <xf numFmtId="4" fontId="1" fillId="7" borderId="3">
      <alignment horizontal="right" vertical="center"/>
      <protection locked="0"/>
    </xf>
    <xf numFmtId="4" fontId="1" fillId="43" borderId="3">
      <alignment horizontal="right" vertical="center"/>
      <protection locked="0"/>
    </xf>
    <xf numFmtId="4" fontId="1" fillId="38" borderId="3">
      <alignment horizontal="right" vertical="center"/>
      <protection locked="0"/>
    </xf>
    <xf numFmtId="0" fontId="18" fillId="38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11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30" fillId="34" borderId="0" applyNumberFormat="0" applyBorder="0" applyAlignment="0" applyProtection="0"/>
    <xf numFmtId="0" fontId="16" fillId="34" borderId="0" applyNumberFormat="0" applyBorder="0" applyAlignment="0" applyProtection="0"/>
    <xf numFmtId="0" fontId="78" fillId="45" borderId="0" applyNumberFormat="0" applyBorder="0" applyAlignment="0" applyProtection="0"/>
    <xf numFmtId="0" fontId="30" fillId="35" borderId="0" applyNumberFormat="0" applyBorder="0" applyAlignment="0" applyProtection="0"/>
    <xf numFmtId="0" fontId="16" fillId="35" borderId="0" applyNumberFormat="0" applyBorder="0" applyAlignment="0" applyProtection="0"/>
    <xf numFmtId="0" fontId="78" fillId="46" borderId="0" applyNumberFormat="0" applyBorder="0" applyAlignment="0" applyProtection="0"/>
    <xf numFmtId="0" fontId="30" fillId="36" borderId="0" applyNumberFormat="0" applyBorder="0" applyAlignment="0" applyProtection="0"/>
    <xf numFmtId="0" fontId="16" fillId="36" borderId="0" applyNumberFormat="0" applyBorder="0" applyAlignment="0" applyProtection="0"/>
    <xf numFmtId="0" fontId="78" fillId="47" borderId="0" applyNumberFormat="0" applyBorder="0" applyAlignment="0" applyProtection="0"/>
    <xf numFmtId="0" fontId="30" fillId="25" borderId="0" applyNumberFormat="0" applyBorder="0" applyAlignment="0" applyProtection="0"/>
    <xf numFmtId="0" fontId="16" fillId="25" borderId="0" applyNumberFormat="0" applyBorder="0" applyAlignment="0" applyProtection="0"/>
    <xf numFmtId="0" fontId="78" fillId="48" borderId="0" applyNumberFormat="0" applyBorder="0" applyAlignment="0" applyProtection="0"/>
    <xf numFmtId="0" fontId="30" fillId="26" borderId="0" applyNumberFormat="0" applyBorder="0" applyAlignment="0" applyProtection="0"/>
    <xf numFmtId="0" fontId="16" fillId="26" borderId="0" applyNumberFormat="0" applyBorder="0" applyAlignment="0" applyProtection="0"/>
    <xf numFmtId="0" fontId="78" fillId="49" borderId="0" applyNumberFormat="0" applyBorder="0" applyAlignment="0" applyProtection="0"/>
    <xf numFmtId="0" fontId="30" fillId="37" borderId="0" applyNumberFormat="0" applyBorder="0" applyAlignment="0" applyProtection="0"/>
    <xf numFmtId="0" fontId="16" fillId="37" borderId="0" applyNumberFormat="0" applyBorder="0" applyAlignment="0" applyProtection="0"/>
    <xf numFmtId="0" fontId="79" fillId="50" borderId="12" applyNumberFormat="0" applyAlignment="0" applyProtection="0"/>
    <xf numFmtId="0" fontId="45" fillId="7" borderId="1" applyNumberFormat="0" applyAlignment="0" applyProtection="0"/>
    <xf numFmtId="0" fontId="17" fillId="7" borderId="1" applyNumberFormat="0" applyAlignment="0" applyProtection="0"/>
    <xf numFmtId="0" fontId="80" fillId="51" borderId="13" applyNumberFormat="0" applyAlignment="0" applyProtection="0"/>
    <xf numFmtId="0" fontId="46" fillId="38" borderId="10" applyNumberFormat="0" applyAlignment="0" applyProtection="0"/>
    <xf numFmtId="0" fontId="18" fillId="38" borderId="10" applyNumberFormat="0" applyAlignment="0" applyProtection="0"/>
    <xf numFmtId="0" fontId="81" fillId="51" borderId="12" applyNumberFormat="0" applyAlignment="0" applyProtection="0"/>
    <xf numFmtId="0" fontId="47" fillId="38" borderId="1" applyNumberFormat="0" applyAlignment="0" applyProtection="0"/>
    <xf numFmtId="0" fontId="19" fillId="38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2" fillId="0" borderId="14" applyNumberFormat="0" applyFill="0" applyAlignment="0" applyProtection="0"/>
    <xf numFmtId="0" fontId="48" fillId="0" borderId="4" applyNumberFormat="0" applyFill="0" applyAlignment="0" applyProtection="0"/>
    <xf numFmtId="0" fontId="8" fillId="0" borderId="4" applyNumberFormat="0" applyFill="0" applyAlignment="0" applyProtection="0"/>
    <xf numFmtId="0" fontId="83" fillId="0" borderId="15" applyNumberFormat="0" applyFill="0" applyAlignment="0" applyProtection="0"/>
    <xf numFmtId="0" fontId="49" fillId="0" borderId="5" applyNumberFormat="0" applyFill="0" applyAlignment="0" applyProtection="0"/>
    <xf numFmtId="0" fontId="9" fillId="0" borderId="5" applyNumberFormat="0" applyFill="0" applyAlignment="0" applyProtection="0"/>
    <xf numFmtId="0" fontId="84" fillId="0" borderId="16" applyNumberFormat="0" applyFill="0" applyAlignment="0" applyProtection="0"/>
    <xf numFmtId="0" fontId="50" fillId="0" borderId="6" applyNumberFormat="0" applyFill="0" applyAlignment="0" applyProtection="0"/>
    <xf numFmtId="0" fontId="10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0" borderId="17" applyNumberFormat="0" applyFill="0" applyAlignment="0" applyProtection="0"/>
    <xf numFmtId="0" fontId="51" fillId="0" borderId="11" applyNumberFormat="0" applyFill="0" applyAlignment="0" applyProtection="0"/>
    <xf numFmtId="0" fontId="20" fillId="0" borderId="11" applyNumberFormat="0" applyFill="0" applyAlignment="0" applyProtection="0"/>
    <xf numFmtId="0" fontId="86" fillId="52" borderId="18" applyNumberFormat="0" applyAlignment="0" applyProtection="0"/>
    <xf numFmtId="0" fontId="52" fillId="39" borderId="2" applyNumberFormat="0" applyAlignment="0" applyProtection="0"/>
    <xf numFmtId="0" fontId="21" fillId="39" borderId="2" applyNumberFormat="0" applyAlignment="0" applyProtection="0"/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8" fillId="53" borderId="0" applyNumberFormat="0" applyBorder="0" applyAlignment="0" applyProtection="0"/>
    <xf numFmtId="0" fontId="53" fillId="41" borderId="0" applyNumberFormat="0" applyBorder="0" applyAlignment="0" applyProtection="0"/>
    <xf numFmtId="0" fontId="22" fillId="4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9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4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4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0" fillId="54" borderId="0" applyNumberFormat="0" applyBorder="0" applyAlignment="0" applyProtection="0"/>
    <xf numFmtId="0" fontId="54" fillId="3" borderId="0" applyNumberFormat="0" applyBorder="0" applyAlignment="0" applyProtection="0"/>
    <xf numFmtId="0" fontId="23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56" fillId="42" borderId="9" applyNumberFormat="0" applyFont="0" applyAlignment="0" applyProtection="0"/>
    <xf numFmtId="0" fontId="0" fillId="42" borderId="9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2" fillId="0" borderId="20" applyNumberFormat="0" applyFill="0" applyAlignment="0" applyProtection="0"/>
    <xf numFmtId="0" fontId="57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3" fontId="59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09" fontId="14" fillId="0" borderId="0" applyFont="0" applyFill="0" applyBorder="0" applyAlignment="0" applyProtection="0"/>
    <xf numFmtId="213" fontId="13" fillId="0" borderId="0" applyFont="0" applyFill="0" applyBorder="0" applyAlignment="0" applyProtection="0"/>
    <xf numFmtId="21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94" fillId="56" borderId="0" applyNumberFormat="0" applyBorder="0" applyAlignment="0" applyProtection="0"/>
    <xf numFmtId="0" fontId="60" fillId="4" borderId="0" applyNumberFormat="0" applyBorder="0" applyAlignment="0" applyProtection="0"/>
    <xf numFmtId="0" fontId="27" fillId="4" borderId="0" applyNumberFormat="0" applyBorder="0" applyAlignment="0" applyProtection="0"/>
    <xf numFmtId="214" fontId="61" fillId="40" borderId="21" applyFill="0" applyBorder="0">
      <alignment horizontal="center" vertical="center" wrapText="1"/>
      <protection locked="0"/>
    </xf>
    <xf numFmtId="212" fontId="62" fillId="0" borderId="0">
      <alignment wrapText="1"/>
      <protection/>
    </xf>
    <xf numFmtId="212" fontId="32" fillId="0" borderId="0">
      <alignment wrapText="1"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3" xfId="0" applyNumberFormat="1" applyFont="1" applyBorder="1" applyAlignment="1">
      <alignment wrapText="1"/>
    </xf>
    <xf numFmtId="49" fontId="4" fillId="0" borderId="3" xfId="0" applyNumberFormat="1" applyFont="1" applyFill="1" applyBorder="1" applyAlignment="1">
      <alignment wrapText="1"/>
    </xf>
    <xf numFmtId="49" fontId="4" fillId="0" borderId="3" xfId="0" applyNumberFormat="1" applyFont="1" applyBorder="1" applyAlignment="1">
      <alignment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1" fontId="4" fillId="0" borderId="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/>
    </xf>
    <xf numFmtId="0" fontId="4" fillId="57" borderId="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3" xfId="0" applyFont="1" applyBorder="1" applyAlignment="1">
      <alignment vertical="center"/>
    </xf>
    <xf numFmtId="200" fontId="4" fillId="0" borderId="3" xfId="0" applyNumberFormat="1" applyFont="1" applyBorder="1" applyAlignment="1">
      <alignment horizontal="right"/>
    </xf>
    <xf numFmtId="200" fontId="4" fillId="0" borderId="3" xfId="0" applyNumberFormat="1" applyFont="1" applyBorder="1" applyAlignment="1">
      <alignment horizontal="right" vertical="center" wrapText="1"/>
    </xf>
    <xf numFmtId="200" fontId="4" fillId="0" borderId="3" xfId="0" applyNumberFormat="1" applyFont="1" applyBorder="1" applyAlignment="1">
      <alignment horizontal="right" vertical="center"/>
    </xf>
    <xf numFmtId="200" fontId="4" fillId="0" borderId="3" xfId="279" applyNumberFormat="1" applyFont="1" applyFill="1" applyBorder="1" applyAlignment="1">
      <alignment horizontal="right" vertical="center" wrapText="1"/>
      <protection/>
    </xf>
    <xf numFmtId="200" fontId="5" fillId="0" borderId="3" xfId="0" applyNumberFormat="1" applyFont="1" applyBorder="1" applyAlignment="1">
      <alignment horizontal="right"/>
    </xf>
    <xf numFmtId="0" fontId="4" fillId="57" borderId="0" xfId="0" applyFont="1" applyFill="1" applyBorder="1" applyAlignment="1">
      <alignment/>
    </xf>
    <xf numFmtId="0" fontId="4" fillId="57" borderId="0" xfId="0" applyFont="1" applyFill="1" applyAlignment="1">
      <alignment/>
    </xf>
    <xf numFmtId="0" fontId="0" fillId="57" borderId="0" xfId="0" applyFill="1" applyAlignment="1">
      <alignment/>
    </xf>
    <xf numFmtId="0" fontId="4" fillId="57" borderId="0" xfId="0" applyFont="1" applyFill="1" applyAlignment="1">
      <alignment horizontal="left"/>
    </xf>
    <xf numFmtId="0" fontId="4" fillId="57" borderId="3" xfId="0" applyFont="1" applyFill="1" applyBorder="1" applyAlignment="1">
      <alignment/>
    </xf>
    <xf numFmtId="0" fontId="4" fillId="57" borderId="3" xfId="0" applyFont="1" applyFill="1" applyBorder="1" applyAlignment="1">
      <alignment wrapText="1"/>
    </xf>
    <xf numFmtId="2" fontId="4" fillId="57" borderId="3" xfId="0" applyNumberFormat="1" applyFont="1" applyFill="1" applyBorder="1" applyAlignment="1">
      <alignment horizontal="center"/>
    </xf>
    <xf numFmtId="4" fontId="4" fillId="57" borderId="3" xfId="0" applyNumberFormat="1" applyFont="1" applyFill="1" applyBorder="1" applyAlignment="1" quotePrefix="1">
      <alignment horizontal="center" vertical="center" wrapText="1"/>
    </xf>
    <xf numFmtId="0" fontId="4" fillId="57" borderId="22" xfId="0" applyFont="1" applyFill="1" applyBorder="1" applyAlignment="1">
      <alignment horizontal="center"/>
    </xf>
    <xf numFmtId="0" fontId="4" fillId="57" borderId="22" xfId="0" applyFont="1" applyFill="1" applyBorder="1" applyAlignment="1">
      <alignment/>
    </xf>
    <xf numFmtId="0" fontId="0" fillId="57" borderId="0" xfId="0" applyFill="1" applyBorder="1" applyAlignment="1">
      <alignment/>
    </xf>
    <xf numFmtId="200" fontId="4" fillId="0" borderId="3" xfId="0" applyNumberFormat="1" applyFont="1" applyBorder="1" applyAlignment="1">
      <alignment vertical="center"/>
    </xf>
    <xf numFmtId="200" fontId="4" fillId="0" borderId="3" xfId="0" applyNumberFormat="1" applyFont="1" applyBorder="1" applyAlignment="1">
      <alignment/>
    </xf>
    <xf numFmtId="0" fontId="7" fillId="0" borderId="0" xfId="0" applyFont="1" applyAlignment="1">
      <alignment horizontal="center" vertical="center" textRotation="18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/>
    </xf>
    <xf numFmtId="0" fontId="4" fillId="57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2" fontId="4" fillId="57" borderId="3" xfId="0" applyNumberFormat="1" applyFont="1" applyFill="1" applyBorder="1" applyAlignment="1">
      <alignment horizontal="center" vertical="center"/>
    </xf>
    <xf numFmtId="2" fontId="95" fillId="57" borderId="3" xfId="0" applyNumberFormat="1" applyFont="1" applyFill="1" applyBorder="1" applyAlignment="1">
      <alignment horizontal="center" vertical="center"/>
    </xf>
  </cellXfs>
  <cellStyles count="401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te" xfId="214"/>
    <cellStyle name="Number-Cells" xfId="215"/>
    <cellStyle name="Number-Cells-Column2" xfId="216"/>
    <cellStyle name="Number-Cells-Column5" xfId="217"/>
    <cellStyle name="Output" xfId="218"/>
    <cellStyle name="Row-Header" xfId="219"/>
    <cellStyle name="Row-Header 2" xfId="220"/>
    <cellStyle name="Title" xfId="221"/>
    <cellStyle name="Total" xfId="222"/>
    <cellStyle name="Warning Text" xfId="223"/>
    <cellStyle name="Акцент1" xfId="224"/>
    <cellStyle name="Акцент1 2" xfId="225"/>
    <cellStyle name="Акцент1 3" xfId="226"/>
    <cellStyle name="Акцент2" xfId="227"/>
    <cellStyle name="Акцент2 2" xfId="228"/>
    <cellStyle name="Акцент2 3" xfId="229"/>
    <cellStyle name="Акцент3" xfId="230"/>
    <cellStyle name="Акцент3 2" xfId="231"/>
    <cellStyle name="Акцент3 3" xfId="232"/>
    <cellStyle name="Акцент4" xfId="233"/>
    <cellStyle name="Акцент4 2" xfId="234"/>
    <cellStyle name="Акцент4 3" xfId="235"/>
    <cellStyle name="Акцент5" xfId="236"/>
    <cellStyle name="Акцент5 2" xfId="237"/>
    <cellStyle name="Акцент5 3" xfId="238"/>
    <cellStyle name="Акцент6" xfId="239"/>
    <cellStyle name="Акцент6 2" xfId="240"/>
    <cellStyle name="Акцент6 3" xfId="241"/>
    <cellStyle name="Ввод " xfId="242"/>
    <cellStyle name="Ввод  2" xfId="243"/>
    <cellStyle name="Ввод  3" xfId="244"/>
    <cellStyle name="Вывод" xfId="245"/>
    <cellStyle name="Вывод 2" xfId="246"/>
    <cellStyle name="Вывод 3" xfId="247"/>
    <cellStyle name="Вычисление" xfId="248"/>
    <cellStyle name="Вычисление 2" xfId="249"/>
    <cellStyle name="Вычисление 3" xfId="250"/>
    <cellStyle name="Hyperlink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19" xfId="288"/>
    <cellStyle name="Обычный 2" xfId="289"/>
    <cellStyle name="Обычный 2 10" xfId="290"/>
    <cellStyle name="Обычный 2 11" xfId="291"/>
    <cellStyle name="Обычный 2 12" xfId="292"/>
    <cellStyle name="Обычный 2 13" xfId="293"/>
    <cellStyle name="Обычный 2 14" xfId="294"/>
    <cellStyle name="Обычный 2 15" xfId="295"/>
    <cellStyle name="Обычный 2 16" xfId="296"/>
    <cellStyle name="Обычный 2 2" xfId="297"/>
    <cellStyle name="Обычный 2 2 2" xfId="298"/>
    <cellStyle name="Обычный 2 2 3" xfId="299"/>
    <cellStyle name="Обычный 2 2_Расшифровка прочих" xfId="300"/>
    <cellStyle name="Обычный 2 3" xfId="301"/>
    <cellStyle name="Обычный 2 4" xfId="302"/>
    <cellStyle name="Обычный 2 5" xfId="303"/>
    <cellStyle name="Обычный 2 6" xfId="304"/>
    <cellStyle name="Обычный 2 7" xfId="305"/>
    <cellStyle name="Обычный 2 8" xfId="306"/>
    <cellStyle name="Обычный 2 9" xfId="307"/>
    <cellStyle name="Обычный 2_2604-2010" xfId="308"/>
    <cellStyle name="Обычный 3" xfId="309"/>
    <cellStyle name="Обычный 3 10" xfId="310"/>
    <cellStyle name="Обычный 3 11" xfId="311"/>
    <cellStyle name="Обычный 3 12" xfId="312"/>
    <cellStyle name="Обычный 3 13" xfId="313"/>
    <cellStyle name="Обычный 3 14" xfId="314"/>
    <cellStyle name="Обычный 3 2" xfId="315"/>
    <cellStyle name="Обычный 3 3" xfId="316"/>
    <cellStyle name="Обычный 3 4" xfId="317"/>
    <cellStyle name="Обычный 3 5" xfId="318"/>
    <cellStyle name="Обычный 3 6" xfId="319"/>
    <cellStyle name="Обычный 3 7" xfId="320"/>
    <cellStyle name="Обычный 3 8" xfId="321"/>
    <cellStyle name="Обычный 3 9" xfId="322"/>
    <cellStyle name="Обычный 3_Дефицит_7 млрд_0608_бс" xfId="323"/>
    <cellStyle name="Обычный 4" xfId="324"/>
    <cellStyle name="Обычный 5" xfId="325"/>
    <cellStyle name="Обычный 5 2" xfId="326"/>
    <cellStyle name="Обычный 6" xfId="327"/>
    <cellStyle name="Обычный 6 2" xfId="328"/>
    <cellStyle name="Обычный 6 3" xfId="329"/>
    <cellStyle name="Обычный 6 4" xfId="330"/>
    <cellStyle name="Обычный 6_Дефицит_7 млрд_0608_бс" xfId="331"/>
    <cellStyle name="Обычный 7" xfId="332"/>
    <cellStyle name="Обычный 7 2" xfId="333"/>
    <cellStyle name="Обычный 8" xfId="334"/>
    <cellStyle name="Обычный 9" xfId="335"/>
    <cellStyle name="Обычный 9 2" xfId="336"/>
    <cellStyle name="Followed Hyperlink" xfId="337"/>
    <cellStyle name="Плохой" xfId="338"/>
    <cellStyle name="Плохой 2" xfId="339"/>
    <cellStyle name="Плохой 3" xfId="340"/>
    <cellStyle name="Пояснение" xfId="341"/>
    <cellStyle name="Пояснение 2" xfId="342"/>
    <cellStyle name="Пояснение 3" xfId="343"/>
    <cellStyle name="Примечание" xfId="344"/>
    <cellStyle name="Примечание 2" xfId="345"/>
    <cellStyle name="Примечание 3" xfId="346"/>
    <cellStyle name="Percent" xfId="347"/>
    <cellStyle name="Процентный 2" xfId="348"/>
    <cellStyle name="Процентный 2 10" xfId="349"/>
    <cellStyle name="Процентный 2 11" xfId="350"/>
    <cellStyle name="Процентный 2 12" xfId="351"/>
    <cellStyle name="Процентный 2 13" xfId="352"/>
    <cellStyle name="Процентный 2 14" xfId="353"/>
    <cellStyle name="Процентный 2 15" xfId="354"/>
    <cellStyle name="Процентный 2 16" xfId="355"/>
    <cellStyle name="Процентный 2 2" xfId="356"/>
    <cellStyle name="Процентный 2 3" xfId="357"/>
    <cellStyle name="Процентный 2 4" xfId="358"/>
    <cellStyle name="Процентный 2 5" xfId="359"/>
    <cellStyle name="Процентный 2 6" xfId="360"/>
    <cellStyle name="Процентный 2 7" xfId="361"/>
    <cellStyle name="Процентный 2 8" xfId="362"/>
    <cellStyle name="Процентный 2 9" xfId="363"/>
    <cellStyle name="Процентный 3" xfId="364"/>
    <cellStyle name="Процентный 4" xfId="365"/>
    <cellStyle name="Процентный 4 2" xfId="366"/>
    <cellStyle name="Связанная ячейка" xfId="367"/>
    <cellStyle name="Связанная ячейка 2" xfId="368"/>
    <cellStyle name="Связанная ячейка 3" xfId="369"/>
    <cellStyle name="Стиль 1" xfId="370"/>
    <cellStyle name="Стиль 1 2" xfId="371"/>
    <cellStyle name="Стиль 1 3" xfId="372"/>
    <cellStyle name="Стиль 1 4" xfId="373"/>
    <cellStyle name="Стиль 1 5" xfId="374"/>
    <cellStyle name="Стиль 1 6" xfId="375"/>
    <cellStyle name="Стиль 1 7" xfId="376"/>
    <cellStyle name="Текст предупреждения" xfId="377"/>
    <cellStyle name="Текст предупреждения 2" xfId="378"/>
    <cellStyle name="Текст предупреждения 3" xfId="379"/>
    <cellStyle name="Тысячи [0]_1.62" xfId="380"/>
    <cellStyle name="Тысячи_1.62" xfId="381"/>
    <cellStyle name="Comma" xfId="382"/>
    <cellStyle name="Comma [0]" xfId="383"/>
    <cellStyle name="Финансовый 2" xfId="384"/>
    <cellStyle name="Финансовый 2 10" xfId="385"/>
    <cellStyle name="Финансовый 2 11" xfId="386"/>
    <cellStyle name="Финансовый 2 12" xfId="387"/>
    <cellStyle name="Финансовый 2 13" xfId="388"/>
    <cellStyle name="Финансовый 2 14" xfId="389"/>
    <cellStyle name="Финансовый 2 15" xfId="390"/>
    <cellStyle name="Финансовый 2 16" xfId="391"/>
    <cellStyle name="Финансовый 2 17" xfId="392"/>
    <cellStyle name="Финансовый 2 2" xfId="393"/>
    <cellStyle name="Финансовый 2 3" xfId="394"/>
    <cellStyle name="Финансовый 2 4" xfId="395"/>
    <cellStyle name="Финансовый 2 5" xfId="396"/>
    <cellStyle name="Финансовый 2 6" xfId="397"/>
    <cellStyle name="Финансовый 2 7" xfId="398"/>
    <cellStyle name="Финансовый 2 8" xfId="399"/>
    <cellStyle name="Финансовый 2 9" xfId="400"/>
    <cellStyle name="Финансовый 3" xfId="401"/>
    <cellStyle name="Финансовый 3 2" xfId="402"/>
    <cellStyle name="Финансовый 4" xfId="403"/>
    <cellStyle name="Финансовый 4 2" xfId="404"/>
    <cellStyle name="Финансовый 4 3" xfId="405"/>
    <cellStyle name="Финансовый 5" xfId="406"/>
    <cellStyle name="Финансовый 6" xfId="407"/>
    <cellStyle name="Финансовый 7" xfId="408"/>
    <cellStyle name="Хороший" xfId="409"/>
    <cellStyle name="Хороший 2" xfId="410"/>
    <cellStyle name="Хороший 3" xfId="411"/>
    <cellStyle name="числовой" xfId="412"/>
    <cellStyle name="Ю" xfId="413"/>
    <cellStyle name="Ю-FreeSet_10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6"/>
  <sheetViews>
    <sheetView view="pageBreakPreview" zoomScale="91" zoomScaleSheetLayoutView="91" zoomScalePageLayoutView="0" workbookViewId="0" topLeftCell="A1">
      <selection activeCell="F18" sqref="F18"/>
    </sheetView>
  </sheetViews>
  <sheetFormatPr defaultColWidth="9.140625" defaultRowHeight="12.75"/>
  <cols>
    <col min="1" max="1" width="27.5742187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 t="s">
        <v>12</v>
      </c>
      <c r="I1" s="8"/>
      <c r="J1" s="56"/>
    </row>
    <row r="2" spans="1:10" ht="18.75">
      <c r="A2" s="8"/>
      <c r="B2" s="8"/>
      <c r="C2" s="8"/>
      <c r="D2" s="8"/>
      <c r="E2" s="8"/>
      <c r="F2" s="9"/>
      <c r="H2" s="9" t="s">
        <v>16</v>
      </c>
      <c r="I2" s="10"/>
      <c r="J2" s="56"/>
    </row>
    <row r="3" spans="1:10" ht="39" customHeight="1">
      <c r="A3" s="8"/>
      <c r="B3" s="8"/>
      <c r="C3" s="8"/>
      <c r="D3" s="8"/>
      <c r="E3" s="8"/>
      <c r="F3" s="9"/>
      <c r="G3" s="9"/>
      <c r="H3" s="9"/>
      <c r="I3" s="10"/>
      <c r="J3" s="56"/>
    </row>
    <row r="4" spans="1:10" ht="18.75">
      <c r="A4" s="58" t="s">
        <v>26</v>
      </c>
      <c r="B4" s="58"/>
      <c r="C4" s="58"/>
      <c r="D4" s="58"/>
      <c r="E4" s="58"/>
      <c r="F4" s="58"/>
      <c r="G4" s="58"/>
      <c r="H4" s="58"/>
      <c r="I4" s="58"/>
      <c r="J4" s="56"/>
    </row>
    <row r="5" spans="1:10" ht="63.75" customHeight="1">
      <c r="A5" s="59" t="s">
        <v>17</v>
      </c>
      <c r="B5" s="57" t="s">
        <v>18</v>
      </c>
      <c r="C5" s="57" t="s">
        <v>19</v>
      </c>
      <c r="D5" s="57" t="s">
        <v>20</v>
      </c>
      <c r="E5" s="57" t="s">
        <v>21</v>
      </c>
      <c r="F5" s="57" t="s">
        <v>24</v>
      </c>
      <c r="G5" s="57"/>
      <c r="H5" s="57" t="s">
        <v>25</v>
      </c>
      <c r="I5" s="57"/>
      <c r="J5" s="56"/>
    </row>
    <row r="6" spans="1:10" ht="70.5" customHeight="1">
      <c r="A6" s="59"/>
      <c r="B6" s="57"/>
      <c r="C6" s="57"/>
      <c r="D6" s="57"/>
      <c r="E6" s="57"/>
      <c r="F6" s="57"/>
      <c r="G6" s="57"/>
      <c r="H6" s="57"/>
      <c r="I6" s="57"/>
      <c r="J6" s="56"/>
    </row>
    <row r="7" spans="1:10" ht="66.75" customHeight="1">
      <c r="A7" s="59"/>
      <c r="B7" s="57"/>
      <c r="C7" s="57"/>
      <c r="D7" s="57"/>
      <c r="E7" s="57"/>
      <c r="F7" s="15" t="s">
        <v>22</v>
      </c>
      <c r="G7" s="15" t="s">
        <v>23</v>
      </c>
      <c r="H7" s="15" t="s">
        <v>22</v>
      </c>
      <c r="I7" s="15" t="s">
        <v>23</v>
      </c>
      <c r="J7" s="56"/>
    </row>
    <row r="8" spans="1:10" ht="94.5" thickBot="1">
      <c r="A8" s="14" t="s">
        <v>27</v>
      </c>
      <c r="B8" s="42">
        <f>SUM(B9:B13)</f>
        <v>639.1</v>
      </c>
      <c r="C8" s="42">
        <f>SUM(C9:C13)</f>
        <v>1350</v>
      </c>
      <c r="D8" s="42">
        <f>SUM(D9:D13)</f>
        <v>1015.7</v>
      </c>
      <c r="E8" s="42">
        <f>SUM(E9:E13)</f>
        <v>3584</v>
      </c>
      <c r="F8" s="42">
        <f>SUM(F9:F13)</f>
        <v>2944.9</v>
      </c>
      <c r="G8" s="42">
        <f>E8/B8*100</f>
        <v>560.7886089813801</v>
      </c>
      <c r="H8" s="42">
        <f>SUM(H9:H13)</f>
        <v>2234</v>
      </c>
      <c r="I8" s="42">
        <f>E8/C8*100</f>
        <v>265.48148148148147</v>
      </c>
      <c r="J8" s="56"/>
    </row>
    <row r="9" spans="1:10" ht="27.75" thickBot="1">
      <c r="A9" s="30" t="s">
        <v>103</v>
      </c>
      <c r="B9" s="38">
        <v>35</v>
      </c>
      <c r="C9" s="41">
        <v>52</v>
      </c>
      <c r="D9" s="38">
        <v>21</v>
      </c>
      <c r="E9" s="41">
        <v>70</v>
      </c>
      <c r="F9" s="38">
        <f>E9-B9</f>
        <v>35</v>
      </c>
      <c r="G9" s="38">
        <f>E9/B9*100</f>
        <v>200</v>
      </c>
      <c r="H9" s="38">
        <f>E9-C9</f>
        <v>18</v>
      </c>
      <c r="I9" s="38">
        <f>E9/C9*100</f>
        <v>134.6153846153846</v>
      </c>
      <c r="J9" s="56"/>
    </row>
    <row r="10" spans="1:10" ht="27.75" thickBot="1">
      <c r="A10" s="31" t="s">
        <v>104</v>
      </c>
      <c r="B10" s="38">
        <v>201</v>
      </c>
      <c r="C10" s="41">
        <v>255</v>
      </c>
      <c r="D10" s="38">
        <v>251</v>
      </c>
      <c r="E10" s="41">
        <v>320</v>
      </c>
      <c r="F10" s="38">
        <f>E10-B10</f>
        <v>119</v>
      </c>
      <c r="G10" s="38">
        <f>E10/B10*100</f>
        <v>159.2039800995025</v>
      </c>
      <c r="H10" s="38">
        <f>E10-C10</f>
        <v>65</v>
      </c>
      <c r="I10" s="38">
        <f>E10/C10*100</f>
        <v>125.49019607843137</v>
      </c>
      <c r="J10" s="56"/>
    </row>
    <row r="11" spans="1:10" ht="27.75" thickBot="1">
      <c r="A11" s="31" t="s">
        <v>105</v>
      </c>
      <c r="B11" s="38">
        <v>360.6</v>
      </c>
      <c r="C11" s="41">
        <v>1043</v>
      </c>
      <c r="D11" s="38">
        <v>523.7</v>
      </c>
      <c r="E11" s="41">
        <v>274</v>
      </c>
      <c r="F11" s="38">
        <f>E11-B11</f>
        <v>-86.60000000000002</v>
      </c>
      <c r="G11" s="38">
        <f>E11/B11*100</f>
        <v>75.98447032723239</v>
      </c>
      <c r="H11" s="38">
        <f>E11-C11</f>
        <v>-769</v>
      </c>
      <c r="I11" s="38">
        <f>E11/C11*100</f>
        <v>26.270373921380635</v>
      </c>
      <c r="J11" s="56"/>
    </row>
    <row r="12" spans="1:10" ht="19.5" thickBot="1">
      <c r="A12" s="31" t="s">
        <v>110</v>
      </c>
      <c r="B12" s="38">
        <v>42.5</v>
      </c>
      <c r="C12" s="41"/>
      <c r="D12" s="38">
        <v>106</v>
      </c>
      <c r="E12" s="41">
        <v>256</v>
      </c>
      <c r="F12" s="38">
        <f>E12-B12</f>
        <v>213.5</v>
      </c>
      <c r="G12" s="38">
        <f>E12/B12*100</f>
        <v>602.3529411764706</v>
      </c>
      <c r="H12" s="38">
        <f>E12-C12</f>
        <v>256</v>
      </c>
      <c r="I12" s="38">
        <v>100</v>
      </c>
      <c r="J12" s="56"/>
    </row>
    <row r="13" spans="1:10" ht="19.5" thickBot="1">
      <c r="A13" s="31" t="s">
        <v>111</v>
      </c>
      <c r="B13" s="38"/>
      <c r="C13" s="41"/>
      <c r="D13" s="38">
        <v>114</v>
      </c>
      <c r="E13" s="41">
        <v>2664</v>
      </c>
      <c r="F13" s="38">
        <f>E13-B13</f>
        <v>2664</v>
      </c>
      <c r="G13" s="38">
        <v>100</v>
      </c>
      <c r="H13" s="38">
        <f>E13-C13</f>
        <v>2664</v>
      </c>
      <c r="I13" s="38">
        <v>100</v>
      </c>
      <c r="J13" s="56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56"/>
    </row>
    <row r="15" spans="1:10" ht="12.75">
      <c r="A15" s="3"/>
      <c r="B15" s="3"/>
      <c r="C15" s="3"/>
      <c r="D15" s="3"/>
      <c r="E15" s="3"/>
      <c r="F15" s="3"/>
      <c r="G15" s="3"/>
      <c r="H15" s="3"/>
      <c r="J15" s="56"/>
    </row>
    <row r="16" spans="1:10" ht="12.75">
      <c r="A16" s="3"/>
      <c r="B16" s="3"/>
      <c r="C16" s="3"/>
      <c r="D16" s="3"/>
      <c r="E16" s="3"/>
      <c r="F16" s="3"/>
      <c r="G16" s="3"/>
      <c r="H16" s="3"/>
      <c r="J16" s="56"/>
    </row>
    <row r="17" spans="1:10" ht="12.75">
      <c r="A17" s="3"/>
      <c r="B17" s="3"/>
      <c r="C17" s="3"/>
      <c r="D17" s="3"/>
      <c r="E17" s="3"/>
      <c r="F17" s="3"/>
      <c r="G17" s="3"/>
      <c r="H17" s="3"/>
      <c r="J17" s="56"/>
    </row>
    <row r="18" spans="1:10" ht="12.75">
      <c r="A18" s="3"/>
      <c r="B18" s="3"/>
      <c r="C18" s="3"/>
      <c r="D18" s="3"/>
      <c r="E18" s="3"/>
      <c r="F18" s="3"/>
      <c r="G18" s="3"/>
      <c r="H18" s="3"/>
      <c r="J18" s="56"/>
    </row>
    <row r="19" spans="1:10" ht="12.75">
      <c r="A19" s="3"/>
      <c r="B19" s="3"/>
      <c r="C19" s="3"/>
      <c r="D19" s="3"/>
      <c r="E19" s="3"/>
      <c r="F19" s="3"/>
      <c r="G19" s="3"/>
      <c r="H19" s="3"/>
      <c r="J19" s="56"/>
    </row>
    <row r="20" spans="1:10" ht="12.75">
      <c r="A20" s="3"/>
      <c r="B20" s="3"/>
      <c r="C20" s="3"/>
      <c r="D20" s="3"/>
      <c r="E20" s="3"/>
      <c r="F20" s="3"/>
      <c r="G20" s="3"/>
      <c r="H20" s="3"/>
      <c r="J20" s="56"/>
    </row>
    <row r="21" spans="1:10" ht="12.75">
      <c r="A21" s="3"/>
      <c r="B21" s="3"/>
      <c r="C21" s="3"/>
      <c r="D21" s="3"/>
      <c r="E21" s="3"/>
      <c r="F21" s="3"/>
      <c r="G21" s="3"/>
      <c r="H21" s="3"/>
      <c r="J21" s="56"/>
    </row>
    <row r="22" spans="1:10" ht="12.75">
      <c r="A22" s="3"/>
      <c r="B22" s="3"/>
      <c r="C22" s="3"/>
      <c r="D22" s="3"/>
      <c r="E22" s="3"/>
      <c r="F22" s="3"/>
      <c r="G22" s="3"/>
      <c r="H22" s="3"/>
      <c r="J22" s="56"/>
    </row>
    <row r="23" spans="1:10" ht="12.75">
      <c r="A23" s="3"/>
      <c r="B23" s="3"/>
      <c r="C23" s="3"/>
      <c r="D23" s="3"/>
      <c r="E23" s="3"/>
      <c r="F23" s="3"/>
      <c r="G23" s="3"/>
      <c r="H23" s="3"/>
      <c r="J23" s="56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</sheetData>
  <sheetProtection/>
  <mergeCells count="9">
    <mergeCell ref="J1:J23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8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2.75"/>
  <cols>
    <col min="1" max="1" width="47.8515625" style="8" customWidth="1"/>
    <col min="2" max="2" width="13.8515625" style="8" customWidth="1"/>
    <col min="3" max="3" width="15.00390625" style="8" customWidth="1"/>
    <col min="4" max="4" width="16.421875" style="8" customWidth="1"/>
    <col min="5" max="5" width="14.7109375" style="8" customWidth="1"/>
    <col min="6" max="6" width="17.57421875" style="8" customWidth="1"/>
    <col min="7" max="7" width="16.00390625" style="8" customWidth="1"/>
    <col min="8" max="8" width="18.7109375" style="8" customWidth="1"/>
    <col min="9" max="9" width="14.8515625" style="8" customWidth="1"/>
    <col min="10" max="10" width="17.421875" style="8" customWidth="1"/>
  </cols>
  <sheetData>
    <row r="1" spans="1:10" ht="18.75" customHeight="1">
      <c r="A1" s="17"/>
      <c r="B1" s="17"/>
      <c r="C1" s="17"/>
      <c r="D1" s="17"/>
      <c r="E1" s="17"/>
      <c r="F1" s="17"/>
      <c r="G1" s="17"/>
      <c r="H1" s="17"/>
      <c r="I1" s="8" t="s">
        <v>28</v>
      </c>
      <c r="J1" s="17"/>
    </row>
    <row r="2" spans="1:10" ht="18.75">
      <c r="A2" s="17"/>
      <c r="B2" s="17"/>
      <c r="C2" s="17"/>
      <c r="D2" s="17"/>
      <c r="E2" s="17"/>
      <c r="F2" s="17"/>
      <c r="G2" s="17"/>
      <c r="H2" s="17"/>
      <c r="I2" s="9" t="s">
        <v>16</v>
      </c>
      <c r="J2" s="17"/>
    </row>
    <row r="3" spans="1:10" ht="18.75">
      <c r="A3" s="17"/>
      <c r="B3" s="17"/>
      <c r="C3" s="17"/>
      <c r="D3" s="17"/>
      <c r="E3" s="17"/>
      <c r="F3" s="17"/>
      <c r="J3" s="17"/>
    </row>
    <row r="4" spans="1:10" ht="18.75">
      <c r="A4" s="17"/>
      <c r="B4" s="17"/>
      <c r="C4" s="17"/>
      <c r="D4" s="17"/>
      <c r="E4" s="17"/>
      <c r="F4" s="17"/>
      <c r="H4" s="9"/>
      <c r="I4" s="10"/>
      <c r="J4" s="17"/>
    </row>
    <row r="5" spans="1:10" ht="18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8.75">
      <c r="A6" s="60" t="s">
        <v>29</v>
      </c>
      <c r="B6" s="61"/>
      <c r="C6" s="61"/>
      <c r="D6" s="61"/>
      <c r="E6" s="61"/>
      <c r="F6" s="61"/>
      <c r="G6" s="61"/>
      <c r="H6" s="61"/>
      <c r="I6" s="61"/>
      <c r="J6" s="62"/>
    </row>
    <row r="7" spans="1:10" ht="43.5" customHeight="1">
      <c r="A7" s="59" t="s">
        <v>30</v>
      </c>
      <c r="B7" s="57" t="s">
        <v>18</v>
      </c>
      <c r="C7" s="57"/>
      <c r="D7" s="57" t="s">
        <v>19</v>
      </c>
      <c r="E7" s="57"/>
      <c r="F7" s="57" t="s">
        <v>39</v>
      </c>
      <c r="G7" s="57" t="s">
        <v>31</v>
      </c>
      <c r="H7" s="57"/>
      <c r="I7" s="57" t="s">
        <v>33</v>
      </c>
      <c r="J7" s="57"/>
    </row>
    <row r="8" spans="1:10" ht="122.25" customHeight="1">
      <c r="A8" s="59"/>
      <c r="B8" s="15" t="s">
        <v>22</v>
      </c>
      <c r="C8" s="16" t="s">
        <v>32</v>
      </c>
      <c r="D8" s="15" t="s">
        <v>22</v>
      </c>
      <c r="E8" s="16" t="s">
        <v>32</v>
      </c>
      <c r="F8" s="57"/>
      <c r="G8" s="15" t="s">
        <v>22</v>
      </c>
      <c r="H8" s="16" t="s">
        <v>32</v>
      </c>
      <c r="I8" s="16" t="s">
        <v>34</v>
      </c>
      <c r="J8" s="16" t="s">
        <v>35</v>
      </c>
    </row>
    <row r="9" spans="1:10" ht="18.75">
      <c r="A9" s="13" t="s">
        <v>36</v>
      </c>
      <c r="B9" s="34">
        <f>206.1</f>
        <v>206.1</v>
      </c>
      <c r="C9" s="28">
        <f>B9*C14/B14</f>
        <v>25.63114040542221</v>
      </c>
      <c r="D9" s="13">
        <v>34</v>
      </c>
      <c r="E9" s="28">
        <f>D9*E14/D14</f>
        <v>2.56797583081571</v>
      </c>
      <c r="F9" s="13">
        <v>41.9</v>
      </c>
      <c r="G9" s="13">
        <v>1789.7</v>
      </c>
      <c r="H9" s="28">
        <f>G9*H14/G14</f>
        <v>49.792727373897556</v>
      </c>
      <c r="I9" s="28">
        <f aca="true" t="shared" si="0" ref="I9:I14">G9/B9*100</f>
        <v>868.3648714216399</v>
      </c>
      <c r="J9" s="28">
        <f aca="true" t="shared" si="1" ref="J9:J14">G9/D9*100</f>
        <v>5263.823529411765</v>
      </c>
    </row>
    <row r="10" spans="1:10" ht="18.75">
      <c r="A10" s="13" t="s">
        <v>6</v>
      </c>
      <c r="B10" s="34">
        <v>370.8</v>
      </c>
      <c r="C10" s="28">
        <f>B10*C14/B14</f>
        <v>46.11366745429673</v>
      </c>
      <c r="D10" s="13">
        <v>944</v>
      </c>
      <c r="E10" s="28">
        <f>D10*E14/D14</f>
        <v>71.29909365558912</v>
      </c>
      <c r="F10" s="13">
        <v>685.9</v>
      </c>
      <c r="G10" s="13">
        <v>1270.1</v>
      </c>
      <c r="H10" s="28">
        <f>G10*H14/G14</f>
        <v>35.33650502184013</v>
      </c>
      <c r="I10" s="28">
        <f t="shared" si="0"/>
        <v>342.529665587918</v>
      </c>
      <c r="J10" s="28">
        <f t="shared" si="1"/>
        <v>134.54449152542372</v>
      </c>
    </row>
    <row r="11" spans="1:10" ht="18.75">
      <c r="A11" s="14" t="s">
        <v>7</v>
      </c>
      <c r="B11" s="34">
        <v>81.6</v>
      </c>
      <c r="C11" s="28">
        <f>B11*C14/B14</f>
        <v>10.14799154334038</v>
      </c>
      <c r="D11" s="13">
        <v>205</v>
      </c>
      <c r="E11" s="28">
        <f>D11*E14/D14</f>
        <v>15.483383685800604</v>
      </c>
      <c r="F11" s="13">
        <v>153.2</v>
      </c>
      <c r="G11" s="13">
        <v>279.5</v>
      </c>
      <c r="H11" s="28">
        <f>G11*H14/G14</f>
        <v>7.776201207467379</v>
      </c>
      <c r="I11" s="28">
        <f t="shared" si="0"/>
        <v>342.52450980392155</v>
      </c>
      <c r="J11" s="28">
        <f t="shared" si="1"/>
        <v>136.34146341463415</v>
      </c>
    </row>
    <row r="12" spans="1:10" ht="18.75">
      <c r="A12" s="13" t="s">
        <v>8</v>
      </c>
      <c r="B12" s="34">
        <v>119.4</v>
      </c>
      <c r="C12" s="28">
        <f>B12*C14/B14</f>
        <v>14.848899390623057</v>
      </c>
      <c r="D12" s="13">
        <v>134</v>
      </c>
      <c r="E12" s="28">
        <f>D12*E14/D14</f>
        <v>10.120845921450151</v>
      </c>
      <c r="F12" s="13">
        <v>92.4</v>
      </c>
      <c r="G12" s="13">
        <v>228</v>
      </c>
      <c r="H12" s="28">
        <f>G12*H14/G14</f>
        <v>6.343377013604874</v>
      </c>
      <c r="I12" s="28">
        <f t="shared" si="0"/>
        <v>190.95477386934672</v>
      </c>
      <c r="J12" s="28">
        <f t="shared" si="1"/>
        <v>170.1492537313433</v>
      </c>
    </row>
    <row r="13" spans="1:10" ht="18.75">
      <c r="A13" s="13" t="s">
        <v>5</v>
      </c>
      <c r="B13" s="34">
        <v>26.2</v>
      </c>
      <c r="C13" s="28">
        <f>B13*C14/B14</f>
        <v>3.258301206317622</v>
      </c>
      <c r="D13" s="13">
        <v>7</v>
      </c>
      <c r="E13" s="28">
        <f>D13*E14/D14</f>
        <v>0.5287009063444109</v>
      </c>
      <c r="F13" s="13">
        <v>35.2</v>
      </c>
      <c r="G13" s="13">
        <v>27</v>
      </c>
      <c r="H13" s="28">
        <f>G13*H14/G14</f>
        <v>0.7511893831900509</v>
      </c>
      <c r="I13" s="28">
        <f t="shared" si="0"/>
        <v>103.05343511450383</v>
      </c>
      <c r="J13" s="28">
        <f t="shared" si="1"/>
        <v>385.7142857142857</v>
      </c>
    </row>
    <row r="14" spans="1:10" ht="18.75">
      <c r="A14" s="13" t="s">
        <v>37</v>
      </c>
      <c r="B14" s="34">
        <f>SUM(B9:B13)</f>
        <v>804.1</v>
      </c>
      <c r="C14" s="11">
        <v>100</v>
      </c>
      <c r="D14" s="13">
        <f>SUM(D9:D13)</f>
        <v>1324</v>
      </c>
      <c r="E14" s="11">
        <v>100</v>
      </c>
      <c r="F14" s="13">
        <f>SUM(F9:F13)</f>
        <v>1008.6</v>
      </c>
      <c r="G14" s="13">
        <f>SUM(G9:G13)</f>
        <v>3594.3</v>
      </c>
      <c r="H14" s="11">
        <v>100</v>
      </c>
      <c r="I14" s="28">
        <f t="shared" si="0"/>
        <v>446.9966422086805</v>
      </c>
      <c r="J14" s="28">
        <f t="shared" si="1"/>
        <v>271.47280966767374</v>
      </c>
    </row>
    <row r="15" spans="1:10" ht="18.75">
      <c r="A15" s="17"/>
      <c r="B15" s="17"/>
      <c r="C15" s="29"/>
      <c r="D15" s="17"/>
      <c r="E15" s="17"/>
      <c r="F15" s="17"/>
      <c r="G15" s="17"/>
      <c r="H15" s="17"/>
      <c r="I15" s="17"/>
      <c r="J15" s="17"/>
    </row>
    <row r="16" spans="1:10" ht="18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8" ht="18.75">
      <c r="A17" s="17"/>
      <c r="B17" s="17"/>
      <c r="C17" s="17"/>
      <c r="D17" s="17"/>
      <c r="E17" s="17"/>
      <c r="F17" s="17"/>
      <c r="G17" s="17"/>
      <c r="H17" s="17"/>
    </row>
    <row r="18" spans="1:8" ht="18.75">
      <c r="A18" s="17"/>
      <c r="B18" s="17"/>
      <c r="C18" s="17"/>
      <c r="D18" s="17"/>
      <c r="E18" s="17"/>
      <c r="F18" s="17"/>
      <c r="G18" s="17"/>
      <c r="H18" s="17"/>
    </row>
    <row r="19" spans="1:8" ht="18.75">
      <c r="A19" s="17"/>
      <c r="B19" s="17"/>
      <c r="C19" s="17"/>
      <c r="D19" s="17"/>
      <c r="E19" s="17"/>
      <c r="F19" s="17"/>
      <c r="G19" s="17"/>
      <c r="H19" s="17"/>
    </row>
    <row r="20" spans="1:8" ht="18.75">
      <c r="A20" s="17"/>
      <c r="B20" s="17"/>
      <c r="C20" s="17"/>
      <c r="D20" s="17"/>
      <c r="E20" s="17"/>
      <c r="F20" s="17"/>
      <c r="G20" s="17"/>
      <c r="H20" s="17"/>
    </row>
    <row r="21" spans="1:8" ht="18.75">
      <c r="A21" s="17"/>
      <c r="B21" s="17"/>
      <c r="C21" s="17"/>
      <c r="D21" s="17"/>
      <c r="E21" s="17"/>
      <c r="F21" s="17"/>
      <c r="G21" s="17"/>
      <c r="H21" s="17"/>
    </row>
    <row r="22" spans="1:8" ht="18.75">
      <c r="A22" s="17"/>
      <c r="B22" s="17"/>
      <c r="C22" s="17"/>
      <c r="D22" s="17"/>
      <c r="E22" s="17"/>
      <c r="F22" s="17"/>
      <c r="G22" s="17"/>
      <c r="H22" s="17"/>
    </row>
    <row r="23" spans="1:8" ht="18.75">
      <c r="A23" s="17"/>
      <c r="B23" s="17"/>
      <c r="C23" s="17"/>
      <c r="D23" s="17"/>
      <c r="E23" s="17"/>
      <c r="F23" s="17"/>
      <c r="G23" s="17"/>
      <c r="H23" s="17"/>
    </row>
    <row r="24" spans="1:8" ht="18.75">
      <c r="A24" s="17"/>
      <c r="B24" s="17"/>
      <c r="C24" s="17"/>
      <c r="D24" s="17"/>
      <c r="E24" s="17"/>
      <c r="F24" s="17"/>
      <c r="G24" s="17"/>
      <c r="H24" s="17"/>
    </row>
    <row r="25" spans="1:8" ht="18.75">
      <c r="A25" s="17"/>
      <c r="B25" s="17"/>
      <c r="C25" s="17"/>
      <c r="D25" s="17"/>
      <c r="E25" s="17"/>
      <c r="F25" s="17"/>
      <c r="G25" s="17"/>
      <c r="H25" s="17"/>
    </row>
    <row r="26" spans="1:8" ht="18.75">
      <c r="A26" s="17"/>
      <c r="B26" s="17"/>
      <c r="C26" s="17"/>
      <c r="D26" s="17"/>
      <c r="E26" s="17"/>
      <c r="F26" s="17"/>
      <c r="G26" s="17"/>
      <c r="H26" s="17"/>
    </row>
    <row r="27" spans="1:8" ht="18.75">
      <c r="A27" s="17"/>
      <c r="B27" s="17"/>
      <c r="C27" s="17"/>
      <c r="D27" s="17"/>
      <c r="E27" s="17"/>
      <c r="F27" s="17"/>
      <c r="G27" s="17"/>
      <c r="H27" s="17"/>
    </row>
    <row r="28" spans="1:8" ht="18.75">
      <c r="A28" s="17"/>
      <c r="B28" s="17"/>
      <c r="C28" s="17"/>
      <c r="D28" s="17"/>
      <c r="E28" s="17"/>
      <c r="F28" s="17"/>
      <c r="G28" s="17"/>
      <c r="H28" s="17"/>
    </row>
  </sheetData>
  <sheetProtection/>
  <mergeCells count="7">
    <mergeCell ref="A6:J6"/>
    <mergeCell ref="A7:A8"/>
    <mergeCell ref="I7:J7"/>
    <mergeCell ref="B7:C7"/>
    <mergeCell ref="D7:E7"/>
    <mergeCell ref="F7:F8"/>
    <mergeCell ref="G7:H7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48"/>
  <sheetViews>
    <sheetView tabSelected="1" view="pageLayout" workbookViewId="0" topLeftCell="A1">
      <selection activeCell="B23" sqref="B23:B24"/>
    </sheetView>
  </sheetViews>
  <sheetFormatPr defaultColWidth="9.140625" defaultRowHeight="12.75"/>
  <cols>
    <col min="1" max="1" width="44.00390625" style="0" customWidth="1"/>
    <col min="2" max="2" width="11.00390625" style="45" customWidth="1"/>
    <col min="3" max="3" width="16.28125" style="45" customWidth="1"/>
    <col min="4" max="4" width="10.421875" style="45" customWidth="1"/>
    <col min="5" max="5" width="15.7109375" style="45" customWidth="1"/>
    <col min="6" max="6" width="14.8515625" style="45" customWidth="1"/>
    <col min="7" max="7" width="11.7109375" style="45" customWidth="1"/>
    <col min="8" max="8" width="15.57421875" style="0" customWidth="1"/>
    <col min="9" max="9" width="10.28125" style="0" customWidth="1"/>
  </cols>
  <sheetData>
    <row r="1" spans="1:10" ht="18.75">
      <c r="A1" s="17"/>
      <c r="B1" s="43"/>
      <c r="C1" s="43"/>
      <c r="D1" s="43"/>
      <c r="E1" s="43"/>
      <c r="F1" s="44" t="s">
        <v>9</v>
      </c>
      <c r="J1" s="3"/>
    </row>
    <row r="2" spans="1:10" ht="18.75">
      <c r="A2" s="17"/>
      <c r="B2" s="43"/>
      <c r="C2" s="43"/>
      <c r="D2" s="43"/>
      <c r="E2" s="43"/>
      <c r="F2" s="46" t="s">
        <v>16</v>
      </c>
      <c r="H2" s="10"/>
      <c r="J2" s="3"/>
    </row>
    <row r="3" spans="1:10" ht="41.25" customHeight="1">
      <c r="A3" s="17"/>
      <c r="B3" s="43"/>
      <c r="C3" s="43"/>
      <c r="D3" s="43"/>
      <c r="E3" s="43"/>
      <c r="F3" s="43"/>
      <c r="G3" s="43"/>
      <c r="H3" s="17"/>
      <c r="I3" s="3"/>
      <c r="J3" s="3"/>
    </row>
    <row r="4" spans="1:10" ht="18.75">
      <c r="A4" s="58" t="s">
        <v>38</v>
      </c>
      <c r="B4" s="58"/>
      <c r="C4" s="58"/>
      <c r="D4" s="58"/>
      <c r="E4" s="58"/>
      <c r="F4" s="58"/>
      <c r="G4" s="58"/>
      <c r="H4" s="58"/>
      <c r="I4" s="4"/>
      <c r="J4" s="4"/>
    </row>
    <row r="5" spans="1:10" ht="41.25" customHeight="1">
      <c r="A5" s="64" t="s">
        <v>30</v>
      </c>
      <c r="B5" s="65" t="s">
        <v>18</v>
      </c>
      <c r="C5" s="65"/>
      <c r="D5" s="65" t="s">
        <v>19</v>
      </c>
      <c r="E5" s="65"/>
      <c r="F5" s="65" t="s">
        <v>39</v>
      </c>
      <c r="G5" s="66" t="s">
        <v>31</v>
      </c>
      <c r="H5" s="66"/>
      <c r="I5" s="3"/>
      <c r="J5" s="3"/>
    </row>
    <row r="6" spans="1:10" ht="155.25" customHeight="1">
      <c r="A6" s="64"/>
      <c r="B6" s="47" t="s">
        <v>43</v>
      </c>
      <c r="C6" s="48" t="s">
        <v>40</v>
      </c>
      <c r="D6" s="47" t="s">
        <v>43</v>
      </c>
      <c r="E6" s="48" t="s">
        <v>40</v>
      </c>
      <c r="F6" s="65"/>
      <c r="G6" s="47" t="s">
        <v>43</v>
      </c>
      <c r="H6" s="14" t="s">
        <v>40</v>
      </c>
      <c r="I6" s="3"/>
      <c r="J6" s="3"/>
    </row>
    <row r="7" spans="1:10" ht="37.5">
      <c r="A7" s="14" t="s">
        <v>41</v>
      </c>
      <c r="B7" s="35">
        <f>'таб 1 до пояс'!B8</f>
        <v>639.1</v>
      </c>
      <c r="C7" s="35" t="s">
        <v>10</v>
      </c>
      <c r="D7" s="35">
        <f>'таб 1 до пояс'!C8</f>
        <v>1350</v>
      </c>
      <c r="E7" s="35" t="s">
        <v>10</v>
      </c>
      <c r="F7" s="35">
        <f>'таб 1 до пояс'!D8</f>
        <v>1015.7</v>
      </c>
      <c r="G7" s="35">
        <f>'таб 1 до пояс'!E8</f>
        <v>3584</v>
      </c>
      <c r="H7" s="11" t="s">
        <v>10</v>
      </c>
      <c r="I7" s="3"/>
      <c r="J7" s="3"/>
    </row>
    <row r="8" spans="1:10" ht="37.5">
      <c r="A8" s="14" t="s">
        <v>42</v>
      </c>
      <c r="B8" s="35">
        <v>6</v>
      </c>
      <c r="C8" s="35" t="s">
        <v>10</v>
      </c>
      <c r="D8" s="35">
        <v>15</v>
      </c>
      <c r="E8" s="35" t="s">
        <v>10</v>
      </c>
      <c r="F8" s="35">
        <v>23</v>
      </c>
      <c r="G8" s="35">
        <v>18</v>
      </c>
      <c r="H8" s="11" t="s">
        <v>10</v>
      </c>
      <c r="I8" s="3"/>
      <c r="J8" s="3"/>
    </row>
    <row r="9" spans="1:8" ht="37.5">
      <c r="A9" s="14" t="s">
        <v>44</v>
      </c>
      <c r="B9" s="35">
        <f>B10+B16</f>
        <v>804.1</v>
      </c>
      <c r="C9" s="49">
        <f aca="true" t="shared" si="0" ref="C9:H9">C10+C16</f>
        <v>1.2752874913649683</v>
      </c>
      <c r="D9" s="35">
        <f>D10+D16</f>
        <v>1863</v>
      </c>
      <c r="E9" s="49">
        <f>E10+E16</f>
        <v>1.3829390864387028</v>
      </c>
      <c r="F9" s="35">
        <f>F10+F16</f>
        <v>1053.8000000000002</v>
      </c>
      <c r="G9" s="35">
        <f t="shared" si="0"/>
        <v>3594.3</v>
      </c>
      <c r="H9" s="33">
        <f t="shared" si="0"/>
        <v>1.0140715390893869</v>
      </c>
    </row>
    <row r="10" spans="1:8" ht="18.75">
      <c r="A10" s="13" t="s">
        <v>45</v>
      </c>
      <c r="B10" s="35">
        <f>B11+B17+B29</f>
        <v>804.1</v>
      </c>
      <c r="C10" s="49">
        <f aca="true" t="shared" si="1" ref="C10:H10">C11+C17</f>
        <v>1.2752874913649683</v>
      </c>
      <c r="D10" s="35">
        <f>D11+D17</f>
        <v>1863</v>
      </c>
      <c r="E10" s="49">
        <f>E11+E17</f>
        <v>1.3829390864387028</v>
      </c>
      <c r="F10" s="35">
        <f>F11+F17+F29</f>
        <v>1035.6000000000001</v>
      </c>
      <c r="G10" s="35">
        <f t="shared" si="1"/>
        <v>3594.3</v>
      </c>
      <c r="H10" s="33">
        <f t="shared" si="1"/>
        <v>1.0140715390893869</v>
      </c>
    </row>
    <row r="11" spans="1:8" ht="18.75">
      <c r="A11" s="13" t="s">
        <v>46</v>
      </c>
      <c r="B11" s="35">
        <f>SUM(B12:B16)</f>
        <v>376.7</v>
      </c>
      <c r="C11" s="49">
        <f aca="true" t="shared" si="2" ref="C11:H11">SUM(C12:C16)</f>
        <v>0.6065345575517934</v>
      </c>
      <c r="D11" s="35">
        <f>SUM(D12:D16)</f>
        <v>1303</v>
      </c>
      <c r="E11" s="49">
        <f>SUM(E12:E16)</f>
        <v>0.9681242716238879</v>
      </c>
      <c r="F11" s="35">
        <f t="shared" si="2"/>
        <v>718.8000000000001</v>
      </c>
      <c r="G11" s="35">
        <f t="shared" si="2"/>
        <v>2930.6000000000004</v>
      </c>
      <c r="H11" s="33">
        <f t="shared" si="2"/>
        <v>0.8288873873036726</v>
      </c>
    </row>
    <row r="12" spans="1:8" ht="18.75">
      <c r="A12" s="13" t="s">
        <v>50</v>
      </c>
      <c r="B12" s="35">
        <v>79.8</v>
      </c>
      <c r="C12" s="49">
        <f>B12/B7</f>
        <v>0.1248630887185104</v>
      </c>
      <c r="D12" s="35">
        <v>34</v>
      </c>
      <c r="E12" s="49">
        <f>D12/D7</f>
        <v>0.025185185185185185</v>
      </c>
      <c r="F12" s="35">
        <v>68.9</v>
      </c>
      <c r="G12" s="35">
        <v>1789.7</v>
      </c>
      <c r="H12" s="33">
        <f>G12/G7</f>
        <v>0.49935825892857144</v>
      </c>
    </row>
    <row r="13" spans="1:8" ht="18.75">
      <c r="A13" s="13" t="s">
        <v>47</v>
      </c>
      <c r="B13" s="35">
        <v>230.5</v>
      </c>
      <c r="C13" s="49">
        <f>B13/B7</f>
        <v>0.36066343295258957</v>
      </c>
      <c r="D13" s="35">
        <v>950</v>
      </c>
      <c r="E13" s="49">
        <f>D13/D7</f>
        <v>0.7037037037037037</v>
      </c>
      <c r="F13" s="50">
        <v>483.1</v>
      </c>
      <c r="G13" s="35">
        <v>787.6</v>
      </c>
      <c r="H13" s="33">
        <f>G13/G7</f>
        <v>0.2197544642857143</v>
      </c>
    </row>
    <row r="14" spans="1:8" ht="18.75">
      <c r="A14" s="14" t="s">
        <v>48</v>
      </c>
      <c r="B14" s="35">
        <v>50.7</v>
      </c>
      <c r="C14" s="49">
        <f>B14/B7</f>
        <v>0.0793303082459709</v>
      </c>
      <c r="D14" s="35">
        <v>209</v>
      </c>
      <c r="E14" s="49">
        <f>D14/D7</f>
        <v>0.15481481481481482</v>
      </c>
      <c r="F14" s="50">
        <v>106.2</v>
      </c>
      <c r="G14" s="35">
        <v>173.3</v>
      </c>
      <c r="H14" s="33">
        <f>G14/G7</f>
        <v>0.04835379464285715</v>
      </c>
    </row>
    <row r="15" spans="1:8" ht="18.75">
      <c r="A15" s="13" t="s">
        <v>49</v>
      </c>
      <c r="B15" s="35">
        <v>15.7</v>
      </c>
      <c r="C15" s="49">
        <f>B15/B11</f>
        <v>0.04167772763472259</v>
      </c>
      <c r="D15" s="35">
        <v>110</v>
      </c>
      <c r="E15" s="49">
        <f>D15/D11</f>
        <v>0.0844205679201842</v>
      </c>
      <c r="F15" s="35">
        <v>42.4</v>
      </c>
      <c r="G15" s="35">
        <v>180</v>
      </c>
      <c r="H15" s="33">
        <f>G15/G11</f>
        <v>0.06142086944652971</v>
      </c>
    </row>
    <row r="16" spans="1:8" ht="18.75">
      <c r="A16" s="13" t="s">
        <v>98</v>
      </c>
      <c r="B16" s="35"/>
      <c r="C16" s="49">
        <f>B16/B7</f>
        <v>0</v>
      </c>
      <c r="D16" s="35"/>
      <c r="E16" s="49">
        <f>D16/D7</f>
        <v>0</v>
      </c>
      <c r="F16" s="35">
        <v>18.2</v>
      </c>
      <c r="G16" s="35"/>
      <c r="H16" s="33">
        <f>G16/G7</f>
        <v>0</v>
      </c>
    </row>
    <row r="17" spans="1:8" ht="37.5">
      <c r="A17" s="14" t="s">
        <v>108</v>
      </c>
      <c r="B17" s="35">
        <f>SUM(B18:B22)</f>
        <v>427.40000000000003</v>
      </c>
      <c r="C17" s="49">
        <f>B17/B7</f>
        <v>0.6687529338131748</v>
      </c>
      <c r="D17" s="35">
        <f>SUM(D18:D22)</f>
        <v>560</v>
      </c>
      <c r="E17" s="49">
        <f>D17/D7</f>
        <v>0.4148148148148148</v>
      </c>
      <c r="F17" s="35">
        <f>SUM(F18:F22)</f>
        <v>316.8</v>
      </c>
      <c r="G17" s="35">
        <f>SUM(G18:G22)</f>
        <v>663.7</v>
      </c>
      <c r="H17" s="33">
        <f>G17/G7</f>
        <v>0.1851841517857143</v>
      </c>
    </row>
    <row r="18" spans="1:8" ht="18.75">
      <c r="A18" s="13" t="s">
        <v>50</v>
      </c>
      <c r="B18" s="35"/>
      <c r="C18" s="49">
        <f>B18/B7</f>
        <v>0</v>
      </c>
      <c r="D18" s="35"/>
      <c r="E18" s="49">
        <f>D18/D7</f>
        <v>0</v>
      </c>
      <c r="F18" s="35"/>
      <c r="G18" s="35"/>
      <c r="H18" s="33">
        <f>G18/G7</f>
        <v>0</v>
      </c>
    </row>
    <row r="19" spans="1:8" ht="18.75">
      <c r="A19" s="13" t="s">
        <v>47</v>
      </c>
      <c r="B19" s="35">
        <v>140.3</v>
      </c>
      <c r="C19" s="49">
        <f>B19/B7</f>
        <v>0.2195274604913159</v>
      </c>
      <c r="D19" s="35">
        <v>420</v>
      </c>
      <c r="E19" s="49">
        <f>D19/D7</f>
        <v>0.3111111111111111</v>
      </c>
      <c r="F19" s="50">
        <v>202.8</v>
      </c>
      <c r="G19" s="35">
        <v>482.5</v>
      </c>
      <c r="H19" s="33">
        <f>G19/G7</f>
        <v>0.13462611607142858</v>
      </c>
    </row>
    <row r="20" spans="1:8" ht="18.75">
      <c r="A20" s="14" t="s">
        <v>48</v>
      </c>
      <c r="B20" s="35">
        <v>30.9</v>
      </c>
      <c r="C20" s="49">
        <f>B20/B7</f>
        <v>0.04834924112032545</v>
      </c>
      <c r="D20" s="35">
        <v>92</v>
      </c>
      <c r="E20" s="49">
        <f>D20/D7</f>
        <v>0.06814814814814815</v>
      </c>
      <c r="F20" s="50">
        <v>47</v>
      </c>
      <c r="G20" s="35">
        <v>106.2</v>
      </c>
      <c r="H20" s="33">
        <f>G20/G7</f>
        <v>0.02963169642857143</v>
      </c>
    </row>
    <row r="21" spans="1:8" ht="18.75">
      <c r="A21" s="13" t="s">
        <v>49</v>
      </c>
      <c r="B21" s="35">
        <v>103.7</v>
      </c>
      <c r="C21" s="49">
        <f>B21/B7</f>
        <v>0.16225942731966828</v>
      </c>
      <c r="D21" s="35">
        <v>30</v>
      </c>
      <c r="E21" s="49">
        <f>D21/D7</f>
        <v>0.022222222222222223</v>
      </c>
      <c r="F21" s="50">
        <v>50</v>
      </c>
      <c r="G21" s="35">
        <v>48</v>
      </c>
      <c r="H21" s="33">
        <f>G21/G7</f>
        <v>0.013392857142857142</v>
      </c>
    </row>
    <row r="22" spans="1:8" ht="18.75">
      <c r="A22" s="13" t="s">
        <v>98</v>
      </c>
      <c r="B22" s="35">
        <v>152.5</v>
      </c>
      <c r="C22" s="49">
        <f>B22/B7</f>
        <v>0.23861680488186512</v>
      </c>
      <c r="D22" s="35">
        <v>18</v>
      </c>
      <c r="E22" s="49">
        <f>D22/D7</f>
        <v>0.013333333333333334</v>
      </c>
      <c r="F22" s="35">
        <v>17</v>
      </c>
      <c r="G22" s="35">
        <v>27</v>
      </c>
      <c r="H22" s="33">
        <f>G22/G7</f>
        <v>0.007533482142857143</v>
      </c>
    </row>
    <row r="23" spans="1:8" ht="18.75">
      <c r="A23" s="13" t="s">
        <v>51</v>
      </c>
      <c r="B23" s="35"/>
      <c r="C23" s="49"/>
      <c r="D23" s="35"/>
      <c r="E23" s="47"/>
      <c r="F23" s="35"/>
      <c r="G23" s="35"/>
      <c r="H23" s="13"/>
    </row>
    <row r="24" spans="1:8" ht="18.75">
      <c r="A24" s="13" t="s">
        <v>50</v>
      </c>
      <c r="B24" s="35"/>
      <c r="C24" s="49"/>
      <c r="D24" s="35"/>
      <c r="E24" s="47"/>
      <c r="F24" s="35"/>
      <c r="G24" s="35"/>
      <c r="H24" s="13"/>
    </row>
    <row r="25" spans="1:8" ht="18.75">
      <c r="A25" s="13" t="s">
        <v>47</v>
      </c>
      <c r="B25" s="35"/>
      <c r="C25" s="49"/>
      <c r="D25" s="35"/>
      <c r="E25" s="47"/>
      <c r="F25" s="35"/>
      <c r="G25" s="35"/>
      <c r="H25" s="13"/>
    </row>
    <row r="26" spans="1:8" ht="18.75">
      <c r="A26" s="14" t="s">
        <v>48</v>
      </c>
      <c r="B26" s="35"/>
      <c r="C26" s="49"/>
      <c r="D26" s="35"/>
      <c r="E26" s="47"/>
      <c r="F26" s="35"/>
      <c r="G26" s="35"/>
      <c r="H26" s="13"/>
    </row>
    <row r="27" spans="1:8" ht="18.75">
      <c r="A27" s="13" t="s">
        <v>49</v>
      </c>
      <c r="B27" s="35"/>
      <c r="C27" s="49"/>
      <c r="D27" s="35"/>
      <c r="E27" s="47"/>
      <c r="F27" s="35"/>
      <c r="G27" s="35"/>
      <c r="H27" s="13"/>
    </row>
    <row r="28" spans="1:8" ht="18.75">
      <c r="A28" s="13" t="s">
        <v>98</v>
      </c>
      <c r="B28" s="35"/>
      <c r="C28" s="49"/>
      <c r="D28" s="35"/>
      <c r="E28" s="47"/>
      <c r="F28" s="35"/>
      <c r="G28" s="35"/>
      <c r="H28" s="13"/>
    </row>
    <row r="29" spans="1:8" ht="37.5">
      <c r="A29" s="14" t="s">
        <v>99</v>
      </c>
      <c r="B29" s="35"/>
      <c r="C29" s="49"/>
      <c r="D29" s="35"/>
      <c r="E29" s="49"/>
      <c r="F29" s="35"/>
      <c r="G29" s="35"/>
      <c r="H29" s="33"/>
    </row>
    <row r="30" spans="1:8" ht="37.5">
      <c r="A30" s="18" t="s">
        <v>100</v>
      </c>
      <c r="B30" s="51"/>
      <c r="C30" s="52"/>
      <c r="D30" s="52"/>
      <c r="E30" s="52"/>
      <c r="F30" s="52"/>
      <c r="G30" s="52"/>
      <c r="H30" s="19"/>
    </row>
    <row r="31" spans="1:8" ht="37.5">
      <c r="A31" s="14" t="s">
        <v>101</v>
      </c>
      <c r="B31" s="47"/>
      <c r="C31" s="47"/>
      <c r="D31" s="47"/>
      <c r="E31" s="47"/>
      <c r="F31" s="47"/>
      <c r="G31" s="47"/>
      <c r="H31" s="13"/>
    </row>
    <row r="32" spans="1:8" ht="18.75">
      <c r="A32" s="17"/>
      <c r="B32" s="43"/>
      <c r="C32" s="43"/>
      <c r="D32" s="43"/>
      <c r="E32" s="43"/>
      <c r="F32" s="43"/>
      <c r="G32" s="43"/>
      <c r="H32" s="17"/>
    </row>
    <row r="33" spans="1:8" ht="12.75">
      <c r="A33" s="3"/>
      <c r="B33" s="53"/>
      <c r="C33" s="53"/>
      <c r="D33" s="53"/>
      <c r="E33" s="53"/>
      <c r="F33" s="53"/>
      <c r="G33" s="53"/>
      <c r="H33" s="3"/>
    </row>
    <row r="34" spans="1:8" ht="12.75">
      <c r="A34" s="3"/>
      <c r="B34" s="53"/>
      <c r="C34" s="53"/>
      <c r="D34" s="53"/>
      <c r="E34" s="53"/>
      <c r="F34" s="53"/>
      <c r="G34" s="53"/>
      <c r="H34" s="3"/>
    </row>
    <row r="35" spans="1:8" ht="12.75">
      <c r="A35" s="3"/>
      <c r="B35" s="53"/>
      <c r="C35" s="53"/>
      <c r="D35" s="53"/>
      <c r="E35" s="53"/>
      <c r="F35" s="53"/>
      <c r="H35" s="1"/>
    </row>
    <row r="36" spans="1:8" ht="12.75">
      <c r="A36" s="3"/>
      <c r="B36" s="53"/>
      <c r="C36" s="53"/>
      <c r="D36" s="53"/>
      <c r="E36" s="53"/>
      <c r="F36" s="63"/>
      <c r="G36" s="63"/>
      <c r="H36" s="63"/>
    </row>
    <row r="37" spans="1:8" ht="12.75">
      <c r="A37" s="3"/>
      <c r="B37" s="53"/>
      <c r="C37" s="53"/>
      <c r="D37" s="53"/>
      <c r="E37" s="53"/>
      <c r="F37" s="53"/>
      <c r="G37" s="53"/>
      <c r="H37" s="3"/>
    </row>
    <row r="38" spans="1:8" ht="12.75">
      <c r="A38" s="3"/>
      <c r="B38" s="53"/>
      <c r="C38" s="53"/>
      <c r="D38" s="53"/>
      <c r="E38" s="53"/>
      <c r="F38" s="53"/>
      <c r="G38" s="53"/>
      <c r="H38" s="3"/>
    </row>
    <row r="39" spans="1:8" ht="12.75">
      <c r="A39" s="3"/>
      <c r="B39" s="53"/>
      <c r="C39" s="53"/>
      <c r="D39" s="53"/>
      <c r="E39" s="53"/>
      <c r="F39" s="53"/>
      <c r="G39" s="53"/>
      <c r="H39" s="3"/>
    </row>
    <row r="40" spans="1:8" ht="12.75">
      <c r="A40" s="3"/>
      <c r="B40" s="53"/>
      <c r="C40" s="53"/>
      <c r="D40" s="53"/>
      <c r="E40" s="53"/>
      <c r="F40" s="53"/>
      <c r="G40" s="53"/>
      <c r="H40" s="3"/>
    </row>
    <row r="41" spans="1:8" ht="12.75">
      <c r="A41" s="3"/>
      <c r="B41" s="53"/>
      <c r="C41" s="53"/>
      <c r="D41" s="53"/>
      <c r="E41" s="53"/>
      <c r="F41" s="53"/>
      <c r="G41" s="53"/>
      <c r="H41" s="3"/>
    </row>
    <row r="42" spans="1:8" ht="12.75">
      <c r="A42" s="3"/>
      <c r="B42" s="53"/>
      <c r="C42" s="53"/>
      <c r="D42" s="53"/>
      <c r="E42" s="53"/>
      <c r="F42" s="53"/>
      <c r="G42" s="53"/>
      <c r="H42" s="3"/>
    </row>
    <row r="43" spans="1:8" ht="12.75">
      <c r="A43" s="3"/>
      <c r="B43" s="53"/>
      <c r="C43" s="53"/>
      <c r="D43" s="53"/>
      <c r="E43" s="53"/>
      <c r="F43" s="53"/>
      <c r="G43" s="53"/>
      <c r="H43" s="3"/>
    </row>
    <row r="44" spans="1:8" ht="12.75">
      <c r="A44" s="3"/>
      <c r="B44" s="53"/>
      <c r="C44" s="53"/>
      <c r="D44" s="53"/>
      <c r="E44" s="53"/>
      <c r="F44" s="53"/>
      <c r="G44" s="53"/>
      <c r="H44" s="3"/>
    </row>
    <row r="45" spans="1:8" ht="12.75">
      <c r="A45" s="3"/>
      <c r="B45" s="53"/>
      <c r="C45" s="53"/>
      <c r="D45" s="53"/>
      <c r="E45" s="53"/>
      <c r="F45" s="53"/>
      <c r="G45" s="53"/>
      <c r="H45" s="3"/>
    </row>
    <row r="46" spans="1:8" ht="12.75">
      <c r="A46" s="3"/>
      <c r="B46" s="53"/>
      <c r="C46" s="53"/>
      <c r="D46" s="53"/>
      <c r="E46" s="53"/>
      <c r="F46" s="53"/>
      <c r="G46" s="53"/>
      <c r="H46" s="3"/>
    </row>
    <row r="47" spans="1:8" ht="12.75">
      <c r="A47" s="3"/>
      <c r="B47" s="53"/>
      <c r="C47" s="53"/>
      <c r="D47" s="53"/>
      <c r="E47" s="53"/>
      <c r="F47" s="53"/>
      <c r="G47" s="53"/>
      <c r="H47" s="3"/>
    </row>
    <row r="48" spans="1:8" ht="12.75">
      <c r="A48" s="3"/>
      <c r="B48" s="53"/>
      <c r="C48" s="53"/>
      <c r="D48" s="53"/>
      <c r="E48" s="53"/>
      <c r="F48" s="53"/>
      <c r="G48" s="53"/>
      <c r="H48" s="3"/>
    </row>
  </sheetData>
  <sheetProtection/>
  <mergeCells count="7">
    <mergeCell ref="A4:H4"/>
    <mergeCell ref="F36:H36"/>
    <mergeCell ref="A5:A6"/>
    <mergeCell ref="B5:C5"/>
    <mergeCell ref="D5:E5"/>
    <mergeCell ref="F5:F6"/>
    <mergeCell ref="G5:H5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36"/>
  <sheetViews>
    <sheetView view="pageLayout" workbookViewId="0" topLeftCell="A25">
      <selection activeCell="A45" sqref="A45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20" t="s">
        <v>11</v>
      </c>
    </row>
    <row r="2" spans="1:7" ht="18.75">
      <c r="A2" s="8"/>
      <c r="B2" s="8"/>
      <c r="C2" s="8"/>
      <c r="D2" s="8"/>
      <c r="E2" s="20" t="s">
        <v>16</v>
      </c>
      <c r="F2" s="2"/>
      <c r="G2" s="2"/>
    </row>
    <row r="3" spans="1:7" ht="18.75">
      <c r="A3" s="8"/>
      <c r="B3" s="8"/>
      <c r="C3" s="8"/>
      <c r="D3" s="8"/>
      <c r="E3" s="21"/>
      <c r="F3" s="2"/>
      <c r="G3" s="2"/>
    </row>
    <row r="4" spans="1:7" ht="18.75">
      <c r="A4" s="8"/>
      <c r="B4" s="8"/>
      <c r="C4" s="8"/>
      <c r="D4" s="8"/>
      <c r="E4" s="21"/>
      <c r="F4" s="2"/>
      <c r="G4" s="2"/>
    </row>
    <row r="5" spans="1:5" ht="18.75">
      <c r="A5" s="58" t="s">
        <v>52</v>
      </c>
      <c r="B5" s="58"/>
      <c r="C5" s="58"/>
      <c r="D5" s="58"/>
      <c r="E5" s="58"/>
    </row>
    <row r="6" spans="1:5" ht="18.75">
      <c r="A6" s="11" t="s">
        <v>53</v>
      </c>
      <c r="B6" s="13"/>
      <c r="C6" s="13"/>
      <c r="D6" s="13"/>
      <c r="E6" s="11" t="s">
        <v>30</v>
      </c>
    </row>
    <row r="7" spans="1:5" ht="37.5">
      <c r="A7" s="14" t="s">
        <v>54</v>
      </c>
      <c r="B7" s="13"/>
      <c r="C7" s="13"/>
      <c r="D7" s="13"/>
      <c r="E7" s="11">
        <v>3584</v>
      </c>
    </row>
    <row r="8" spans="1:5" ht="37.5">
      <c r="A8" s="14" t="s">
        <v>55</v>
      </c>
      <c r="B8" s="13"/>
      <c r="C8" s="13"/>
      <c r="D8" s="13"/>
      <c r="E8" s="11">
        <v>3100</v>
      </c>
    </row>
    <row r="9" spans="1:5" ht="37.5">
      <c r="A9" s="14" t="s">
        <v>56</v>
      </c>
      <c r="B9" s="13"/>
      <c r="C9" s="13"/>
      <c r="D9" s="13"/>
      <c r="E9" s="28">
        <f>E8/E7*100</f>
        <v>86.49553571428571</v>
      </c>
    </row>
    <row r="10" spans="1:5" ht="18.75">
      <c r="A10" s="14" t="s">
        <v>57</v>
      </c>
      <c r="B10" s="13"/>
      <c r="C10" s="13"/>
      <c r="D10" s="13"/>
      <c r="E10" s="11">
        <v>1270.1</v>
      </c>
    </row>
    <row r="11" spans="1:5" ht="18.75">
      <c r="A11" s="14" t="s">
        <v>58</v>
      </c>
      <c r="B11" s="13"/>
      <c r="C11" s="13"/>
      <c r="D11" s="13"/>
      <c r="E11" s="11">
        <v>1370</v>
      </c>
    </row>
    <row r="12" spans="1:5" ht="18.75">
      <c r="A12" s="14" t="s">
        <v>59</v>
      </c>
      <c r="B12" s="13"/>
      <c r="C12" s="13"/>
      <c r="D12" s="13"/>
      <c r="E12" s="28">
        <f>E11/E10*100</f>
        <v>107.86552239981104</v>
      </c>
    </row>
    <row r="13" spans="1:5" ht="75">
      <c r="A13" s="14" t="s">
        <v>60</v>
      </c>
      <c r="B13" s="13"/>
      <c r="C13" s="13"/>
      <c r="D13" s="13"/>
      <c r="E13" s="28">
        <f>E9-E12</f>
        <v>-21.369986685525333</v>
      </c>
    </row>
    <row r="14" spans="1:5" ht="18.75">
      <c r="A14" s="8"/>
      <c r="B14" s="8"/>
      <c r="C14" s="8"/>
      <c r="D14" s="8"/>
      <c r="E14" s="8"/>
    </row>
    <row r="15" spans="1:5" ht="18.75">
      <c r="A15" s="8"/>
      <c r="B15" s="8"/>
      <c r="C15" s="8"/>
      <c r="D15" s="8"/>
      <c r="E15" s="8"/>
    </row>
    <row r="16" spans="1:5" ht="18.75">
      <c r="A16" s="8"/>
      <c r="B16" s="8"/>
      <c r="C16" s="8"/>
      <c r="D16" s="8"/>
      <c r="E16" s="20" t="s">
        <v>61</v>
      </c>
    </row>
    <row r="17" spans="1:5" ht="18.75">
      <c r="A17" s="8"/>
      <c r="B17" s="8"/>
      <c r="C17" s="8"/>
      <c r="D17" s="8"/>
      <c r="E17" s="20" t="s">
        <v>16</v>
      </c>
    </row>
    <row r="18" spans="1:5" ht="18.75">
      <c r="A18" s="8"/>
      <c r="B18" s="8"/>
      <c r="C18" s="8"/>
      <c r="D18" s="8"/>
      <c r="E18" s="21"/>
    </row>
    <row r="19" spans="1:5" ht="7.5" customHeight="1">
      <c r="A19" s="8"/>
      <c r="B19" s="8"/>
      <c r="C19" s="8"/>
      <c r="D19" s="8"/>
      <c r="E19" s="21"/>
    </row>
    <row r="20" spans="1:5" ht="18.75">
      <c r="A20" s="58" t="s">
        <v>62</v>
      </c>
      <c r="B20" s="58"/>
      <c r="C20" s="58"/>
      <c r="D20" s="58"/>
      <c r="E20" s="58"/>
    </row>
    <row r="21" spans="1:5" ht="37.5">
      <c r="A21" s="11" t="s">
        <v>30</v>
      </c>
      <c r="B21" s="13"/>
      <c r="C21" s="13"/>
      <c r="D21" s="13"/>
      <c r="E21" s="12" t="s">
        <v>21</v>
      </c>
    </row>
    <row r="22" spans="1:5" ht="37.5">
      <c r="A22" s="14" t="s">
        <v>63</v>
      </c>
      <c r="B22" s="13"/>
      <c r="C22" s="13"/>
      <c r="D22" s="13"/>
      <c r="E22" s="13">
        <v>151</v>
      </c>
    </row>
    <row r="23" spans="1:5" ht="18.75">
      <c r="A23" s="14" t="s">
        <v>64</v>
      </c>
      <c r="B23" s="13"/>
      <c r="C23" s="13"/>
      <c r="D23" s="13"/>
      <c r="E23" s="13">
        <v>151</v>
      </c>
    </row>
    <row r="24" spans="1:5" ht="18.75">
      <c r="A24" s="22" t="s">
        <v>65</v>
      </c>
      <c r="B24" s="13"/>
      <c r="C24" s="13"/>
      <c r="D24" s="13"/>
      <c r="E24" s="13">
        <v>151</v>
      </c>
    </row>
    <row r="25" spans="1:5" ht="18.75">
      <c r="A25" s="22" t="s">
        <v>66</v>
      </c>
      <c r="B25" s="13"/>
      <c r="C25" s="13"/>
      <c r="D25" s="13"/>
      <c r="E25" s="13"/>
    </row>
    <row r="26" spans="1:5" ht="18.75">
      <c r="A26" s="22" t="s">
        <v>67</v>
      </c>
      <c r="B26" s="13"/>
      <c r="C26" s="13"/>
      <c r="D26" s="13"/>
      <c r="E26" s="13"/>
    </row>
    <row r="27" spans="1:5" ht="18.75">
      <c r="A27" s="22" t="s">
        <v>68</v>
      </c>
      <c r="B27" s="13"/>
      <c r="C27" s="13"/>
      <c r="D27" s="13"/>
      <c r="E27" s="13"/>
    </row>
    <row r="28" spans="1:5" ht="18.75">
      <c r="A28" s="22" t="s">
        <v>65</v>
      </c>
      <c r="B28" s="13"/>
      <c r="C28" s="13"/>
      <c r="D28" s="13"/>
      <c r="E28" s="13"/>
    </row>
    <row r="29" spans="1:5" ht="18.75">
      <c r="A29" s="22" t="s">
        <v>66</v>
      </c>
      <c r="B29" s="13"/>
      <c r="C29" s="13"/>
      <c r="D29" s="13"/>
      <c r="E29" s="13"/>
    </row>
    <row r="30" spans="1:5" ht="18.75">
      <c r="A30" s="22" t="s">
        <v>67</v>
      </c>
      <c r="B30" s="13"/>
      <c r="C30" s="13"/>
      <c r="D30" s="13"/>
      <c r="E30" s="13"/>
    </row>
    <row r="31" spans="1:5" ht="18.75">
      <c r="A31" s="23" t="s">
        <v>69</v>
      </c>
      <c r="B31" s="13"/>
      <c r="C31" s="13"/>
      <c r="D31" s="13"/>
      <c r="E31" s="13">
        <v>151</v>
      </c>
    </row>
    <row r="32" spans="1:5" ht="18.75">
      <c r="A32" s="24" t="s">
        <v>70</v>
      </c>
      <c r="B32" s="13"/>
      <c r="C32" s="13"/>
      <c r="D32" s="13"/>
      <c r="E32" s="13">
        <v>151</v>
      </c>
    </row>
    <row r="33" spans="1:5" ht="18.75">
      <c r="A33" s="24" t="s">
        <v>71</v>
      </c>
      <c r="B33" s="13"/>
      <c r="C33" s="13"/>
      <c r="D33" s="13"/>
      <c r="E33" s="13"/>
    </row>
    <row r="34" spans="1:5" ht="18.75">
      <c r="A34" s="8"/>
      <c r="B34" s="8"/>
      <c r="C34" s="8"/>
      <c r="D34" s="8"/>
      <c r="E34" s="8"/>
    </row>
    <row r="35" spans="1:5" ht="18.75">
      <c r="A35" s="8"/>
      <c r="B35" s="8"/>
      <c r="C35" s="8"/>
      <c r="D35" s="8"/>
      <c r="E35" s="8"/>
    </row>
    <row r="36" spans="1:5" ht="18.75">
      <c r="A36" s="8"/>
      <c r="B36" s="8"/>
      <c r="C36" s="8"/>
      <c r="D36" s="8"/>
      <c r="E36" s="8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0"/>
  <sheetViews>
    <sheetView view="pageLayout" zoomScaleNormal="50" workbookViewId="0" topLeftCell="A10">
      <selection activeCell="G29" sqref="G29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0" max="10" width="12.57421875" style="0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20" t="s">
        <v>72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20" t="s">
        <v>16</v>
      </c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21"/>
    </row>
    <row r="4" spans="1:13" ht="18.75">
      <c r="A4" s="58" t="s">
        <v>102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33" customHeight="1">
      <c r="A5" s="64" t="s">
        <v>30</v>
      </c>
      <c r="B5" s="13"/>
      <c r="C5" s="13"/>
      <c r="D5" s="13"/>
      <c r="E5" s="13"/>
      <c r="F5" s="66" t="s">
        <v>18</v>
      </c>
      <c r="G5" s="66" t="s">
        <v>19</v>
      </c>
      <c r="H5" s="66" t="s">
        <v>73</v>
      </c>
      <c r="I5" s="66" t="s">
        <v>21</v>
      </c>
      <c r="J5" s="66"/>
      <c r="K5" s="66"/>
      <c r="L5" s="66" t="s">
        <v>78</v>
      </c>
      <c r="M5" s="66"/>
    </row>
    <row r="6" spans="1:13" ht="36.75" customHeight="1">
      <c r="A6" s="64"/>
      <c r="B6" s="13"/>
      <c r="C6" s="13"/>
      <c r="D6" s="13"/>
      <c r="E6" s="13"/>
      <c r="F6" s="66"/>
      <c r="G6" s="66"/>
      <c r="H6" s="66"/>
      <c r="I6" s="66" t="s">
        <v>74</v>
      </c>
      <c r="J6" s="66" t="s">
        <v>75</v>
      </c>
      <c r="K6" s="66"/>
      <c r="L6" s="66" t="s">
        <v>34</v>
      </c>
      <c r="M6" s="66" t="s">
        <v>35</v>
      </c>
    </row>
    <row r="7" spans="1:13" ht="57" customHeight="1">
      <c r="A7" s="64"/>
      <c r="B7" s="13"/>
      <c r="C7" s="13"/>
      <c r="D7" s="13"/>
      <c r="E7" s="13"/>
      <c r="F7" s="66"/>
      <c r="G7" s="66"/>
      <c r="H7" s="66"/>
      <c r="I7" s="66"/>
      <c r="J7" s="13" t="s">
        <v>76</v>
      </c>
      <c r="K7" s="13" t="s">
        <v>77</v>
      </c>
      <c r="L7" s="66"/>
      <c r="M7" s="66"/>
    </row>
    <row r="8" spans="1:13" ht="93.75">
      <c r="A8" s="14" t="s">
        <v>79</v>
      </c>
      <c r="B8" s="13"/>
      <c r="C8" s="13"/>
      <c r="D8" s="13"/>
      <c r="E8" s="13"/>
      <c r="F8" s="32">
        <v>394.46</v>
      </c>
      <c r="G8" s="32">
        <v>390</v>
      </c>
      <c r="H8" s="32">
        <v>1015.7</v>
      </c>
      <c r="I8" s="32">
        <v>1350</v>
      </c>
      <c r="J8" s="36"/>
      <c r="K8" s="32"/>
      <c r="L8" s="32">
        <f>I8/F8*100</f>
        <v>342.2400243370684</v>
      </c>
      <c r="M8" s="32">
        <f>I8/G8*100</f>
        <v>346.1538461538462</v>
      </c>
    </row>
    <row r="9" spans="1:13" ht="75">
      <c r="A9" s="14" t="s">
        <v>80</v>
      </c>
      <c r="B9" s="13"/>
      <c r="C9" s="13"/>
      <c r="D9" s="13"/>
      <c r="E9" s="13"/>
      <c r="F9" s="32">
        <v>6</v>
      </c>
      <c r="G9" s="32">
        <v>15</v>
      </c>
      <c r="H9" s="32">
        <v>23</v>
      </c>
      <c r="I9" s="72">
        <v>18</v>
      </c>
      <c r="J9" s="72">
        <v>6</v>
      </c>
      <c r="K9" s="72">
        <v>12</v>
      </c>
      <c r="L9" s="32">
        <f aca="true" t="shared" si="0" ref="L9:L15">I9/F9*100</f>
        <v>300</v>
      </c>
      <c r="M9" s="32">
        <f aca="true" t="shared" si="1" ref="M9:M15">I9/G9*100</f>
        <v>120</v>
      </c>
    </row>
    <row r="10" spans="1:13" ht="75">
      <c r="A10" s="22" t="s">
        <v>81</v>
      </c>
      <c r="B10" s="13"/>
      <c r="C10" s="13"/>
      <c r="D10" s="13"/>
      <c r="E10" s="13"/>
      <c r="F10" s="32">
        <f aca="true" t="shared" si="2" ref="F10:K10">SUM(F11:F12)</f>
        <v>252.2</v>
      </c>
      <c r="G10" s="32">
        <f t="shared" si="2"/>
        <v>944</v>
      </c>
      <c r="H10" s="32">
        <f t="shared" si="2"/>
        <v>685.9</v>
      </c>
      <c r="I10" s="32">
        <f t="shared" si="2"/>
        <v>1270.1000000000001</v>
      </c>
      <c r="J10" s="32">
        <f t="shared" si="2"/>
        <v>482.5</v>
      </c>
      <c r="K10" s="32">
        <f t="shared" si="2"/>
        <v>787.6</v>
      </c>
      <c r="L10" s="32">
        <f t="shared" si="0"/>
        <v>503.6082474226805</v>
      </c>
      <c r="M10" s="32">
        <f t="shared" si="1"/>
        <v>134.54449152542372</v>
      </c>
    </row>
    <row r="11" spans="1:13" ht="37.5">
      <c r="A11" s="22" t="s">
        <v>83</v>
      </c>
      <c r="B11" s="13"/>
      <c r="C11" s="13"/>
      <c r="D11" s="13"/>
      <c r="E11" s="13"/>
      <c r="F11" s="32">
        <v>252.2</v>
      </c>
      <c r="G11" s="32">
        <v>944</v>
      </c>
      <c r="H11" s="32">
        <v>480</v>
      </c>
      <c r="I11" s="73">
        <f>SUM(J11:K11)</f>
        <v>839.4000000000001</v>
      </c>
      <c r="J11" s="73">
        <v>353.1</v>
      </c>
      <c r="K11" s="73">
        <v>486.3</v>
      </c>
      <c r="L11" s="73">
        <f t="shared" si="0"/>
        <v>332.83108643933394</v>
      </c>
      <c r="M11" s="73">
        <f t="shared" si="1"/>
        <v>88.91949152542374</v>
      </c>
    </row>
    <row r="12" spans="1:13" ht="37.5">
      <c r="A12" s="22" t="s">
        <v>82</v>
      </c>
      <c r="B12" s="13"/>
      <c r="C12" s="13"/>
      <c r="D12" s="13"/>
      <c r="E12" s="13"/>
      <c r="F12" s="32"/>
      <c r="G12" s="32"/>
      <c r="H12" s="32">
        <v>205.9</v>
      </c>
      <c r="I12" s="73">
        <f>SUM(J12:K12)</f>
        <v>430.70000000000005</v>
      </c>
      <c r="J12" s="73">
        <v>129.4</v>
      </c>
      <c r="K12" s="73">
        <v>301.3</v>
      </c>
      <c r="L12" s="73"/>
      <c r="M12" s="73"/>
    </row>
    <row r="13" spans="1:13" ht="75">
      <c r="A13" s="22" t="s">
        <v>84</v>
      </c>
      <c r="B13" s="13"/>
      <c r="C13" s="13"/>
      <c r="D13" s="13"/>
      <c r="E13" s="13"/>
      <c r="F13" s="32">
        <f>F10/F9/12*1000</f>
        <v>3502.777777777778</v>
      </c>
      <c r="G13" s="32">
        <f>G10/G9/12*1000</f>
        <v>5244.444444444444</v>
      </c>
      <c r="H13" s="32">
        <f>H10/H9/6*1000</f>
        <v>4970.289855072464</v>
      </c>
      <c r="I13" s="32">
        <f>I10/I9/12*1000</f>
        <v>5880.092592592593</v>
      </c>
      <c r="J13" s="32">
        <f>J10/J9/12*1000</f>
        <v>6701.38888888889</v>
      </c>
      <c r="K13" s="32">
        <f>K10/K9/12*1000</f>
        <v>5469.444444444445</v>
      </c>
      <c r="L13" s="32">
        <f t="shared" si="0"/>
        <v>167.86941580756013</v>
      </c>
      <c r="M13" s="32">
        <f t="shared" si="1"/>
        <v>112.12040960451979</v>
      </c>
    </row>
    <row r="14" spans="1:13" ht="56.25">
      <c r="A14" s="22" t="s">
        <v>85</v>
      </c>
      <c r="B14" s="13"/>
      <c r="C14" s="13"/>
      <c r="D14" s="13"/>
      <c r="E14" s="13"/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</row>
    <row r="15" spans="1:13" ht="75">
      <c r="A15" s="22" t="s">
        <v>86</v>
      </c>
      <c r="B15" s="13"/>
      <c r="C15" s="13"/>
      <c r="D15" s="13"/>
      <c r="E15" s="13"/>
      <c r="F15" s="32">
        <f aca="true" t="shared" si="3" ref="F15:K15">F8/F10/F9</f>
        <v>0.26067935500925193</v>
      </c>
      <c r="G15" s="32">
        <f t="shared" si="3"/>
        <v>0.02754237288135593</v>
      </c>
      <c r="H15" s="32">
        <f t="shared" si="3"/>
        <v>0.064383830828426</v>
      </c>
      <c r="I15" s="32">
        <f t="shared" si="3"/>
        <v>0.05905046846704983</v>
      </c>
      <c r="J15" s="32">
        <f t="shared" si="3"/>
        <v>0</v>
      </c>
      <c r="K15" s="32">
        <f t="shared" si="3"/>
        <v>0</v>
      </c>
      <c r="L15" s="32">
        <f t="shared" si="0"/>
        <v>22.652529758236525</v>
      </c>
      <c r="M15" s="32">
        <f t="shared" si="1"/>
        <v>214.39862397267322</v>
      </c>
    </row>
    <row r="16" spans="1:13" ht="12.7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</sheetData>
  <sheetProtection/>
  <mergeCells count="11">
    <mergeCell ref="L5:M5"/>
    <mergeCell ref="L6:L7"/>
    <mergeCell ref="M6:M7"/>
    <mergeCell ref="A4:M4"/>
    <mergeCell ref="H5:H7"/>
    <mergeCell ref="I5:K5"/>
    <mergeCell ref="I6:I7"/>
    <mergeCell ref="J6:K6"/>
    <mergeCell ref="A5:A7"/>
    <mergeCell ref="F5:F7"/>
    <mergeCell ref="G5:G7"/>
  </mergeCells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Header>&amp;C&amp;"Times New Roman,обычный"&amp;16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1"/>
  <sheetViews>
    <sheetView view="pageLayout" zoomScale="82" zoomScalePageLayoutView="82" workbookViewId="0" topLeftCell="A1">
      <selection activeCell="O15" sqref="O15"/>
    </sheetView>
  </sheetViews>
  <sheetFormatPr defaultColWidth="9.140625" defaultRowHeight="12.75"/>
  <cols>
    <col min="1" max="1" width="20.140625" style="0" customWidth="1"/>
    <col min="2" max="2" width="0.13671875" style="0" hidden="1" customWidth="1"/>
    <col min="3" max="5" width="9.140625" style="0" hidden="1" customWidth="1"/>
    <col min="6" max="6" width="12.28125" style="0" customWidth="1"/>
    <col min="7" max="7" width="14.57421875" style="0" customWidth="1"/>
    <col min="8" max="8" width="12.421875" style="0" customWidth="1"/>
    <col min="9" max="9" width="9.8515625" style="0" customWidth="1"/>
    <col min="10" max="10" width="10.8515625" style="0" customWidth="1"/>
    <col min="11" max="11" width="11.00390625" style="0" customWidth="1"/>
    <col min="12" max="12" width="10.14062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/>
      <c r="I1" s="8"/>
      <c r="J1" s="20" t="s">
        <v>87</v>
      </c>
    </row>
    <row r="2" spans="1:12" ht="18.75">
      <c r="A2" s="8"/>
      <c r="B2" s="8"/>
      <c r="C2" s="8"/>
      <c r="D2" s="8"/>
      <c r="E2" s="8"/>
      <c r="F2" s="8"/>
      <c r="G2" s="8"/>
      <c r="H2" s="8"/>
      <c r="I2" s="8"/>
      <c r="J2" s="8" t="s">
        <v>16</v>
      </c>
      <c r="L2" s="25"/>
    </row>
    <row r="3" spans="1:12" ht="32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  <c r="L3" s="8"/>
    </row>
    <row r="4" spans="1:12" ht="46.5" customHeight="1">
      <c r="A4" s="69" t="s">
        <v>88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1:12" ht="24" customHeight="1">
      <c r="A5" s="59"/>
      <c r="B5" s="15"/>
      <c r="C5" s="15"/>
      <c r="D5" s="15"/>
      <c r="E5" s="15"/>
      <c r="F5" s="57" t="s">
        <v>89</v>
      </c>
      <c r="G5" s="57" t="s">
        <v>90</v>
      </c>
      <c r="H5" s="57" t="s">
        <v>0</v>
      </c>
      <c r="I5" s="57" t="s">
        <v>91</v>
      </c>
      <c r="J5" s="57"/>
      <c r="K5" s="57"/>
      <c r="L5" s="57"/>
    </row>
    <row r="6" spans="1:12" ht="27.75" customHeight="1">
      <c r="A6" s="59"/>
      <c r="B6" s="15"/>
      <c r="C6" s="15"/>
      <c r="D6" s="15"/>
      <c r="E6" s="15"/>
      <c r="F6" s="57"/>
      <c r="G6" s="57"/>
      <c r="H6" s="57"/>
      <c r="I6" s="57" t="s">
        <v>1</v>
      </c>
      <c r="J6" s="57" t="s">
        <v>2</v>
      </c>
      <c r="K6" s="57" t="s">
        <v>3</v>
      </c>
      <c r="L6" s="57" t="s">
        <v>4</v>
      </c>
    </row>
    <row r="7" spans="1:12" ht="48" customHeight="1">
      <c r="A7" s="59"/>
      <c r="B7" s="15"/>
      <c r="C7" s="15"/>
      <c r="D7" s="15"/>
      <c r="E7" s="15"/>
      <c r="F7" s="57"/>
      <c r="G7" s="57"/>
      <c r="H7" s="57"/>
      <c r="I7" s="57"/>
      <c r="J7" s="57"/>
      <c r="K7" s="57"/>
      <c r="L7" s="57"/>
    </row>
    <row r="8" spans="1:12" ht="32.25" customHeight="1">
      <c r="A8" s="64" t="s">
        <v>93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93.75">
      <c r="A9" s="14" t="s">
        <v>92</v>
      </c>
      <c r="B9" s="13"/>
      <c r="C9" s="13"/>
      <c r="D9" s="13"/>
      <c r="E9" s="13"/>
      <c r="F9" s="39">
        <v>699</v>
      </c>
      <c r="G9" s="40">
        <v>1082</v>
      </c>
      <c r="H9" s="40">
        <v>500</v>
      </c>
      <c r="I9" s="40"/>
      <c r="J9" s="37"/>
      <c r="K9" s="54">
        <v>500</v>
      </c>
      <c r="L9" s="37"/>
    </row>
    <row r="10" spans="1:12" ht="18.75">
      <c r="A10" s="66" t="s">
        <v>94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93.75">
      <c r="A11" s="22" t="s">
        <v>95</v>
      </c>
      <c r="B11" s="13"/>
      <c r="C11" s="13"/>
      <c r="D11" s="13"/>
      <c r="E11" s="13"/>
      <c r="F11" s="38">
        <v>699</v>
      </c>
      <c r="G11" s="38">
        <v>1082</v>
      </c>
      <c r="H11" s="38">
        <v>500</v>
      </c>
      <c r="I11" s="38"/>
      <c r="J11" s="13"/>
      <c r="K11" s="55">
        <v>500</v>
      </c>
      <c r="L11" s="13"/>
    </row>
    <row r="12" spans="1:12" ht="18.75">
      <c r="A12" s="22" t="s">
        <v>106</v>
      </c>
      <c r="B12" s="13"/>
      <c r="C12" s="13"/>
      <c r="D12" s="13"/>
      <c r="E12" s="13"/>
      <c r="F12" s="38">
        <v>699</v>
      </c>
      <c r="G12" s="38">
        <v>1082</v>
      </c>
      <c r="H12" s="38">
        <v>500</v>
      </c>
      <c r="I12" s="38"/>
      <c r="J12" s="13"/>
      <c r="K12" s="55">
        <v>500</v>
      </c>
      <c r="L12" s="13"/>
    </row>
    <row r="13" spans="1:12" ht="18.75">
      <c r="A13" s="22" t="s">
        <v>107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8.75">
      <c r="A14" s="22" t="s">
        <v>96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8.75">
      <c r="A15" s="2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8.75">
      <c r="A16" s="2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8.75">
      <c r="A17" s="67" t="s">
        <v>13</v>
      </c>
      <c r="B17" s="67"/>
      <c r="C17" s="67"/>
      <c r="D17" s="67"/>
      <c r="E17" s="67"/>
      <c r="F17" s="67"/>
      <c r="G17" s="17"/>
      <c r="H17" s="17" t="s">
        <v>97</v>
      </c>
      <c r="I17" s="17"/>
      <c r="J17" s="17"/>
      <c r="K17" s="17" t="s">
        <v>109</v>
      </c>
      <c r="L17" s="17"/>
    </row>
    <row r="18" spans="1:12" ht="18.75">
      <c r="A18" s="27"/>
      <c r="B18" s="17"/>
      <c r="C18" s="17"/>
      <c r="D18" s="17"/>
      <c r="E18" s="17"/>
      <c r="F18" s="17"/>
      <c r="G18" s="17"/>
      <c r="H18" s="68" t="s">
        <v>15</v>
      </c>
      <c r="I18" s="68"/>
      <c r="J18" s="17"/>
      <c r="K18" s="68" t="s">
        <v>14</v>
      </c>
      <c r="L18" s="68"/>
    </row>
    <row r="19" spans="1:12" ht="12.75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sheetProtection/>
  <mergeCells count="15">
    <mergeCell ref="A10:L10"/>
    <mergeCell ref="A17:F17"/>
    <mergeCell ref="K18:L18"/>
    <mergeCell ref="H18:I18"/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  <mergeCell ref="A8:L8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2018-01-17T15:10:21Z</cp:lastPrinted>
  <dcterms:created xsi:type="dcterms:W3CDTF">1996-10-08T23:32:33Z</dcterms:created>
  <dcterms:modified xsi:type="dcterms:W3CDTF">2018-01-18T10:07:41Z</dcterms:modified>
  <cp:category/>
  <cp:version/>
  <cp:contentType/>
  <cp:contentStatus/>
</cp:coreProperties>
</file>