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definedNames>
    <definedName name="_xlnm.Print_Area" localSheetId="1">'таб 2 до пояс'!$A$1:$K$17</definedName>
    <definedName name="_xlnm.Print_Area" localSheetId="2">'таб 3 до пояс'!$A$1:$H$37</definedName>
    <definedName name="_xlnm.Print_Area" localSheetId="3">'таб 4,5 до пояс'!$A$1:$E$39</definedName>
    <definedName name="_xlnm.Print_Area" localSheetId="5">'таб 7 до пояс '!$A$1:$L$18</definedName>
  </definedNames>
  <calcPr fullCalcOnLoad="1"/>
</workbook>
</file>

<file path=xl/sharedStrings.xml><?xml version="1.0" encoding="utf-8"?>
<sst xmlns="http://schemas.openxmlformats.org/spreadsheetml/2006/main" count="289" uniqueCount="111">
  <si>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</si>
  <si>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</si>
  <si>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</si>
  <si>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</si>
  <si>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</si>
  <si>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</si>
  <si>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</si>
  <si>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</si>
  <si>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</si>
  <si>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</si>
  <si>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</si>
  <si>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</si>
  <si>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</si>
  <si>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</si>
  <si>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</si>
  <si>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</si>
  <si>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</si>
  <si>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</si>
  <si>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</si>
  <si>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</si>
  <si>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</si>
  <si>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</si>
  <si>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</si>
  <si>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</si>
  <si>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</si>
  <si>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</si>
  <si>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</si>
  <si>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</si>
  <si>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</si>
  <si>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</si>
  <si>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</si>
  <si>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Планові показники наступного року</t>
  </si>
  <si>
    <t>структура витрат,%</t>
  </si>
  <si>
    <t>Порівняння структур витрат, 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</si>
  <si>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</si>
  <si>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</si>
  <si>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</si>
  <si>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</si>
  <si>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</si>
  <si>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Довідково: фактичне виконання за 1 півріччя поточного року, тис.грн.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</si>
  <si>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</si>
  <si>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</si>
  <si>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</si>
  <si>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</si>
  <si>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</si>
  <si>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</si>
  <si>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</si>
  <si>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</si>
  <si>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</si>
  <si>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</si>
  <si>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</si>
  <si>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</si>
  <si>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</si>
  <si>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</si>
  <si>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</si>
  <si>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</si>
  <si>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</si>
  <si>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</si>
  <si>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</si>
  <si>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</si>
  <si>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</si>
  <si>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</si>
  <si>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</si>
  <si>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</si>
  <si>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</si>
  <si>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</si>
  <si>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</si>
  <si>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</si>
  <si>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</si>
  <si>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</si>
  <si>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</si>
  <si>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</si>
  <si>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</si>
  <si>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Довідково:фактичне виконання  за 1 півріччя поточного року</t>
  </si>
  <si>
    <t>план на наступний рік, всьго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</si>
  <si>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</si>
  <si>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</si>
  <si>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</si>
  <si>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</si>
  <si>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</si>
  <si>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</si>
  <si>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</si>
  <si>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</si>
  <si>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</si>
  <si>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</si>
  <si>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</si>
  <si>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</si>
  <si>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</si>
  <si>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</si>
  <si>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</si>
  <si>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</si>
  <si>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</si>
  <si>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</si>
  <si>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</si>
  <si>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</si>
  <si>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</si>
  <si>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</si>
  <si>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</si>
  <si>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</si>
  <si>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r>
      <t xml:space="preserve">3. Інші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</si>
  <si>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</si>
  <si>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>―</t>
  </si>
  <si>
    <t>Послуги прокату інвентарю та інші.</t>
  </si>
  <si>
    <t>Директор</t>
  </si>
  <si>
    <t>____________________________</t>
  </si>
  <si>
    <t>І.Ю.Смертяк</t>
  </si>
  <si>
    <t xml:space="preserve">                                                     Директор</t>
  </si>
  <si>
    <t>- господарське віддання</t>
  </si>
  <si>
    <t>Директор             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</si>
  <si>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 - на паливо та енергію</t>
    </r>
  </si>
  <si>
    <r>
      <rPr>
        <sz val="12"/>
        <rFont val="Times New Roman"/>
        <family val="1"/>
      </rPr>
      <t>1.4.Інші операційні витрати, тис.грн.</t>
    </r>
    <r>
      <rPr>
        <i/>
        <sz val="11"/>
        <rFont val="Times New Roman"/>
        <family val="1"/>
      </rPr>
      <t>(розшифрувати) - витрати на на службові відрядження;організаційно-технічні послуги;оплата внесків за участь  у кубку України та Європи тощо.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</si>
</sst>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\г\."/>
    <numFmt numFmtId="197" formatCode="#,##0.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33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98" fontId="53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vertical="center"/>
    </xf>
    <xf numFmtId="198" fontId="4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quotePrefix="1">
      <alignment horizontal="center" wrapText="1"/>
    </xf>
    <xf numFmtId="1" fontId="4" fillId="0" borderId="17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98" fontId="10" fillId="0" borderId="10" xfId="0" applyNumberFormat="1" applyFont="1" applyFill="1" applyBorder="1" applyAlignment="1">
      <alignment horizontal="center"/>
    </xf>
    <xf numFmtId="198" fontId="12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198" fontId="12" fillId="0" borderId="18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98" fontId="8" fillId="0" borderId="10" xfId="0" applyNumberFormat="1" applyFont="1" applyFill="1" applyBorder="1" applyAlignment="1">
      <alignment horizontal="center"/>
    </xf>
    <xf numFmtId="198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98" fontId="10" fillId="0" borderId="0" xfId="0" applyNumberFormat="1" applyFont="1" applyFill="1" applyAlignment="1">
      <alignment horizontal="center"/>
    </xf>
    <xf numFmtId="198" fontId="8" fillId="0" borderId="11" xfId="0" applyNumberFormat="1" applyFont="1" applyFill="1" applyBorder="1" applyAlignment="1">
      <alignment horizontal="center"/>
    </xf>
    <xf numFmtId="197" fontId="4" fillId="0" borderId="10" xfId="0" applyNumberFormat="1" applyFont="1" applyFill="1" applyBorder="1" applyAlignment="1">
      <alignment horizontal="center" vertical="center" wrapText="1"/>
    </xf>
    <xf numFmtId="198" fontId="10" fillId="0" borderId="10" xfId="0" applyNumberFormat="1" applyFont="1" applyFill="1" applyBorder="1" applyAlignment="1">
      <alignment horizontal="center" vertical="top" wrapText="1"/>
    </xf>
    <xf numFmtId="198" fontId="10" fillId="0" borderId="17" xfId="0" applyNumberFormat="1" applyFont="1" applyFill="1" applyBorder="1" applyAlignment="1">
      <alignment horizontal="center"/>
    </xf>
    <xf numFmtId="198" fontId="10" fillId="0" borderId="16" xfId="0" applyNumberFormat="1" applyFont="1" applyFill="1" applyBorder="1" applyAlignment="1">
      <alignment horizontal="center"/>
    </xf>
    <xf numFmtId="197" fontId="10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97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9" fontId="4" fillId="0" borderId="10" xfId="0" applyNumberFormat="1" applyFont="1" applyFill="1" applyBorder="1" applyAlignment="1">
      <alignment horizontal="center" vertical="center"/>
    </xf>
    <xf numFmtId="0" fontId="55" fillId="0" borderId="0" xfId="54" applyFont="1" applyFill="1" applyAlignment="1">
      <alignment horizontal="center"/>
      <protection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180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82" zoomScaleSheetLayoutView="82" zoomScalePageLayoutView="0" workbookViewId="0" topLeftCell="A4">
      <selection activeCell="A8" sqref="A8:I9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7"/>
      <c r="B1" s="7"/>
      <c r="C1" s="7"/>
      <c r="D1" s="7"/>
      <c r="E1" s="7"/>
      <c r="F1" s="7"/>
      <c r="G1" s="7"/>
      <c r="H1" s="7" t="s">
        <v>12</v>
      </c>
      <c r="I1" s="7"/>
      <c r="J1" s="113"/>
    </row>
    <row r="2" spans="1:10" ht="18.75">
      <c r="A2" s="7"/>
      <c r="B2" s="7"/>
      <c r="C2" s="7"/>
      <c r="D2" s="7"/>
      <c r="E2" s="7"/>
      <c r="F2" s="8"/>
      <c r="H2" s="8" t="s">
        <v>16</v>
      </c>
      <c r="I2" s="9"/>
      <c r="J2" s="113"/>
    </row>
    <row r="3" spans="1:10" ht="39" customHeight="1">
      <c r="A3" s="7"/>
      <c r="B3" s="7"/>
      <c r="C3" s="7"/>
      <c r="D3" s="7"/>
      <c r="E3" s="7"/>
      <c r="F3" s="8"/>
      <c r="G3" s="8"/>
      <c r="H3" s="8"/>
      <c r="I3" s="9"/>
      <c r="J3" s="113"/>
    </row>
    <row r="4" spans="1:10" ht="18.75">
      <c r="A4" s="114" t="s">
        <v>26</v>
      </c>
      <c r="B4" s="114"/>
      <c r="C4" s="114"/>
      <c r="D4" s="114"/>
      <c r="E4" s="114"/>
      <c r="F4" s="114"/>
      <c r="G4" s="114"/>
      <c r="H4" s="114"/>
      <c r="I4" s="114"/>
      <c r="J4" s="113"/>
    </row>
    <row r="5" spans="1:10" ht="63.75" customHeight="1">
      <c r="A5" s="115" t="s">
        <v>17</v>
      </c>
      <c r="B5" s="111" t="s">
        <v>18</v>
      </c>
      <c r="C5" s="111" t="s">
        <v>19</v>
      </c>
      <c r="D5" s="111" t="s">
        <v>20</v>
      </c>
      <c r="E5" s="111" t="s">
        <v>21</v>
      </c>
      <c r="F5" s="111" t="s">
        <v>24</v>
      </c>
      <c r="G5" s="111"/>
      <c r="H5" s="111" t="s">
        <v>25</v>
      </c>
      <c r="I5" s="111"/>
      <c r="J5" s="113"/>
    </row>
    <row r="6" spans="1:10" ht="70.5" customHeight="1">
      <c r="A6" s="115"/>
      <c r="B6" s="111"/>
      <c r="C6" s="111"/>
      <c r="D6" s="111"/>
      <c r="E6" s="111"/>
      <c r="F6" s="111"/>
      <c r="G6" s="111"/>
      <c r="H6" s="111"/>
      <c r="I6" s="111"/>
      <c r="J6" s="113"/>
    </row>
    <row r="7" spans="1:10" ht="66.75" customHeight="1">
      <c r="A7" s="115"/>
      <c r="B7" s="111"/>
      <c r="C7" s="111"/>
      <c r="D7" s="111"/>
      <c r="E7" s="111"/>
      <c r="F7" s="13" t="s">
        <v>22</v>
      </c>
      <c r="G7" s="13" t="s">
        <v>23</v>
      </c>
      <c r="H7" s="13" t="s">
        <v>22</v>
      </c>
      <c r="I7" s="13" t="s">
        <v>23</v>
      </c>
      <c r="J7" s="113"/>
    </row>
    <row r="8" spans="1:10" ht="93.75">
      <c r="A8" s="43" t="s">
        <v>27</v>
      </c>
      <c r="B8" s="46">
        <v>102</v>
      </c>
      <c r="C8" s="46">
        <v>107</v>
      </c>
      <c r="D8" s="44">
        <v>48</v>
      </c>
      <c r="E8" s="46">
        <v>114</v>
      </c>
      <c r="F8" s="46">
        <f>E8-B8</f>
        <v>12</v>
      </c>
      <c r="G8" s="46">
        <v>112</v>
      </c>
      <c r="H8" s="46">
        <f>E8-C8</f>
        <v>7</v>
      </c>
      <c r="I8" s="46">
        <v>107</v>
      </c>
      <c r="J8" s="113"/>
    </row>
    <row r="9" spans="1:10" ht="37.5">
      <c r="A9" s="43" t="s">
        <v>102</v>
      </c>
      <c r="B9" s="46">
        <v>102</v>
      </c>
      <c r="C9" s="46">
        <v>107</v>
      </c>
      <c r="D9" s="44">
        <v>48</v>
      </c>
      <c r="E9" s="46">
        <v>114</v>
      </c>
      <c r="F9" s="46">
        <f>E9-B9</f>
        <v>12</v>
      </c>
      <c r="G9" s="46">
        <v>112</v>
      </c>
      <c r="H9" s="46">
        <f>E9-C9</f>
        <v>7</v>
      </c>
      <c r="I9" s="46">
        <v>107</v>
      </c>
      <c r="J9" s="113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113"/>
    </row>
    <row r="11" spans="1:10" ht="12.75">
      <c r="A11" s="2"/>
      <c r="B11" s="2"/>
      <c r="C11" s="2"/>
      <c r="D11" s="2"/>
      <c r="E11" s="2"/>
      <c r="F11" s="2"/>
      <c r="G11" s="2"/>
      <c r="H11" s="2"/>
      <c r="J11" s="113"/>
    </row>
    <row r="12" spans="1:10" ht="18">
      <c r="A12" s="2"/>
      <c r="B12" s="112" t="s">
        <v>103</v>
      </c>
      <c r="C12" s="112"/>
      <c r="D12" s="112" t="s">
        <v>104</v>
      </c>
      <c r="E12" s="112"/>
      <c r="F12" s="23"/>
      <c r="G12" s="112" t="s">
        <v>105</v>
      </c>
      <c r="H12" s="112"/>
      <c r="J12" s="113"/>
    </row>
    <row r="13" spans="1:10" ht="12.75">
      <c r="A13" s="2"/>
      <c r="B13" s="2"/>
      <c r="C13" s="2"/>
      <c r="D13" s="2"/>
      <c r="E13" s="2"/>
      <c r="F13" s="2"/>
      <c r="G13" s="2"/>
      <c r="H13" s="2"/>
      <c r="J13" s="113"/>
    </row>
    <row r="14" spans="1:10" ht="12.75">
      <c r="A14" s="2"/>
      <c r="B14" s="2"/>
      <c r="C14" s="2"/>
      <c r="D14" s="2"/>
      <c r="E14" s="2"/>
      <c r="F14" s="2"/>
      <c r="G14" s="2"/>
      <c r="H14" s="2"/>
      <c r="J14" s="113"/>
    </row>
    <row r="15" spans="1:10" ht="12.75">
      <c r="A15" s="2"/>
      <c r="B15" s="2"/>
      <c r="C15" s="2"/>
      <c r="D15" s="2"/>
      <c r="E15" s="2"/>
      <c r="F15" s="2"/>
      <c r="G15" s="2"/>
      <c r="H15" s="2"/>
      <c r="J15" s="113"/>
    </row>
    <row r="16" spans="1:10" ht="12.75">
      <c r="A16" s="2"/>
      <c r="B16" s="2"/>
      <c r="C16" s="2"/>
      <c r="D16" s="2"/>
      <c r="E16" s="2"/>
      <c r="F16" s="2"/>
      <c r="G16" s="2"/>
      <c r="H16" s="2"/>
      <c r="J16" s="113"/>
    </row>
    <row r="17" spans="1:10" ht="12.75">
      <c r="A17" s="2"/>
      <c r="B17" s="2"/>
      <c r="C17" s="2"/>
      <c r="D17" s="2"/>
      <c r="E17" s="2"/>
      <c r="F17" s="2"/>
      <c r="G17" s="2"/>
      <c r="H17" s="2"/>
      <c r="J17" s="113"/>
    </row>
    <row r="18" spans="1:10" ht="12.75">
      <c r="A18" s="2"/>
      <c r="B18" s="2"/>
      <c r="C18" s="2"/>
      <c r="D18" s="2"/>
      <c r="E18" s="2"/>
      <c r="F18" s="2"/>
      <c r="G18" s="2"/>
      <c r="H18" s="2"/>
      <c r="J18" s="113"/>
    </row>
    <row r="19" spans="1:10" ht="12.75">
      <c r="A19" s="2"/>
      <c r="B19" s="2"/>
      <c r="C19" s="2"/>
      <c r="D19" s="2"/>
      <c r="E19" s="2"/>
      <c r="F19" s="2"/>
      <c r="G19" s="2"/>
      <c r="H19" s="2"/>
      <c r="J19" s="113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</sheetData>
  <sheetProtection/>
  <mergeCells count="12">
    <mergeCell ref="J1:J19"/>
    <mergeCell ref="E5:E7"/>
    <mergeCell ref="F5:G6"/>
    <mergeCell ref="H5:I6"/>
    <mergeCell ref="A4:I4"/>
    <mergeCell ref="A5:A7"/>
    <mergeCell ref="B5:B7"/>
    <mergeCell ref="C5:C7"/>
    <mergeCell ref="D5:D7"/>
    <mergeCell ref="B12:C12"/>
    <mergeCell ref="D12:E12"/>
    <mergeCell ref="G12:H12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2" zoomScaleSheetLayoutView="82" zoomScalePageLayoutView="0" workbookViewId="0" topLeftCell="A1">
      <selection activeCell="I15" sqref="I15"/>
    </sheetView>
  </sheetViews>
  <sheetFormatPr defaultColWidth="9.140625" defaultRowHeight="12.75"/>
  <cols>
    <col min="1" max="1" width="47.8515625" style="7" customWidth="1"/>
    <col min="2" max="2" width="13.8515625" style="41" customWidth="1"/>
    <col min="3" max="3" width="15.00390625" style="7" customWidth="1"/>
    <col min="4" max="4" width="16.421875" style="41" customWidth="1"/>
    <col min="5" max="5" width="14.7109375" style="7" customWidth="1"/>
    <col min="6" max="6" width="17.57421875" style="7" customWidth="1"/>
    <col min="7" max="7" width="16.00390625" style="41" customWidth="1"/>
    <col min="8" max="8" width="18.7109375" style="7" customWidth="1"/>
    <col min="9" max="9" width="14.8515625" style="7" customWidth="1"/>
    <col min="10" max="10" width="17.421875" style="7" customWidth="1"/>
  </cols>
  <sheetData>
    <row r="1" spans="1:11" ht="18.75">
      <c r="A1" s="15"/>
      <c r="B1" s="38"/>
      <c r="C1" s="15"/>
      <c r="D1" s="38"/>
      <c r="E1" s="15"/>
      <c r="F1" s="15"/>
      <c r="G1" s="38"/>
      <c r="H1" s="15"/>
      <c r="I1" s="7" t="s">
        <v>28</v>
      </c>
      <c r="J1" s="15"/>
      <c r="K1" s="113"/>
    </row>
    <row r="2" spans="1:11" ht="18.75">
      <c r="A2" s="15"/>
      <c r="B2" s="38"/>
      <c r="C2" s="15"/>
      <c r="D2" s="38"/>
      <c r="E2" s="15"/>
      <c r="F2" s="15"/>
      <c r="G2" s="38"/>
      <c r="H2" s="15"/>
      <c r="I2" s="8" t="s">
        <v>16</v>
      </c>
      <c r="J2" s="15"/>
      <c r="K2" s="113"/>
    </row>
    <row r="3" spans="1:11" ht="18.75">
      <c r="A3" s="15"/>
      <c r="B3" s="38"/>
      <c r="C3" s="15"/>
      <c r="D3" s="38"/>
      <c r="E3" s="15"/>
      <c r="F3" s="15"/>
      <c r="J3" s="15"/>
      <c r="K3" s="113"/>
    </row>
    <row r="4" spans="1:11" ht="18.75">
      <c r="A4" s="15"/>
      <c r="B4" s="38"/>
      <c r="C4" s="15"/>
      <c r="D4" s="38"/>
      <c r="E4" s="15"/>
      <c r="F4" s="15"/>
      <c r="H4" s="8"/>
      <c r="I4" s="9"/>
      <c r="J4" s="15"/>
      <c r="K4" s="113"/>
    </row>
    <row r="5" spans="1:11" ht="18.75">
      <c r="A5" s="15"/>
      <c r="B5" s="38"/>
      <c r="C5" s="15"/>
      <c r="D5" s="38"/>
      <c r="E5" s="15"/>
      <c r="F5" s="15"/>
      <c r="G5" s="38"/>
      <c r="H5" s="15"/>
      <c r="I5" s="15"/>
      <c r="J5" s="15"/>
      <c r="K5" s="113"/>
    </row>
    <row r="6" spans="1:11" ht="18.75">
      <c r="A6" s="116" t="s">
        <v>29</v>
      </c>
      <c r="B6" s="117"/>
      <c r="C6" s="117"/>
      <c r="D6" s="117"/>
      <c r="E6" s="117"/>
      <c r="F6" s="117"/>
      <c r="G6" s="117"/>
      <c r="H6" s="117"/>
      <c r="I6" s="117"/>
      <c r="J6" s="118"/>
      <c r="K6" s="113"/>
    </row>
    <row r="7" spans="1:11" ht="43.5" customHeight="1">
      <c r="A7" s="115" t="s">
        <v>30</v>
      </c>
      <c r="B7" s="111" t="s">
        <v>18</v>
      </c>
      <c r="C7" s="111"/>
      <c r="D7" s="111" t="s">
        <v>19</v>
      </c>
      <c r="E7" s="111"/>
      <c r="F7" s="111" t="s">
        <v>39</v>
      </c>
      <c r="G7" s="111" t="s">
        <v>31</v>
      </c>
      <c r="H7" s="111"/>
      <c r="I7" s="111" t="s">
        <v>33</v>
      </c>
      <c r="J7" s="111"/>
      <c r="K7" s="113"/>
    </row>
    <row r="8" spans="1:11" ht="122.25" customHeight="1">
      <c r="A8" s="115"/>
      <c r="B8" s="40" t="s">
        <v>22</v>
      </c>
      <c r="C8" s="14" t="s">
        <v>32</v>
      </c>
      <c r="D8" s="40" t="s">
        <v>22</v>
      </c>
      <c r="E8" s="14" t="s">
        <v>32</v>
      </c>
      <c r="F8" s="111"/>
      <c r="G8" s="40" t="s">
        <v>22</v>
      </c>
      <c r="H8" s="14" t="s">
        <v>32</v>
      </c>
      <c r="I8" s="14" t="s">
        <v>34</v>
      </c>
      <c r="J8" s="14" t="s">
        <v>35</v>
      </c>
      <c r="K8" s="113"/>
    </row>
    <row r="9" spans="1:11" ht="18.75">
      <c r="A9" s="11" t="s">
        <v>36</v>
      </c>
      <c r="B9" s="58">
        <v>101</v>
      </c>
      <c r="C9" s="59">
        <f>B9/B14*100</f>
        <v>5.6236080178173715</v>
      </c>
      <c r="D9" s="60">
        <v>54</v>
      </c>
      <c r="E9" s="61">
        <f>D9/D14*100</f>
        <v>1.837359646138142</v>
      </c>
      <c r="F9" s="62">
        <v>28</v>
      </c>
      <c r="G9" s="63">
        <v>53</v>
      </c>
      <c r="H9" s="64">
        <f>G9/G14*110</f>
        <v>1.8879533678756475</v>
      </c>
      <c r="I9" s="65">
        <f>(G9/B9)</f>
        <v>0.5247524752475248</v>
      </c>
      <c r="J9" s="65">
        <f>G9/D9</f>
        <v>0.9814814814814815</v>
      </c>
      <c r="K9" s="113"/>
    </row>
    <row r="10" spans="1:11" ht="18.75">
      <c r="A10" s="24" t="s">
        <v>6</v>
      </c>
      <c r="B10" s="66">
        <v>1096</v>
      </c>
      <c r="C10" s="67">
        <f>B10/B14*100</f>
        <v>61.02449888641426</v>
      </c>
      <c r="D10" s="68">
        <v>1703</v>
      </c>
      <c r="E10" s="67">
        <f>D10/D14*100</f>
        <v>57.94487921061585</v>
      </c>
      <c r="F10" s="69">
        <v>611</v>
      </c>
      <c r="G10" s="63">
        <v>1879</v>
      </c>
      <c r="H10" s="64">
        <f>G10/G14*100</f>
        <v>60.848445595854926</v>
      </c>
      <c r="I10" s="65">
        <f>G10/B10</f>
        <v>1.7144160583941606</v>
      </c>
      <c r="J10" s="65">
        <f>G10/D10</f>
        <v>1.1033470346447445</v>
      </c>
      <c r="K10" s="113"/>
    </row>
    <row r="11" spans="1:11" ht="18.75">
      <c r="A11" s="25" t="s">
        <v>7</v>
      </c>
      <c r="B11" s="66">
        <v>241</v>
      </c>
      <c r="C11" s="67">
        <f>B11/B14*100</f>
        <v>13.41870824053452</v>
      </c>
      <c r="D11" s="68">
        <v>377</v>
      </c>
      <c r="E11" s="67">
        <f>D11/D14*100</f>
        <v>12.827492344334807</v>
      </c>
      <c r="F11" s="69">
        <v>137</v>
      </c>
      <c r="G11" s="63">
        <v>415</v>
      </c>
      <c r="H11" s="64">
        <f>G11/G14*100</f>
        <v>13.439119170984457</v>
      </c>
      <c r="I11" s="65">
        <f>G11/B11</f>
        <v>1.7219917012448134</v>
      </c>
      <c r="J11" s="65">
        <f>G11/D11</f>
        <v>1.1007957559681698</v>
      </c>
      <c r="K11" s="113"/>
    </row>
    <row r="12" spans="1:11" ht="18.75">
      <c r="A12" s="11" t="s">
        <v>8</v>
      </c>
      <c r="B12" s="70">
        <v>180</v>
      </c>
      <c r="C12" s="59">
        <f>B12/B14*100</f>
        <v>10.022271714922049</v>
      </c>
      <c r="D12" s="71">
        <v>148</v>
      </c>
      <c r="E12" s="67">
        <f>D12/D14*100</f>
        <v>5.035726437563797</v>
      </c>
      <c r="F12" s="68">
        <v>71</v>
      </c>
      <c r="G12" s="72">
        <v>150</v>
      </c>
      <c r="H12" s="64">
        <f>G12/G14*100</f>
        <v>4.857512953367875</v>
      </c>
      <c r="I12" s="65">
        <f>G12/B12</f>
        <v>0.8333333333333334</v>
      </c>
      <c r="J12" s="65">
        <f>G12/D12</f>
        <v>1.0135135135135136</v>
      </c>
      <c r="K12" s="113"/>
    </row>
    <row r="13" spans="1:11" ht="18.75">
      <c r="A13" s="11" t="s">
        <v>5</v>
      </c>
      <c r="B13" s="69">
        <v>178</v>
      </c>
      <c r="C13" s="59">
        <f>B13/B14*100</f>
        <v>9.910913140311804</v>
      </c>
      <c r="D13" s="68">
        <v>657</v>
      </c>
      <c r="E13" s="67">
        <f>D13/D14*100</f>
        <v>22.354542361347395</v>
      </c>
      <c r="F13" s="69">
        <v>60</v>
      </c>
      <c r="G13" s="63">
        <v>591</v>
      </c>
      <c r="H13" s="64">
        <f>G13/G14*100</f>
        <v>19.13860103626943</v>
      </c>
      <c r="I13" s="65">
        <f>G13/B13</f>
        <v>3.3202247191011236</v>
      </c>
      <c r="J13" s="65">
        <f>G13/D13</f>
        <v>0.8995433789954338</v>
      </c>
      <c r="K13" s="113"/>
    </row>
    <row r="14" spans="1:11" ht="18.75">
      <c r="A14" s="11" t="s">
        <v>37</v>
      </c>
      <c r="B14" s="73">
        <v>1796</v>
      </c>
      <c r="C14" s="74">
        <v>100</v>
      </c>
      <c r="D14" s="73">
        <f>SUM(D9:D13)</f>
        <v>2939</v>
      </c>
      <c r="E14" s="75">
        <f>SUM(E9:E13)</f>
        <v>100</v>
      </c>
      <c r="F14" s="73">
        <f>SUM(F8:F13)</f>
        <v>907</v>
      </c>
      <c r="G14" s="76">
        <f>SUM(G9:G13)</f>
        <v>3088</v>
      </c>
      <c r="H14" s="76">
        <v>100</v>
      </c>
      <c r="I14" s="48" t="s">
        <v>101</v>
      </c>
      <c r="J14" s="46" t="s">
        <v>101</v>
      </c>
      <c r="K14" s="113"/>
    </row>
    <row r="15" spans="1:11" ht="24" customHeight="1">
      <c r="A15" s="15"/>
      <c r="B15" s="38"/>
      <c r="C15" s="15"/>
      <c r="D15" s="38"/>
      <c r="E15" s="15"/>
      <c r="F15" s="15"/>
      <c r="G15" s="38"/>
      <c r="H15" s="15"/>
      <c r="I15" s="15"/>
      <c r="J15" s="15"/>
      <c r="K15" s="113"/>
    </row>
    <row r="16" spans="1:11" ht="24" customHeight="1">
      <c r="A16" s="15"/>
      <c r="B16" s="112" t="s">
        <v>103</v>
      </c>
      <c r="C16" s="112"/>
      <c r="D16" s="112" t="s">
        <v>104</v>
      </c>
      <c r="E16" s="112"/>
      <c r="F16" s="23"/>
      <c r="G16" s="112" t="s">
        <v>105</v>
      </c>
      <c r="H16" s="112"/>
      <c r="I16" s="15"/>
      <c r="J16" s="15"/>
      <c r="K16" s="113"/>
    </row>
    <row r="17" ht="18.75">
      <c r="K17" s="113"/>
    </row>
  </sheetData>
  <sheetProtection/>
  <mergeCells count="11">
    <mergeCell ref="K1:K17"/>
    <mergeCell ref="A6:J6"/>
    <mergeCell ref="A7:A8"/>
    <mergeCell ref="I7:J7"/>
    <mergeCell ref="B7:C7"/>
    <mergeCell ref="D7:E7"/>
    <mergeCell ref="F7:F8"/>
    <mergeCell ref="G7:H7"/>
    <mergeCell ref="B16:C16"/>
    <mergeCell ref="D16:E16"/>
    <mergeCell ref="G16:H16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zoomScale="86" zoomScaleSheetLayoutView="86" zoomScalePageLayoutView="0" workbookViewId="0" topLeftCell="A1">
      <selection activeCell="G11" sqref="G11"/>
    </sheetView>
  </sheetViews>
  <sheetFormatPr defaultColWidth="9.140625" defaultRowHeight="12.75"/>
  <cols>
    <col min="1" max="1" width="44.00390625" style="0" customWidth="1"/>
    <col min="2" max="2" width="11.8515625" style="57" customWidth="1"/>
    <col min="3" max="3" width="16.28125" style="57" customWidth="1"/>
    <col min="4" max="4" width="10.421875" style="57" customWidth="1"/>
    <col min="5" max="5" width="15.7109375" style="57" customWidth="1"/>
    <col min="6" max="6" width="14.8515625" style="57" customWidth="1"/>
    <col min="7" max="7" width="11.7109375" style="57" customWidth="1"/>
    <col min="8" max="8" width="15.57421875" style="57" customWidth="1"/>
    <col min="9" max="9" width="10.28125" style="0" customWidth="1"/>
  </cols>
  <sheetData>
    <row r="1" spans="1:10" ht="18.75">
      <c r="A1" s="15"/>
      <c r="B1" s="38"/>
      <c r="C1" s="38"/>
      <c r="D1" s="38"/>
      <c r="E1" s="38"/>
      <c r="F1" s="41" t="s">
        <v>9</v>
      </c>
      <c r="J1" s="2"/>
    </row>
    <row r="2" spans="1:10" ht="18.75">
      <c r="A2" s="15"/>
      <c r="B2" s="38"/>
      <c r="C2" s="38"/>
      <c r="D2" s="38"/>
      <c r="E2" s="38"/>
      <c r="F2" s="77" t="s">
        <v>16</v>
      </c>
      <c r="H2" s="78"/>
      <c r="J2" s="2"/>
    </row>
    <row r="3" spans="1:10" ht="41.25" customHeight="1">
      <c r="A3" s="15"/>
      <c r="B3" s="38"/>
      <c r="C3" s="38"/>
      <c r="D3" s="38"/>
      <c r="E3" s="38"/>
      <c r="F3" s="38"/>
      <c r="G3" s="38"/>
      <c r="H3" s="38"/>
      <c r="I3" s="2"/>
      <c r="J3" s="2"/>
    </row>
    <row r="4" spans="1:10" ht="18.75">
      <c r="A4" s="120" t="s">
        <v>38</v>
      </c>
      <c r="B4" s="120"/>
      <c r="C4" s="120"/>
      <c r="D4" s="120"/>
      <c r="E4" s="120"/>
      <c r="F4" s="120"/>
      <c r="G4" s="120"/>
      <c r="H4" s="120"/>
      <c r="I4" s="3"/>
      <c r="J4" s="3"/>
    </row>
    <row r="5" spans="1:10" ht="41.25" customHeight="1">
      <c r="A5" s="122" t="s">
        <v>30</v>
      </c>
      <c r="B5" s="123" t="s">
        <v>18</v>
      </c>
      <c r="C5" s="123"/>
      <c r="D5" s="123" t="s">
        <v>19</v>
      </c>
      <c r="E5" s="123"/>
      <c r="F5" s="123" t="s">
        <v>39</v>
      </c>
      <c r="G5" s="123" t="s">
        <v>31</v>
      </c>
      <c r="H5" s="123"/>
      <c r="I5" s="2"/>
      <c r="J5" s="2"/>
    </row>
    <row r="6" spans="1:10" ht="155.25" customHeight="1">
      <c r="A6" s="122"/>
      <c r="B6" s="45" t="s">
        <v>43</v>
      </c>
      <c r="C6" s="79" t="s">
        <v>40</v>
      </c>
      <c r="D6" s="45" t="s">
        <v>43</v>
      </c>
      <c r="E6" s="79" t="s">
        <v>40</v>
      </c>
      <c r="F6" s="123"/>
      <c r="G6" s="45" t="s">
        <v>43</v>
      </c>
      <c r="H6" s="79" t="s">
        <v>40</v>
      </c>
      <c r="I6" s="2"/>
      <c r="J6" s="2"/>
    </row>
    <row r="7" spans="1:10" s="36" customFormat="1" ht="37.5">
      <c r="A7" s="43" t="s">
        <v>41</v>
      </c>
      <c r="B7" s="80">
        <v>102</v>
      </c>
      <c r="C7" s="46" t="s">
        <v>10</v>
      </c>
      <c r="D7" s="47">
        <v>107</v>
      </c>
      <c r="E7" s="46" t="s">
        <v>10</v>
      </c>
      <c r="F7" s="80">
        <v>48</v>
      </c>
      <c r="G7" s="47">
        <v>114</v>
      </c>
      <c r="H7" s="46" t="s">
        <v>10</v>
      </c>
      <c r="I7" s="42"/>
      <c r="J7" s="42"/>
    </row>
    <row r="8" spans="1:10" ht="37.5">
      <c r="A8" s="43" t="s">
        <v>42</v>
      </c>
      <c r="B8" s="44">
        <v>20</v>
      </c>
      <c r="C8" s="46" t="s">
        <v>10</v>
      </c>
      <c r="D8" s="46">
        <v>20</v>
      </c>
      <c r="E8" s="46" t="s">
        <v>10</v>
      </c>
      <c r="F8" s="46">
        <v>20</v>
      </c>
      <c r="G8" s="46">
        <v>20</v>
      </c>
      <c r="H8" s="46" t="s">
        <v>10</v>
      </c>
      <c r="I8" s="2"/>
      <c r="J8" s="2"/>
    </row>
    <row r="9" spans="1:8" ht="37.5">
      <c r="A9" s="43" t="s">
        <v>44</v>
      </c>
      <c r="B9" s="81">
        <v>1796</v>
      </c>
      <c r="C9" s="80">
        <f>B9/B7*1000</f>
        <v>17607.843137254902</v>
      </c>
      <c r="D9" s="82">
        <v>2939</v>
      </c>
      <c r="E9" s="80">
        <f>D9/D7*1000</f>
        <v>27467.28971962617</v>
      </c>
      <c r="F9" s="83">
        <v>907</v>
      </c>
      <c r="G9" s="81">
        <f>G10</f>
        <v>3088</v>
      </c>
      <c r="H9" s="84">
        <f>G9/G7*1000</f>
        <v>27087.719298245614</v>
      </c>
    </row>
    <row r="10" spans="1:8" ht="18.75">
      <c r="A10" s="45" t="s">
        <v>45</v>
      </c>
      <c r="B10" s="81">
        <v>1796</v>
      </c>
      <c r="C10" s="80">
        <f>B10/B7*1000</f>
        <v>17607.843137254902</v>
      </c>
      <c r="D10" s="82">
        <v>2939</v>
      </c>
      <c r="E10" s="80">
        <f>D10/D7*1000</f>
        <v>27467.28971962617</v>
      </c>
      <c r="F10" s="83">
        <v>907</v>
      </c>
      <c r="G10" s="81">
        <f>G17+G11</f>
        <v>3088</v>
      </c>
      <c r="H10" s="84">
        <f>G10/G7*1000</f>
        <v>27087.719298245614</v>
      </c>
    </row>
    <row r="11" spans="1:8" ht="18.75">
      <c r="A11" s="45" t="s">
        <v>46</v>
      </c>
      <c r="B11" s="80">
        <v>20</v>
      </c>
      <c r="C11" s="80">
        <f>B11/B7*1000</f>
        <v>196.078431372549</v>
      </c>
      <c r="D11" s="44">
        <v>40</v>
      </c>
      <c r="E11" s="80">
        <f>D11/D7*1000</f>
        <v>373.83177570093454</v>
      </c>
      <c r="F11" s="85">
        <v>10</v>
      </c>
      <c r="G11" s="80">
        <v>46</v>
      </c>
      <c r="H11" s="84">
        <f>G11/G7*1000</f>
        <v>403.50877192982455</v>
      </c>
    </row>
    <row r="12" spans="1:8" ht="18.75">
      <c r="A12" s="45" t="s">
        <v>50</v>
      </c>
      <c r="B12" s="44">
        <v>3</v>
      </c>
      <c r="C12" s="84">
        <f>B12/B7*1000</f>
        <v>29.41176470588235</v>
      </c>
      <c r="D12" s="44">
        <v>4</v>
      </c>
      <c r="E12" s="80">
        <f>D12/D7*1000</f>
        <v>37.38317757009346</v>
      </c>
      <c r="F12" s="48">
        <v>3</v>
      </c>
      <c r="G12" s="85"/>
      <c r="H12" s="86">
        <f>G12/G7*1000</f>
        <v>0</v>
      </c>
    </row>
    <row r="13" spans="1:8" ht="18.75">
      <c r="A13" s="45" t="s">
        <v>47</v>
      </c>
      <c r="B13" s="48">
        <v>15</v>
      </c>
      <c r="C13" s="85">
        <f>B13/B7*1000</f>
        <v>147.05882352941177</v>
      </c>
      <c r="D13" s="48">
        <v>29</v>
      </c>
      <c r="E13" s="85">
        <f>D13/D7*1000</f>
        <v>271.02803738317755</v>
      </c>
      <c r="F13" s="85">
        <v>6</v>
      </c>
      <c r="G13" s="85">
        <v>38</v>
      </c>
      <c r="H13" s="87">
        <f>G13/G7*1000</f>
        <v>333.3333333333333</v>
      </c>
    </row>
    <row r="14" spans="1:8" ht="18.75">
      <c r="A14" s="43" t="s">
        <v>48</v>
      </c>
      <c r="B14" s="48">
        <v>2</v>
      </c>
      <c r="C14" s="48" t="s">
        <v>101</v>
      </c>
      <c r="D14" s="48">
        <v>7</v>
      </c>
      <c r="E14" s="85">
        <f>D14/D7*1000</f>
        <v>65.42056074766354</v>
      </c>
      <c r="F14" s="85">
        <v>1</v>
      </c>
      <c r="G14" s="85">
        <v>8</v>
      </c>
      <c r="H14" s="86">
        <f>G14/G7*1000</f>
        <v>70.17543859649122</v>
      </c>
    </row>
    <row r="15" spans="1:8" ht="18.75">
      <c r="A15" s="45" t="s">
        <v>49</v>
      </c>
      <c r="B15" s="48" t="s">
        <v>101</v>
      </c>
      <c r="C15" s="48" t="s">
        <v>101</v>
      </c>
      <c r="D15" s="48" t="s">
        <v>101</v>
      </c>
      <c r="E15" s="48" t="s">
        <v>101</v>
      </c>
      <c r="F15" s="48" t="s">
        <v>101</v>
      </c>
      <c r="G15" s="48" t="s">
        <v>101</v>
      </c>
      <c r="H15" s="48" t="s">
        <v>101</v>
      </c>
    </row>
    <row r="16" spans="1:8" ht="18.75">
      <c r="A16" s="45" t="s">
        <v>97</v>
      </c>
      <c r="B16" s="48" t="s">
        <v>101</v>
      </c>
      <c r="C16" s="48" t="s">
        <v>101</v>
      </c>
      <c r="D16" s="48" t="s">
        <v>101</v>
      </c>
      <c r="E16" s="48" t="s">
        <v>101</v>
      </c>
      <c r="F16" s="48" t="s">
        <v>101</v>
      </c>
      <c r="G16" s="48" t="s">
        <v>101</v>
      </c>
      <c r="H16" s="48" t="s">
        <v>101</v>
      </c>
    </row>
    <row r="17" spans="1:8" ht="37.5">
      <c r="A17" s="43" t="s">
        <v>52</v>
      </c>
      <c r="B17" s="88">
        <v>1776</v>
      </c>
      <c r="C17" s="80">
        <f>B17/B7*1000</f>
        <v>17411.764705882353</v>
      </c>
      <c r="D17" s="49">
        <v>2899</v>
      </c>
      <c r="E17" s="80">
        <f>D17/D7*1000</f>
        <v>27093.457943925234</v>
      </c>
      <c r="F17" s="83">
        <v>897</v>
      </c>
      <c r="G17" s="47">
        <v>3042</v>
      </c>
      <c r="H17" s="47">
        <f>G17/G7*1000</f>
        <v>26684.21052631579</v>
      </c>
    </row>
    <row r="18" spans="1:8" ht="18.75">
      <c r="A18" s="50" t="s">
        <v>50</v>
      </c>
      <c r="B18" s="80">
        <v>53</v>
      </c>
      <c r="C18" s="80">
        <f>B18/B7*1000</f>
        <v>519.6078431372549</v>
      </c>
      <c r="D18" s="80">
        <v>250</v>
      </c>
      <c r="E18" s="80">
        <f>D18/D7*1000</f>
        <v>2336.448598130841</v>
      </c>
      <c r="F18" s="89">
        <v>17</v>
      </c>
      <c r="G18" s="90">
        <v>263</v>
      </c>
      <c r="H18" s="85">
        <f>G18/G7*1000</f>
        <v>2307.017543859649</v>
      </c>
    </row>
    <row r="19" spans="1:8" ht="18.75">
      <c r="A19" s="50" t="s">
        <v>47</v>
      </c>
      <c r="B19" s="91">
        <v>1081</v>
      </c>
      <c r="C19" s="92">
        <f>B19/B7*1000</f>
        <v>10598.039215686274</v>
      </c>
      <c r="D19" s="91">
        <v>1674</v>
      </c>
      <c r="E19" s="92">
        <f>D19/D7*1000</f>
        <v>15644.859813084113</v>
      </c>
      <c r="F19" s="91">
        <v>605</v>
      </c>
      <c r="G19" s="90">
        <v>1841</v>
      </c>
      <c r="H19" s="47">
        <f>G19/G7*1000</f>
        <v>16149.122807017544</v>
      </c>
    </row>
    <row r="20" spans="1:8" ht="18.75">
      <c r="A20" s="51" t="s">
        <v>48</v>
      </c>
      <c r="B20" s="91">
        <v>239</v>
      </c>
      <c r="C20" s="92">
        <f>B20/B7*1000</f>
        <v>2343.137254901961</v>
      </c>
      <c r="D20" s="91">
        <v>370</v>
      </c>
      <c r="E20" s="92">
        <f>D20/D7*1000</f>
        <v>3457.943925233645</v>
      </c>
      <c r="F20" s="91">
        <v>136</v>
      </c>
      <c r="G20" s="90">
        <v>407</v>
      </c>
      <c r="H20" s="47">
        <f>G20/G7*1000</f>
        <v>3570.1754385964914</v>
      </c>
    </row>
    <row r="21" spans="1:8" ht="18.75">
      <c r="A21" s="50" t="s">
        <v>49</v>
      </c>
      <c r="B21" s="80">
        <v>180</v>
      </c>
      <c r="C21" s="93">
        <f>B21/B7*1000</f>
        <v>1764.7058823529412</v>
      </c>
      <c r="D21" s="88">
        <v>148</v>
      </c>
      <c r="E21" s="80">
        <f>D21/D7*1000</f>
        <v>1383.177570093458</v>
      </c>
      <c r="F21" s="88">
        <v>71</v>
      </c>
      <c r="G21" s="94">
        <v>53</v>
      </c>
      <c r="H21" s="47">
        <f>G21/G7*1000</f>
        <v>464.9122807017544</v>
      </c>
    </row>
    <row r="22" spans="1:8" ht="33" customHeight="1">
      <c r="A22" s="43" t="s">
        <v>109</v>
      </c>
      <c r="B22" s="80">
        <v>45</v>
      </c>
      <c r="C22" s="84">
        <f>B22/B7*1000</f>
        <v>441.1764705882353</v>
      </c>
      <c r="D22" s="44">
        <v>50</v>
      </c>
      <c r="E22" s="44" t="s">
        <v>101</v>
      </c>
      <c r="F22" s="85">
        <v>25</v>
      </c>
      <c r="G22" s="95">
        <v>53</v>
      </c>
      <c r="H22" s="85">
        <f>G22/G7*1000</f>
        <v>464.9122807017544</v>
      </c>
    </row>
    <row r="23" spans="1:8" ht="18.75">
      <c r="A23" s="45" t="s">
        <v>51</v>
      </c>
      <c r="B23" s="80" t="s">
        <v>101</v>
      </c>
      <c r="C23" s="44" t="s">
        <v>101</v>
      </c>
      <c r="D23" s="44"/>
      <c r="E23" s="44" t="s">
        <v>101</v>
      </c>
      <c r="F23" s="62" t="s">
        <v>101</v>
      </c>
      <c r="G23" s="48" t="s">
        <v>101</v>
      </c>
      <c r="H23" s="48" t="s">
        <v>101</v>
      </c>
    </row>
    <row r="24" spans="1:8" ht="18.75">
      <c r="A24" s="45" t="s">
        <v>50</v>
      </c>
      <c r="B24" s="80" t="s">
        <v>101</v>
      </c>
      <c r="C24" s="44" t="s">
        <v>101</v>
      </c>
      <c r="D24" s="44"/>
      <c r="E24" s="44" t="s">
        <v>101</v>
      </c>
      <c r="F24" s="48" t="s">
        <v>101</v>
      </c>
      <c r="G24" s="48" t="s">
        <v>101</v>
      </c>
      <c r="H24" s="48" t="s">
        <v>101</v>
      </c>
    </row>
    <row r="25" spans="1:8" ht="18.75">
      <c r="A25" s="45" t="s">
        <v>47</v>
      </c>
      <c r="B25" s="80" t="s">
        <v>101</v>
      </c>
      <c r="C25" s="44" t="s">
        <v>101</v>
      </c>
      <c r="D25" s="44"/>
      <c r="E25" s="44" t="s">
        <v>101</v>
      </c>
      <c r="F25" s="48" t="s">
        <v>101</v>
      </c>
      <c r="G25" s="48" t="s">
        <v>101</v>
      </c>
      <c r="H25" s="48" t="s">
        <v>101</v>
      </c>
    </row>
    <row r="26" spans="1:8" ht="18.75">
      <c r="A26" s="12" t="s">
        <v>48</v>
      </c>
      <c r="B26" s="80" t="s">
        <v>101</v>
      </c>
      <c r="C26" s="44" t="s">
        <v>101</v>
      </c>
      <c r="D26" s="44"/>
      <c r="E26" s="44" t="s">
        <v>101</v>
      </c>
      <c r="F26" s="48" t="s">
        <v>101</v>
      </c>
      <c r="G26" s="48" t="s">
        <v>101</v>
      </c>
      <c r="H26" s="48" t="s">
        <v>101</v>
      </c>
    </row>
    <row r="27" spans="1:8" ht="18.75">
      <c r="A27" s="11" t="s">
        <v>49</v>
      </c>
      <c r="B27" s="80" t="s">
        <v>101</v>
      </c>
      <c r="C27" s="44" t="s">
        <v>101</v>
      </c>
      <c r="D27" s="44"/>
      <c r="E27" s="44" t="s">
        <v>101</v>
      </c>
      <c r="F27" s="48" t="s">
        <v>101</v>
      </c>
      <c r="G27" s="48" t="s">
        <v>101</v>
      </c>
      <c r="H27" s="48" t="s">
        <v>101</v>
      </c>
    </row>
    <row r="28" spans="1:8" ht="18.75">
      <c r="A28" s="11" t="s">
        <v>97</v>
      </c>
      <c r="B28" s="80" t="s">
        <v>101</v>
      </c>
      <c r="C28" s="44" t="s">
        <v>101</v>
      </c>
      <c r="D28" s="44"/>
      <c r="E28" s="44" t="s">
        <v>101</v>
      </c>
      <c r="F28" s="48" t="s">
        <v>101</v>
      </c>
      <c r="G28" s="48" t="s">
        <v>101</v>
      </c>
      <c r="H28" s="48" t="s">
        <v>101</v>
      </c>
    </row>
    <row r="29" spans="1:8" ht="78.75" customHeight="1">
      <c r="A29" s="54" t="s">
        <v>110</v>
      </c>
      <c r="B29" s="88">
        <v>178</v>
      </c>
      <c r="C29" s="80">
        <f>B29/B7*1000</f>
        <v>1745.0980392156862</v>
      </c>
      <c r="D29" s="49">
        <v>407</v>
      </c>
      <c r="E29" s="80">
        <f>D29/D7*1000</f>
        <v>3803.738317757009</v>
      </c>
      <c r="F29" s="44">
        <v>43</v>
      </c>
      <c r="G29" s="47">
        <v>328</v>
      </c>
      <c r="H29" s="47">
        <f>G29/G7*1000</f>
        <v>2877.1929824561403</v>
      </c>
    </row>
    <row r="30" spans="1:12" ht="37.5">
      <c r="A30" s="16" t="s">
        <v>98</v>
      </c>
      <c r="B30" s="44" t="s">
        <v>101</v>
      </c>
      <c r="C30" s="44" t="s">
        <v>101</v>
      </c>
      <c r="D30" s="44" t="s">
        <v>101</v>
      </c>
      <c r="E30" s="44" t="s">
        <v>101</v>
      </c>
      <c r="F30" s="48" t="s">
        <v>101</v>
      </c>
      <c r="G30" s="48" t="s">
        <v>101</v>
      </c>
      <c r="H30" s="96" t="s">
        <v>101</v>
      </c>
      <c r="I30" s="26"/>
      <c r="J30" s="26"/>
      <c r="K30" s="26"/>
      <c r="L30" s="26"/>
    </row>
    <row r="31" spans="1:12" ht="37.5">
      <c r="A31" s="12" t="s">
        <v>99</v>
      </c>
      <c r="B31" s="48" t="s">
        <v>101</v>
      </c>
      <c r="C31" s="48" t="s">
        <v>101</v>
      </c>
      <c r="D31" s="48" t="s">
        <v>101</v>
      </c>
      <c r="E31" s="48" t="s">
        <v>101</v>
      </c>
      <c r="F31" s="48" t="s">
        <v>101</v>
      </c>
      <c r="G31" s="48" t="s">
        <v>101</v>
      </c>
      <c r="H31" s="96" t="s">
        <v>101</v>
      </c>
      <c r="I31" s="26"/>
      <c r="J31" s="26"/>
      <c r="K31" s="26"/>
      <c r="L31" s="26"/>
    </row>
    <row r="32" spans="1:12" ht="18.75">
      <c r="A32" s="27"/>
      <c r="B32" s="55"/>
      <c r="C32" s="55"/>
      <c r="D32" s="55"/>
      <c r="E32" s="55"/>
      <c r="F32" s="55"/>
      <c r="G32" s="55"/>
      <c r="H32" s="55"/>
      <c r="I32" s="26"/>
      <c r="J32" s="26"/>
      <c r="K32" s="26"/>
      <c r="L32" s="26"/>
    </row>
    <row r="33" spans="1:12" ht="18.75">
      <c r="A33" s="27"/>
      <c r="B33" s="55"/>
      <c r="C33" s="55"/>
      <c r="D33" s="55"/>
      <c r="E33" s="55"/>
      <c r="F33" s="55"/>
      <c r="G33" s="55"/>
      <c r="H33" s="55"/>
      <c r="I33" s="26"/>
      <c r="J33" s="26"/>
      <c r="K33" s="26"/>
      <c r="L33" s="26"/>
    </row>
    <row r="34" spans="1:12" ht="18.75">
      <c r="A34" s="112" t="s">
        <v>106</v>
      </c>
      <c r="B34" s="119"/>
      <c r="C34" s="119"/>
      <c r="D34" s="124" t="s">
        <v>104</v>
      </c>
      <c r="E34" s="124"/>
      <c r="F34" s="97"/>
      <c r="G34" s="124" t="s">
        <v>105</v>
      </c>
      <c r="H34" s="124"/>
      <c r="I34" s="26"/>
      <c r="J34" s="26"/>
      <c r="K34" s="26"/>
      <c r="L34" s="26"/>
    </row>
    <row r="35" spans="1:12" ht="18.75">
      <c r="A35" s="27"/>
      <c r="B35" s="55"/>
      <c r="C35" s="55"/>
      <c r="D35" s="55"/>
      <c r="E35" s="55"/>
      <c r="F35" s="55"/>
      <c r="G35" s="55"/>
      <c r="H35" s="55"/>
      <c r="I35" s="26"/>
      <c r="J35" s="26"/>
      <c r="K35" s="26"/>
      <c r="L35" s="26"/>
    </row>
    <row r="36" spans="1:12" ht="18.75">
      <c r="A36" s="27"/>
      <c r="B36" s="55"/>
      <c r="C36" s="55"/>
      <c r="D36" s="55"/>
      <c r="E36" s="55"/>
      <c r="F36" s="55"/>
      <c r="G36" s="55"/>
      <c r="H36" s="55"/>
      <c r="I36" s="26"/>
      <c r="J36" s="26"/>
      <c r="K36" s="26"/>
      <c r="L36" s="26"/>
    </row>
    <row r="37" spans="1:8" ht="18.75">
      <c r="A37" s="15"/>
      <c r="B37" s="38"/>
      <c r="C37" s="38"/>
      <c r="D37" s="38"/>
      <c r="E37" s="38"/>
      <c r="F37" s="38"/>
      <c r="G37" s="38"/>
      <c r="H37" s="38"/>
    </row>
    <row r="38" spans="1:8" ht="12.75">
      <c r="A38" s="2"/>
      <c r="B38" s="56"/>
      <c r="C38" s="56"/>
      <c r="D38" s="56"/>
      <c r="E38" s="56"/>
      <c r="F38" s="56"/>
      <c r="G38" s="56"/>
      <c r="H38" s="56"/>
    </row>
    <row r="39" spans="1:8" ht="12.75">
      <c r="A39" s="2"/>
      <c r="B39" s="56"/>
      <c r="C39" s="56"/>
      <c r="D39" s="56"/>
      <c r="E39" s="56"/>
      <c r="F39" s="56"/>
      <c r="G39" s="56"/>
      <c r="H39" s="56"/>
    </row>
    <row r="40" spans="1:8" ht="12.75">
      <c r="A40" s="2"/>
      <c r="B40" s="56"/>
      <c r="C40" s="56"/>
      <c r="D40" s="56"/>
      <c r="E40" s="56"/>
      <c r="F40" s="56"/>
      <c r="H40" s="98"/>
    </row>
    <row r="41" spans="1:8" ht="12.75">
      <c r="A41" s="2"/>
      <c r="B41" s="56"/>
      <c r="C41" s="56"/>
      <c r="D41" s="56"/>
      <c r="E41" s="56"/>
      <c r="F41" s="121"/>
      <c r="G41" s="121"/>
      <c r="H41" s="121"/>
    </row>
    <row r="42" spans="1:8" ht="12.75">
      <c r="A42" s="2"/>
      <c r="B42" s="56"/>
      <c r="C42" s="56"/>
      <c r="D42" s="56"/>
      <c r="E42" s="56"/>
      <c r="F42" s="56"/>
      <c r="G42" s="56"/>
      <c r="H42" s="56"/>
    </row>
    <row r="43" spans="1:8" ht="12.75">
      <c r="A43" s="2"/>
      <c r="B43" s="56"/>
      <c r="C43" s="56"/>
      <c r="D43" s="56"/>
      <c r="E43" s="56"/>
      <c r="F43" s="56"/>
      <c r="G43" s="56"/>
      <c r="H43" s="56"/>
    </row>
    <row r="44" spans="1:8" ht="12.75">
      <c r="A44" s="2"/>
      <c r="B44" s="56"/>
      <c r="C44" s="56"/>
      <c r="D44" s="56"/>
      <c r="E44" s="56"/>
      <c r="F44" s="56"/>
      <c r="G44" s="56"/>
      <c r="H44" s="56"/>
    </row>
    <row r="45" spans="1:8" ht="12.75">
      <c r="A45" s="2"/>
      <c r="B45" s="56"/>
      <c r="C45" s="56"/>
      <c r="D45" s="56"/>
      <c r="E45" s="56"/>
      <c r="F45" s="56"/>
      <c r="G45" s="56"/>
      <c r="H45" s="56"/>
    </row>
    <row r="46" spans="1:8" ht="12.75">
      <c r="A46" s="2"/>
      <c r="B46" s="56"/>
      <c r="C46" s="56"/>
      <c r="D46" s="56"/>
      <c r="E46" s="56"/>
      <c r="F46" s="56"/>
      <c r="G46" s="56"/>
      <c r="H46" s="56"/>
    </row>
    <row r="47" spans="1:8" ht="12.75">
      <c r="A47" s="2"/>
      <c r="B47" s="56"/>
      <c r="C47" s="56"/>
      <c r="D47" s="56"/>
      <c r="E47" s="56"/>
      <c r="F47" s="56"/>
      <c r="G47" s="56"/>
      <c r="H47" s="56"/>
    </row>
    <row r="48" spans="1:8" ht="12.75">
      <c r="A48" s="2"/>
      <c r="B48" s="56"/>
      <c r="C48" s="56"/>
      <c r="D48" s="56"/>
      <c r="E48" s="56"/>
      <c r="F48" s="56"/>
      <c r="G48" s="56"/>
      <c r="H48" s="56"/>
    </row>
    <row r="49" spans="1:8" ht="12.75">
      <c r="A49" s="2"/>
      <c r="B49" s="56"/>
      <c r="C49" s="56"/>
      <c r="D49" s="56"/>
      <c r="E49" s="56"/>
      <c r="F49" s="56"/>
      <c r="G49" s="56"/>
      <c r="H49" s="56"/>
    </row>
    <row r="50" spans="1:8" ht="12.75">
      <c r="A50" s="2"/>
      <c r="B50" s="56"/>
      <c r="C50" s="56"/>
      <c r="D50" s="56"/>
      <c r="E50" s="56"/>
      <c r="F50" s="56"/>
      <c r="G50" s="56"/>
      <c r="H50" s="56"/>
    </row>
    <row r="51" spans="1:8" ht="12.75">
      <c r="A51" s="2"/>
      <c r="B51" s="56"/>
      <c r="C51" s="56"/>
      <c r="D51" s="56"/>
      <c r="E51" s="56"/>
      <c r="F51" s="56"/>
      <c r="G51" s="56"/>
      <c r="H51" s="56"/>
    </row>
    <row r="52" spans="1:8" ht="12.75">
      <c r="A52" s="2"/>
      <c r="B52" s="56"/>
      <c r="C52" s="56"/>
      <c r="D52" s="56"/>
      <c r="E52" s="56"/>
      <c r="F52" s="56"/>
      <c r="G52" s="56"/>
      <c r="H52" s="56"/>
    </row>
    <row r="53" spans="1:8" ht="12.75">
      <c r="A53" s="2"/>
      <c r="B53" s="56"/>
      <c r="C53" s="56"/>
      <c r="D53" s="56"/>
      <c r="E53" s="56"/>
      <c r="F53" s="56"/>
      <c r="G53" s="56"/>
      <c r="H53" s="56"/>
    </row>
  </sheetData>
  <sheetProtection/>
  <mergeCells count="10">
    <mergeCell ref="A34:C34"/>
    <mergeCell ref="A4:H4"/>
    <mergeCell ref="F41:H41"/>
    <mergeCell ref="A5:A6"/>
    <mergeCell ref="B5:C5"/>
    <mergeCell ref="D5:E5"/>
    <mergeCell ref="F5:F6"/>
    <mergeCell ref="G5:H5"/>
    <mergeCell ref="D34:E34"/>
    <mergeCell ref="G34:H34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57" customWidth="1"/>
    <col min="7" max="7" width="10.421875" style="0" customWidth="1"/>
  </cols>
  <sheetData>
    <row r="1" spans="1:5" ht="18.75">
      <c r="A1" s="7"/>
      <c r="B1" s="7"/>
      <c r="C1" s="7"/>
      <c r="D1" s="7"/>
      <c r="E1" s="77" t="s">
        <v>11</v>
      </c>
    </row>
    <row r="2" spans="1:7" ht="18.75">
      <c r="A2" s="7"/>
      <c r="B2" s="7"/>
      <c r="C2" s="7"/>
      <c r="D2" s="7"/>
      <c r="E2" s="77" t="s">
        <v>16</v>
      </c>
      <c r="F2" s="1"/>
      <c r="G2" s="1"/>
    </row>
    <row r="3" spans="1:7" ht="9" customHeight="1">
      <c r="A3" s="7"/>
      <c r="B3" s="7"/>
      <c r="C3" s="7"/>
      <c r="D3" s="7"/>
      <c r="E3" s="99"/>
      <c r="F3" s="1"/>
      <c r="G3" s="1"/>
    </row>
    <row r="4" spans="1:7" ht="8.25" customHeight="1">
      <c r="A4" s="7"/>
      <c r="B4" s="7"/>
      <c r="C4" s="7"/>
      <c r="D4" s="7"/>
      <c r="E4" s="99"/>
      <c r="F4" s="1"/>
      <c r="G4" s="1"/>
    </row>
    <row r="5" spans="1:5" ht="18.75">
      <c r="A5" s="114" t="s">
        <v>53</v>
      </c>
      <c r="B5" s="114"/>
      <c r="C5" s="114"/>
      <c r="D5" s="114"/>
      <c r="E5" s="114"/>
    </row>
    <row r="6" spans="1:5" ht="18.75">
      <c r="A6" s="10" t="s">
        <v>54</v>
      </c>
      <c r="B6" s="11"/>
      <c r="C6" s="11"/>
      <c r="D6" s="11"/>
      <c r="E6" s="46" t="s">
        <v>30</v>
      </c>
    </row>
    <row r="7" spans="1:5" ht="37.5">
      <c r="A7" s="12" t="s">
        <v>55</v>
      </c>
      <c r="B7" s="11"/>
      <c r="C7" s="11"/>
      <c r="D7" s="11"/>
      <c r="E7" s="47">
        <v>114</v>
      </c>
    </row>
    <row r="8" spans="1:5" ht="37.5">
      <c r="A8" s="12" t="s">
        <v>56</v>
      </c>
      <c r="B8" s="11"/>
      <c r="C8" s="11"/>
      <c r="D8" s="11"/>
      <c r="E8" s="47">
        <v>107</v>
      </c>
    </row>
    <row r="9" spans="1:5" ht="37.5">
      <c r="A9" s="12" t="s">
        <v>57</v>
      </c>
      <c r="B9" s="11"/>
      <c r="C9" s="11"/>
      <c r="D9" s="11"/>
      <c r="E9" s="64">
        <f>E7/E8*100-100</f>
        <v>6.54205607476635</v>
      </c>
    </row>
    <row r="10" spans="1:5" ht="18.75">
      <c r="A10" s="12" t="s">
        <v>58</v>
      </c>
      <c r="B10" s="11"/>
      <c r="C10" s="11"/>
      <c r="D10" s="11"/>
      <c r="E10" s="90">
        <v>1879.3</v>
      </c>
    </row>
    <row r="11" spans="1:5" ht="18.75">
      <c r="A11" s="12" t="s">
        <v>59</v>
      </c>
      <c r="B11" s="11"/>
      <c r="C11" s="11"/>
      <c r="D11" s="11"/>
      <c r="E11" s="100">
        <v>1703.4</v>
      </c>
    </row>
    <row r="12" spans="1:5" ht="18.75">
      <c r="A12" s="12" t="s">
        <v>60</v>
      </c>
      <c r="B12" s="11"/>
      <c r="C12" s="11"/>
      <c r="D12" s="11"/>
      <c r="E12" s="64">
        <v>10</v>
      </c>
    </row>
    <row r="13" spans="1:5" ht="75">
      <c r="A13" s="12" t="s">
        <v>61</v>
      </c>
      <c r="B13" s="11"/>
      <c r="C13" s="11"/>
      <c r="D13" s="11"/>
      <c r="E13" s="46">
        <f>E96-30</f>
        <v>-30</v>
      </c>
    </row>
    <row r="14" spans="1:5" ht="10.5" customHeight="1">
      <c r="A14" s="7"/>
      <c r="B14" s="7"/>
      <c r="C14" s="7"/>
      <c r="D14" s="7"/>
      <c r="E14" s="41"/>
    </row>
    <row r="15" spans="1:5" ht="12.75" customHeight="1">
      <c r="A15" s="7"/>
      <c r="B15" s="7"/>
      <c r="C15" s="7"/>
      <c r="D15" s="7"/>
      <c r="E15" s="41"/>
    </row>
    <row r="16" spans="1:5" ht="18.75">
      <c r="A16" s="7"/>
      <c r="B16" s="7"/>
      <c r="C16" s="7"/>
      <c r="D16" s="7"/>
      <c r="E16" s="77" t="s">
        <v>62</v>
      </c>
    </row>
    <row r="17" spans="1:5" ht="18.75">
      <c r="A17" s="7"/>
      <c r="B17" s="7"/>
      <c r="C17" s="7"/>
      <c r="D17" s="7"/>
      <c r="E17" s="77" t="s">
        <v>16</v>
      </c>
    </row>
    <row r="18" spans="1:5" ht="9.75" customHeight="1">
      <c r="A18" s="7"/>
      <c r="B18" s="7"/>
      <c r="C18" s="7"/>
      <c r="D18" s="7"/>
      <c r="E18" s="99"/>
    </row>
    <row r="19" spans="1:5" ht="7.5" customHeight="1" thickBot="1">
      <c r="A19" s="7"/>
      <c r="B19" s="7"/>
      <c r="C19" s="7"/>
      <c r="D19" s="7"/>
      <c r="E19" s="99"/>
    </row>
    <row r="20" spans="1:5" ht="18.75">
      <c r="A20" s="125" t="s">
        <v>63</v>
      </c>
      <c r="B20" s="126"/>
      <c r="C20" s="126"/>
      <c r="D20" s="126"/>
      <c r="E20" s="127"/>
    </row>
    <row r="21" spans="1:5" ht="37.5">
      <c r="A21" s="29" t="s">
        <v>30</v>
      </c>
      <c r="B21" s="11"/>
      <c r="C21" s="11"/>
      <c r="D21" s="11"/>
      <c r="E21" s="101" t="s">
        <v>21</v>
      </c>
    </row>
    <row r="22" spans="1:5" ht="37.5">
      <c r="A22" s="30" t="s">
        <v>64</v>
      </c>
      <c r="B22" s="11"/>
      <c r="C22" s="11"/>
      <c r="D22" s="11"/>
      <c r="E22" s="102">
        <v>127.7</v>
      </c>
    </row>
    <row r="23" spans="1:5" ht="18.75">
      <c r="A23" s="30" t="s">
        <v>65</v>
      </c>
      <c r="B23" s="11"/>
      <c r="C23" s="11"/>
      <c r="D23" s="11"/>
      <c r="E23" s="102">
        <v>18</v>
      </c>
    </row>
    <row r="24" spans="1:5" ht="18.75">
      <c r="A24" s="31" t="s">
        <v>107</v>
      </c>
      <c r="B24" s="11"/>
      <c r="C24" s="11"/>
      <c r="D24" s="11"/>
      <c r="E24" s="102">
        <v>18</v>
      </c>
    </row>
    <row r="25" spans="1:5" ht="18.75">
      <c r="A25" s="31" t="s">
        <v>66</v>
      </c>
      <c r="B25" s="11"/>
      <c r="C25" s="11"/>
      <c r="D25" s="11"/>
      <c r="E25" s="102"/>
    </row>
    <row r="26" spans="1:5" ht="18.75">
      <c r="A26" s="31" t="s">
        <v>67</v>
      </c>
      <c r="B26" s="11"/>
      <c r="C26" s="11"/>
      <c r="D26" s="11"/>
      <c r="E26" s="102"/>
    </row>
    <row r="27" spans="1:5" ht="18.75">
      <c r="A27" s="31" t="s">
        <v>68</v>
      </c>
      <c r="B27" s="11"/>
      <c r="C27" s="11"/>
      <c r="D27" s="11"/>
      <c r="E27" s="102">
        <v>109.7</v>
      </c>
    </row>
    <row r="28" spans="1:5" ht="18.75">
      <c r="A28" s="31" t="s">
        <v>107</v>
      </c>
      <c r="B28" s="11"/>
      <c r="C28" s="11"/>
      <c r="D28" s="11"/>
      <c r="E28" s="102">
        <v>109.7</v>
      </c>
    </row>
    <row r="29" spans="1:5" ht="18.75">
      <c r="A29" s="31" t="s">
        <v>66</v>
      </c>
      <c r="B29" s="11"/>
      <c r="C29" s="11"/>
      <c r="D29" s="11"/>
      <c r="E29" s="102"/>
    </row>
    <row r="30" spans="1:5" ht="18.75">
      <c r="A30" s="31" t="s">
        <v>67</v>
      </c>
      <c r="B30" s="11"/>
      <c r="C30" s="11"/>
      <c r="D30" s="11"/>
      <c r="E30" s="102"/>
    </row>
    <row r="31" spans="1:5" ht="18.75">
      <c r="A31" s="32" t="s">
        <v>69</v>
      </c>
      <c r="B31" s="11"/>
      <c r="C31" s="11"/>
      <c r="D31" s="11"/>
      <c r="E31" s="102">
        <v>9</v>
      </c>
    </row>
    <row r="32" spans="1:5" ht="18.75">
      <c r="A32" s="33" t="s">
        <v>70</v>
      </c>
      <c r="B32" s="11"/>
      <c r="C32" s="11"/>
      <c r="D32" s="11"/>
      <c r="E32" s="102">
        <v>9</v>
      </c>
    </row>
    <row r="33" spans="1:5" ht="19.5" thickBot="1">
      <c r="A33" s="34" t="s">
        <v>71</v>
      </c>
      <c r="B33" s="35"/>
      <c r="C33" s="35"/>
      <c r="D33" s="35"/>
      <c r="E33" s="103"/>
    </row>
    <row r="34" spans="1:5" s="36" customFormat="1" ht="18.75">
      <c r="A34" s="37"/>
      <c r="B34" s="38"/>
      <c r="C34" s="38"/>
      <c r="D34" s="38"/>
      <c r="E34" s="104"/>
    </row>
    <row r="35" spans="1:7" s="36" customFormat="1" ht="18">
      <c r="A35" s="112" t="s">
        <v>108</v>
      </c>
      <c r="B35" s="112"/>
      <c r="C35" s="112" t="s">
        <v>104</v>
      </c>
      <c r="D35" s="112"/>
      <c r="E35" s="97" t="s">
        <v>105</v>
      </c>
      <c r="F35" s="112"/>
      <c r="G35" s="112"/>
    </row>
    <row r="36" spans="1:5" s="36" customFormat="1" ht="18.75">
      <c r="A36" s="37"/>
      <c r="B36" s="38"/>
      <c r="C36" s="38"/>
      <c r="D36" s="38"/>
      <c r="E36" s="104"/>
    </row>
    <row r="37" spans="1:5" ht="18.75">
      <c r="A37" s="28"/>
      <c r="B37" s="15"/>
      <c r="C37" s="15"/>
      <c r="D37" s="15"/>
      <c r="E37" s="104"/>
    </row>
    <row r="38" spans="1:5" ht="18.75">
      <c r="A38" s="28"/>
      <c r="B38" s="15"/>
      <c r="C38" s="15"/>
      <c r="D38" s="15"/>
      <c r="E38" s="104"/>
    </row>
    <row r="39" spans="1:5" ht="18.75">
      <c r="A39" s="28"/>
      <c r="B39" s="15"/>
      <c r="C39" s="15"/>
      <c r="D39" s="15"/>
      <c r="E39" s="104"/>
    </row>
    <row r="40" spans="1:5" ht="18.75">
      <c r="A40" s="7"/>
      <c r="B40" s="7"/>
      <c r="C40" s="7"/>
      <c r="D40" s="7"/>
      <c r="E40" s="41"/>
    </row>
    <row r="41" spans="1:5" ht="18.75">
      <c r="A41" s="7"/>
      <c r="B41" s="7"/>
      <c r="C41" s="7"/>
      <c r="D41" s="7"/>
      <c r="E41" s="41"/>
    </row>
    <row r="42" spans="1:5" ht="18.75">
      <c r="A42" s="7"/>
      <c r="B42" s="7"/>
      <c r="C42" s="7"/>
      <c r="D42" s="7"/>
      <c r="E42" s="41"/>
    </row>
  </sheetData>
  <sheetProtection/>
  <mergeCells count="5">
    <mergeCell ref="A5:E5"/>
    <mergeCell ref="A20:E20"/>
    <mergeCell ref="A35:B35"/>
    <mergeCell ref="C35:D35"/>
    <mergeCell ref="F35:G35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0">
      <selection activeCell="P9" sqref="P9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6.00390625" style="57" customWidth="1"/>
    <col min="7" max="7" width="17.421875" style="57" customWidth="1"/>
    <col min="8" max="8" width="20.421875" style="57" customWidth="1"/>
    <col min="9" max="9" width="14.8515625" style="57" customWidth="1"/>
    <col min="10" max="10" width="13.140625" style="57" customWidth="1"/>
    <col min="11" max="11" width="15.140625" style="57" customWidth="1"/>
    <col min="12" max="12" width="16.140625" style="57" customWidth="1"/>
    <col min="13" max="13" width="13.7109375" style="57" customWidth="1"/>
  </cols>
  <sheetData>
    <row r="1" spans="1:13" ht="18.75">
      <c r="A1" s="7"/>
      <c r="B1" s="7"/>
      <c r="C1" s="7"/>
      <c r="D1" s="7"/>
      <c r="E1" s="7"/>
      <c r="F1" s="41"/>
      <c r="G1" s="41"/>
      <c r="H1" s="41"/>
      <c r="I1" s="41"/>
      <c r="J1" s="41"/>
      <c r="K1" s="41"/>
      <c r="L1" s="77" t="s">
        <v>72</v>
      </c>
      <c r="M1" s="41"/>
    </row>
    <row r="2" spans="1:13" ht="18.75">
      <c r="A2" s="7"/>
      <c r="B2" s="7"/>
      <c r="C2" s="7"/>
      <c r="D2" s="7"/>
      <c r="E2" s="7"/>
      <c r="F2" s="41"/>
      <c r="G2" s="107"/>
      <c r="H2" s="107"/>
      <c r="I2" s="41"/>
      <c r="J2" s="41"/>
      <c r="L2" s="77" t="s">
        <v>16</v>
      </c>
      <c r="M2" s="107"/>
    </row>
    <row r="3" spans="1:13" ht="18.75">
      <c r="A3" s="7"/>
      <c r="B3" s="7"/>
      <c r="C3" s="7"/>
      <c r="D3" s="7"/>
      <c r="E3" s="7"/>
      <c r="F3" s="41"/>
      <c r="G3" s="107"/>
      <c r="H3" s="107"/>
      <c r="I3" s="41"/>
      <c r="J3" s="41"/>
      <c r="K3" s="78"/>
      <c r="L3" s="41"/>
      <c r="M3" s="99"/>
    </row>
    <row r="4" spans="1:13" ht="18.75">
      <c r="A4" s="114" t="s">
        <v>100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33" customHeight="1">
      <c r="A5" s="128" t="s">
        <v>30</v>
      </c>
      <c r="B5" s="11"/>
      <c r="C5" s="11"/>
      <c r="D5" s="11"/>
      <c r="E5" s="11"/>
      <c r="F5" s="123" t="s">
        <v>18</v>
      </c>
      <c r="G5" s="123" t="s">
        <v>19</v>
      </c>
      <c r="H5" s="123" t="s">
        <v>73</v>
      </c>
      <c r="I5" s="123" t="s">
        <v>21</v>
      </c>
      <c r="J5" s="123"/>
      <c r="K5" s="123"/>
      <c r="L5" s="123" t="s">
        <v>78</v>
      </c>
      <c r="M5" s="123"/>
    </row>
    <row r="6" spans="1:13" ht="36.75" customHeight="1">
      <c r="A6" s="128"/>
      <c r="B6" s="11"/>
      <c r="C6" s="11"/>
      <c r="D6" s="11"/>
      <c r="E6" s="11"/>
      <c r="F6" s="123"/>
      <c r="G6" s="123"/>
      <c r="H6" s="123"/>
      <c r="I6" s="123" t="s">
        <v>74</v>
      </c>
      <c r="J6" s="123" t="s">
        <v>75</v>
      </c>
      <c r="K6" s="123"/>
      <c r="L6" s="123" t="s">
        <v>34</v>
      </c>
      <c r="M6" s="123" t="s">
        <v>35</v>
      </c>
    </row>
    <row r="7" spans="1:13" ht="57" customHeight="1">
      <c r="A7" s="128"/>
      <c r="B7" s="11"/>
      <c r="C7" s="11"/>
      <c r="D7" s="11"/>
      <c r="E7" s="11"/>
      <c r="F7" s="123"/>
      <c r="G7" s="123"/>
      <c r="H7" s="123"/>
      <c r="I7" s="123"/>
      <c r="J7" s="46" t="s">
        <v>76</v>
      </c>
      <c r="K7" s="46" t="s">
        <v>77</v>
      </c>
      <c r="L7" s="123"/>
      <c r="M7" s="123"/>
    </row>
    <row r="8" spans="1:13" ht="93.75">
      <c r="A8" s="12" t="s">
        <v>79</v>
      </c>
      <c r="B8" s="11"/>
      <c r="C8" s="11"/>
      <c r="D8" s="11"/>
      <c r="E8" s="11"/>
      <c r="F8" s="52">
        <v>102</v>
      </c>
      <c r="G8" s="40">
        <v>107</v>
      </c>
      <c r="H8" s="40">
        <v>48</v>
      </c>
      <c r="I8" s="40">
        <v>114</v>
      </c>
      <c r="J8" s="105" t="s">
        <v>101</v>
      </c>
      <c r="K8" s="105" t="s">
        <v>101</v>
      </c>
      <c r="L8" s="108">
        <f aca="true" t="shared" si="0" ref="L8:L13">I8/F8</f>
        <v>1.1176470588235294</v>
      </c>
      <c r="M8" s="108">
        <f aca="true" t="shared" si="1" ref="M8:M13">I8/G8</f>
        <v>1.0654205607476634</v>
      </c>
    </row>
    <row r="9" spans="1:13" ht="75">
      <c r="A9" s="12" t="s">
        <v>80</v>
      </c>
      <c r="B9" s="11"/>
      <c r="C9" s="11"/>
      <c r="D9" s="11"/>
      <c r="E9" s="11"/>
      <c r="F9" s="40">
        <v>20</v>
      </c>
      <c r="G9" s="40">
        <v>20</v>
      </c>
      <c r="H9" s="40">
        <v>20</v>
      </c>
      <c r="I9" s="40">
        <v>20</v>
      </c>
      <c r="J9" s="40">
        <v>3</v>
      </c>
      <c r="K9" s="40">
        <v>17</v>
      </c>
      <c r="L9" s="108">
        <f t="shared" si="0"/>
        <v>1</v>
      </c>
      <c r="M9" s="108">
        <f t="shared" si="1"/>
        <v>1</v>
      </c>
    </row>
    <row r="10" spans="1:13" ht="75">
      <c r="A10" s="18" t="s">
        <v>81</v>
      </c>
      <c r="B10" s="11"/>
      <c r="C10" s="11"/>
      <c r="D10" s="11"/>
      <c r="E10" s="11"/>
      <c r="F10" s="52">
        <v>1095.5</v>
      </c>
      <c r="G10" s="52">
        <v>1703.4</v>
      </c>
      <c r="H10" s="52">
        <v>606.5</v>
      </c>
      <c r="I10" s="52">
        <v>1879.3</v>
      </c>
      <c r="J10" s="52">
        <v>448.7</v>
      </c>
      <c r="K10" s="40">
        <v>1430.6</v>
      </c>
      <c r="L10" s="108">
        <f t="shared" si="0"/>
        <v>1.7154723870378823</v>
      </c>
      <c r="M10" s="108">
        <f t="shared" si="1"/>
        <v>1.1032640601150638</v>
      </c>
    </row>
    <row r="11" spans="1:13" ht="37.5">
      <c r="A11" s="18" t="s">
        <v>83</v>
      </c>
      <c r="B11" s="11"/>
      <c r="C11" s="11"/>
      <c r="D11" s="11"/>
      <c r="E11" s="11"/>
      <c r="F11" s="109">
        <v>751.7</v>
      </c>
      <c r="G11" s="47">
        <v>838.8</v>
      </c>
      <c r="H11" s="53">
        <v>414.6</v>
      </c>
      <c r="I11" s="47">
        <v>922.9</v>
      </c>
      <c r="J11" s="47">
        <v>237.6</v>
      </c>
      <c r="K11" s="46">
        <v>685.3</v>
      </c>
      <c r="L11" s="65">
        <f t="shared" si="0"/>
        <v>1.2277504323533324</v>
      </c>
      <c r="M11" s="65">
        <f t="shared" si="1"/>
        <v>1.1002622794468289</v>
      </c>
    </row>
    <row r="12" spans="1:16" ht="37.5">
      <c r="A12" s="18" t="s">
        <v>82</v>
      </c>
      <c r="B12" s="11"/>
      <c r="C12" s="11"/>
      <c r="D12" s="11"/>
      <c r="E12" s="11"/>
      <c r="F12" s="46">
        <v>343.8</v>
      </c>
      <c r="G12" s="46">
        <v>864.6</v>
      </c>
      <c r="H12" s="47">
        <v>191.9</v>
      </c>
      <c r="I12" s="46">
        <v>956.8</v>
      </c>
      <c r="J12" s="47">
        <v>211.1</v>
      </c>
      <c r="K12" s="46">
        <v>745.3</v>
      </c>
      <c r="L12" s="65">
        <f>I12/F12</f>
        <v>2.7830133798720182</v>
      </c>
      <c r="M12" s="65">
        <f>I12/G12</f>
        <v>1.1066389081656256</v>
      </c>
      <c r="P12" s="39"/>
    </row>
    <row r="13" spans="1:13" ht="75">
      <c r="A13" s="18" t="s">
        <v>84</v>
      </c>
      <c r="B13" s="11"/>
      <c r="C13" s="11"/>
      <c r="D13" s="11"/>
      <c r="E13" s="11"/>
      <c r="F13" s="46">
        <v>4.6</v>
      </c>
      <c r="G13" s="46">
        <v>7.1</v>
      </c>
      <c r="H13" s="46">
        <v>5.1</v>
      </c>
      <c r="I13" s="46">
        <v>7.8</v>
      </c>
      <c r="J13" s="47">
        <v>12.5</v>
      </c>
      <c r="K13" s="47">
        <v>7</v>
      </c>
      <c r="L13" s="65">
        <f t="shared" si="0"/>
        <v>1.6956521739130437</v>
      </c>
      <c r="M13" s="65">
        <f t="shared" si="1"/>
        <v>1.0985915492957747</v>
      </c>
    </row>
    <row r="14" spans="1:13" ht="56.25">
      <c r="A14" s="18" t="s">
        <v>85</v>
      </c>
      <c r="B14" s="11"/>
      <c r="C14" s="11"/>
      <c r="D14" s="11"/>
      <c r="E14" s="11"/>
      <c r="F14" s="105" t="s">
        <v>101</v>
      </c>
      <c r="G14" s="105" t="s">
        <v>101</v>
      </c>
      <c r="H14" s="105" t="s">
        <v>101</v>
      </c>
      <c r="I14" s="105" t="s">
        <v>101</v>
      </c>
      <c r="J14" s="105" t="s">
        <v>101</v>
      </c>
      <c r="K14" s="105" t="s">
        <v>101</v>
      </c>
      <c r="L14" s="105" t="s">
        <v>101</v>
      </c>
      <c r="M14" s="105" t="s">
        <v>101</v>
      </c>
    </row>
    <row r="15" spans="1:13" ht="75">
      <c r="A15" s="18" t="s">
        <v>86</v>
      </c>
      <c r="B15" s="11"/>
      <c r="C15" s="11"/>
      <c r="D15" s="11"/>
      <c r="E15" s="11"/>
      <c r="F15" s="110">
        <f>F8/12/F9</f>
        <v>0.425</v>
      </c>
      <c r="G15" s="110">
        <f>G8/12/G9</f>
        <v>0.4458333333333333</v>
      </c>
      <c r="H15" s="110">
        <f>H8/6/H9</f>
        <v>0.4</v>
      </c>
      <c r="I15" s="110">
        <f>I8/12/I9</f>
        <v>0.475</v>
      </c>
      <c r="J15" s="105" t="s">
        <v>101</v>
      </c>
      <c r="K15" s="105" t="s">
        <v>101</v>
      </c>
      <c r="L15" s="65">
        <f>I15/F15</f>
        <v>1.1176470588235294</v>
      </c>
      <c r="M15" s="65">
        <f>I15/G15</f>
        <v>1.0654205607476637</v>
      </c>
    </row>
    <row r="16" spans="1:13" ht="12.75">
      <c r="A16" s="4"/>
      <c r="B16" s="2"/>
      <c r="C16" s="2"/>
      <c r="D16" s="2"/>
      <c r="E16" s="2"/>
      <c r="F16" s="56"/>
      <c r="G16" s="56"/>
      <c r="H16" s="56"/>
      <c r="I16" s="56"/>
      <c r="J16" s="56"/>
      <c r="K16" s="56"/>
      <c r="L16" s="56"/>
      <c r="M16" s="56"/>
    </row>
    <row r="17" spans="1:13" ht="12.75">
      <c r="A17" s="5"/>
      <c r="B17" s="2"/>
      <c r="C17" s="2"/>
      <c r="D17" s="2"/>
      <c r="E17" s="2"/>
      <c r="F17" s="56"/>
      <c r="G17" s="56"/>
      <c r="H17" s="56"/>
      <c r="I17" s="56"/>
      <c r="J17" s="56"/>
      <c r="K17" s="56"/>
      <c r="L17" s="56"/>
      <c r="M17" s="56"/>
    </row>
    <row r="18" spans="1:13" ht="41.25" customHeight="1">
      <c r="A18" s="6"/>
      <c r="B18" s="2"/>
      <c r="C18" s="2"/>
      <c r="D18" s="2"/>
      <c r="E18" s="2"/>
      <c r="F18" s="124" t="s">
        <v>108</v>
      </c>
      <c r="G18" s="124"/>
      <c r="H18" s="124" t="s">
        <v>104</v>
      </c>
      <c r="I18" s="124"/>
      <c r="J18" s="97" t="s">
        <v>105</v>
      </c>
      <c r="K18" s="56"/>
      <c r="L18" s="56"/>
      <c r="M18" s="56"/>
    </row>
    <row r="19" spans="1:13" ht="12.75">
      <c r="A19" s="6"/>
      <c r="B19" s="2"/>
      <c r="C19" s="2"/>
      <c r="D19" s="2"/>
      <c r="E19" s="2"/>
      <c r="F19" s="56"/>
      <c r="G19" s="56"/>
      <c r="H19" s="56"/>
      <c r="I19" s="56"/>
      <c r="J19" s="56"/>
      <c r="K19" s="56"/>
      <c r="L19" s="56"/>
      <c r="M19" s="56"/>
    </row>
    <row r="20" spans="1:14" ht="12.75">
      <c r="A20" s="2"/>
      <c r="B20" s="2"/>
      <c r="C20" s="2"/>
      <c r="D20" s="2"/>
      <c r="E20" s="2"/>
      <c r="F20" s="56"/>
      <c r="G20" s="56"/>
      <c r="H20" s="56"/>
      <c r="I20" s="56"/>
      <c r="J20" s="56"/>
      <c r="K20" s="56"/>
      <c r="L20" s="56"/>
      <c r="M20" s="56"/>
      <c r="N20">
        <v>7</v>
      </c>
    </row>
  </sheetData>
  <sheetProtection/>
  <mergeCells count="13">
    <mergeCell ref="G5:G7"/>
    <mergeCell ref="L5:M5"/>
    <mergeCell ref="L6:L7"/>
    <mergeCell ref="F18:G18"/>
    <mergeCell ref="H18:I18"/>
    <mergeCell ref="M6:M7"/>
    <mergeCell ref="A4:M4"/>
    <mergeCell ref="H5:H7"/>
    <mergeCell ref="I5:K5"/>
    <mergeCell ref="I6:I7"/>
    <mergeCell ref="J6:K6"/>
    <mergeCell ref="A5:A7"/>
    <mergeCell ref="F5:F7"/>
  </mergeCells>
  <printOptions/>
  <pageMargins left="0.7480314960629921" right="1.7322834645669292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90" zoomScaleSheetLayoutView="90" zoomScalePageLayoutView="0" workbookViewId="0" topLeftCell="A1">
      <selection activeCell="O6" sqref="O6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46.5" customHeight="1">
      <c r="A1" s="7"/>
      <c r="B1" s="7"/>
      <c r="C1" s="7"/>
      <c r="D1" s="7"/>
      <c r="E1" s="7"/>
      <c r="F1" s="7"/>
      <c r="G1" s="7"/>
      <c r="H1" s="7"/>
      <c r="I1" s="7"/>
      <c r="J1" s="17" t="s">
        <v>87</v>
      </c>
      <c r="M1" s="7"/>
    </row>
    <row r="2" spans="1:13" ht="18.75">
      <c r="A2" s="7"/>
      <c r="B2" s="7"/>
      <c r="C2" s="7"/>
      <c r="D2" s="7"/>
      <c r="E2" s="7"/>
      <c r="F2" s="7"/>
      <c r="G2" s="7"/>
      <c r="H2" s="7"/>
      <c r="I2" s="7"/>
      <c r="J2" s="7" t="s">
        <v>16</v>
      </c>
      <c r="L2" s="19"/>
      <c r="M2" s="7"/>
    </row>
    <row r="3" spans="1:13" ht="32.25" customHeight="1">
      <c r="A3" s="7"/>
      <c r="B3" s="7"/>
      <c r="C3" s="7"/>
      <c r="D3" s="7"/>
      <c r="E3" s="7"/>
      <c r="F3" s="7"/>
      <c r="G3" s="8"/>
      <c r="H3" s="8"/>
      <c r="I3" s="7"/>
      <c r="J3" s="7"/>
      <c r="K3" s="7"/>
      <c r="L3" s="7"/>
      <c r="M3" s="7"/>
    </row>
    <row r="4" spans="1:13" ht="46.5" customHeight="1">
      <c r="A4" s="131" t="s">
        <v>88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3"/>
      <c r="M4" s="7"/>
    </row>
    <row r="5" spans="1:13" ht="24" customHeight="1">
      <c r="A5" s="135"/>
      <c r="B5" s="40"/>
      <c r="C5" s="40"/>
      <c r="D5" s="40"/>
      <c r="E5" s="40"/>
      <c r="F5" s="134" t="s">
        <v>89</v>
      </c>
      <c r="G5" s="134" t="s">
        <v>90</v>
      </c>
      <c r="H5" s="134" t="s">
        <v>0</v>
      </c>
      <c r="I5" s="134" t="s">
        <v>91</v>
      </c>
      <c r="J5" s="134"/>
      <c r="K5" s="134"/>
      <c r="L5" s="134"/>
      <c r="M5" s="7"/>
    </row>
    <row r="6" spans="1:13" ht="27.75" customHeight="1">
      <c r="A6" s="135"/>
      <c r="B6" s="40"/>
      <c r="C6" s="40"/>
      <c r="D6" s="40"/>
      <c r="E6" s="40"/>
      <c r="F6" s="134"/>
      <c r="G6" s="134"/>
      <c r="H6" s="134"/>
      <c r="I6" s="134" t="s">
        <v>1</v>
      </c>
      <c r="J6" s="134" t="s">
        <v>2</v>
      </c>
      <c r="K6" s="134" t="s">
        <v>3</v>
      </c>
      <c r="L6" s="134" t="s">
        <v>4</v>
      </c>
      <c r="M6" s="7"/>
    </row>
    <row r="7" spans="1:13" ht="48" customHeight="1">
      <c r="A7" s="135"/>
      <c r="B7" s="40"/>
      <c r="C7" s="40"/>
      <c r="D7" s="40"/>
      <c r="E7" s="40"/>
      <c r="F7" s="134"/>
      <c r="G7" s="134"/>
      <c r="H7" s="134"/>
      <c r="I7" s="134"/>
      <c r="J7" s="134"/>
      <c r="K7" s="134"/>
      <c r="L7" s="134"/>
      <c r="M7" s="7"/>
    </row>
    <row r="8" spans="1:13" ht="32.25" customHeight="1">
      <c r="A8" s="122" t="s">
        <v>93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7"/>
    </row>
    <row r="9" spans="1:13" ht="93.75">
      <c r="A9" s="43" t="s">
        <v>92</v>
      </c>
      <c r="B9" s="45"/>
      <c r="C9" s="45"/>
      <c r="D9" s="45"/>
      <c r="E9" s="45"/>
      <c r="F9" s="105" t="s">
        <v>101</v>
      </c>
      <c r="G9" s="105" t="s">
        <v>101</v>
      </c>
      <c r="H9" s="105" t="s">
        <v>101</v>
      </c>
      <c r="I9" s="105" t="s">
        <v>101</v>
      </c>
      <c r="J9" s="105" t="s">
        <v>101</v>
      </c>
      <c r="K9" s="105" t="s">
        <v>101</v>
      </c>
      <c r="L9" s="105" t="s">
        <v>101</v>
      </c>
      <c r="M9" s="7"/>
    </row>
    <row r="10" spans="1:13" ht="18.75">
      <c r="A10" s="123" t="s">
        <v>94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7"/>
    </row>
    <row r="11" spans="1:13" ht="93.75">
      <c r="A11" s="106" t="s">
        <v>95</v>
      </c>
      <c r="B11" s="45"/>
      <c r="C11" s="45"/>
      <c r="D11" s="45"/>
      <c r="E11" s="45"/>
      <c r="F11" s="105" t="s">
        <v>101</v>
      </c>
      <c r="G11" s="105" t="s">
        <v>101</v>
      </c>
      <c r="H11" s="105" t="s">
        <v>101</v>
      </c>
      <c r="I11" s="105" t="s">
        <v>101</v>
      </c>
      <c r="J11" s="105" t="s">
        <v>101</v>
      </c>
      <c r="K11" s="105" t="s">
        <v>101</v>
      </c>
      <c r="L11" s="105" t="s">
        <v>101</v>
      </c>
      <c r="M11" s="7"/>
    </row>
    <row r="12" spans="1:13" ht="18.75">
      <c r="A12" s="105" t="s">
        <v>101</v>
      </c>
      <c r="B12" s="45"/>
      <c r="C12" s="45"/>
      <c r="D12" s="45"/>
      <c r="E12" s="45"/>
      <c r="F12" s="105" t="s">
        <v>101</v>
      </c>
      <c r="G12" s="105" t="s">
        <v>101</v>
      </c>
      <c r="H12" s="105" t="s">
        <v>101</v>
      </c>
      <c r="I12" s="105" t="s">
        <v>101</v>
      </c>
      <c r="J12" s="105" t="s">
        <v>101</v>
      </c>
      <c r="K12" s="105" t="s">
        <v>101</v>
      </c>
      <c r="L12" s="105" t="s">
        <v>101</v>
      </c>
      <c r="M12" s="7"/>
    </row>
    <row r="13" spans="1:13" ht="18.75">
      <c r="A13" s="105" t="s">
        <v>101</v>
      </c>
      <c r="B13" s="45"/>
      <c r="C13" s="45"/>
      <c r="D13" s="45"/>
      <c r="E13" s="45"/>
      <c r="F13" s="105" t="s">
        <v>101</v>
      </c>
      <c r="G13" s="105" t="s">
        <v>101</v>
      </c>
      <c r="H13" s="105" t="s">
        <v>101</v>
      </c>
      <c r="I13" s="105" t="s">
        <v>101</v>
      </c>
      <c r="J13" s="105" t="s">
        <v>101</v>
      </c>
      <c r="K13" s="105" t="s">
        <v>101</v>
      </c>
      <c r="L13" s="105" t="s">
        <v>101</v>
      </c>
      <c r="M13" s="7"/>
    </row>
    <row r="14" spans="1:13" ht="18.75">
      <c r="A14" s="22" t="s">
        <v>101</v>
      </c>
      <c r="B14" s="11"/>
      <c r="C14" s="11"/>
      <c r="D14" s="11"/>
      <c r="E14" s="11"/>
      <c r="F14" s="22" t="s">
        <v>101</v>
      </c>
      <c r="G14" s="22" t="s">
        <v>101</v>
      </c>
      <c r="H14" s="22" t="s">
        <v>101</v>
      </c>
      <c r="I14" s="22" t="s">
        <v>101</v>
      </c>
      <c r="J14" s="22" t="s">
        <v>101</v>
      </c>
      <c r="K14" s="22" t="s">
        <v>101</v>
      </c>
      <c r="L14" s="22" t="s">
        <v>101</v>
      </c>
      <c r="M14" s="7"/>
    </row>
    <row r="15" spans="1:13" ht="18.75">
      <c r="A15" s="2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7"/>
    </row>
    <row r="16" spans="1:13" ht="18.75">
      <c r="A16" s="20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7"/>
    </row>
    <row r="17" spans="1:13" ht="18.75">
      <c r="A17" s="129" t="s">
        <v>13</v>
      </c>
      <c r="B17" s="129"/>
      <c r="C17" s="129"/>
      <c r="D17" s="129"/>
      <c r="E17" s="129"/>
      <c r="F17" s="129"/>
      <c r="G17" s="15"/>
      <c r="H17" s="15" t="s">
        <v>96</v>
      </c>
      <c r="I17" s="15"/>
      <c r="J17" s="15"/>
      <c r="K17" s="15" t="s">
        <v>96</v>
      </c>
      <c r="L17" s="15"/>
      <c r="M17" s="7"/>
    </row>
    <row r="18" spans="1:13" ht="18.75">
      <c r="A18" s="21"/>
      <c r="B18" s="15"/>
      <c r="C18" s="15"/>
      <c r="D18" s="15"/>
      <c r="E18" s="15"/>
      <c r="F18" s="15"/>
      <c r="G18" s="15"/>
      <c r="H18" s="130" t="s">
        <v>15</v>
      </c>
      <c r="I18" s="130"/>
      <c r="J18" s="15"/>
      <c r="K18" s="130" t="s">
        <v>14</v>
      </c>
      <c r="L18" s="130"/>
      <c r="M18" s="7"/>
    </row>
    <row r="19" spans="1:12" ht="12.75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5">
    <mergeCell ref="I5:L5"/>
    <mergeCell ref="J6:J7"/>
    <mergeCell ref="K6:K7"/>
    <mergeCell ref="L6:L7"/>
    <mergeCell ref="A8:L8"/>
    <mergeCell ref="A10:L10"/>
    <mergeCell ref="A17:F17"/>
    <mergeCell ref="K18:L18"/>
    <mergeCell ref="H18:I18"/>
    <mergeCell ref="A4:L4"/>
    <mergeCell ref="H5:H7"/>
    <mergeCell ref="I6:I7"/>
    <mergeCell ref="A5:A7"/>
    <mergeCell ref="F5:F7"/>
    <mergeCell ref="G5:G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26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Шуліпа Ольга Василівна</cp:lastModifiedBy>
  <cp:lastPrinted>2019-12-19T11:50:22Z</cp:lastPrinted>
  <dcterms:created xsi:type="dcterms:W3CDTF">1996-10-08T23:32:33Z</dcterms:created>
  <dcterms:modified xsi:type="dcterms:W3CDTF">2020-04-29T05:23:57Z</dcterms:modified>
  <cp:category/>
  <cp:version/>
  <cp:contentType/>
  <cp:contentStatus/>
</cp:coreProperties>
</file>