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Жукова А.В\Проєкт рішення НОРМИ ТОВ КППВ\Проєкт з розрахунком по населенню\"/>
    </mc:Choice>
  </mc:AlternateContent>
  <bookViews>
    <workbookView xWindow="480" yWindow="30" windowWidth="15315" windowHeight="7485"/>
  </bookViews>
  <sheets>
    <sheet name="Додаток " sheetId="22" r:id="rId1"/>
    <sheet name="Додаток без Курской,107" sheetId="23" state="hidden" r:id="rId2"/>
  </sheets>
  <calcPr calcId="162913"/>
</workbook>
</file>

<file path=xl/calcChain.xml><?xml version="1.0" encoding="utf-8"?>
<calcChain xmlns="http://schemas.openxmlformats.org/spreadsheetml/2006/main">
  <c r="H61" i="22" l="1"/>
  <c r="H37" i="22"/>
  <c r="H28" i="22"/>
  <c r="AE69" i="23"/>
  <c r="D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60" i="23" s="1"/>
  <c r="D36" i="23"/>
  <c r="G35" i="23"/>
  <c r="G34" i="23"/>
  <c r="G33" i="23"/>
  <c r="G32" i="23"/>
  <c r="G31" i="23"/>
  <c r="G30" i="23"/>
  <c r="G29" i="23"/>
  <c r="G36" i="23" s="1"/>
  <c r="D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28" i="23" s="1"/>
  <c r="D61" i="23" l="1"/>
  <c r="C71" i="23" s="1"/>
  <c r="G61" i="23"/>
  <c r="AE70" i="22"/>
  <c r="D61" i="22"/>
  <c r="D62" i="22" s="1"/>
  <c r="C72" i="22" s="1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61" i="22" s="1"/>
  <c r="D37" i="22"/>
  <c r="G36" i="22"/>
  <c r="G35" i="22"/>
  <c r="G34" i="22"/>
  <c r="G33" i="22"/>
  <c r="G32" i="22"/>
  <c r="G31" i="22"/>
  <c r="G30" i="22"/>
  <c r="G29" i="22"/>
  <c r="G37" i="22" s="1"/>
  <c r="D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28" i="22" s="1"/>
  <c r="C70" i="23" l="1"/>
  <c r="C69" i="23"/>
  <c r="G62" i="22"/>
  <c r="C71" i="22" l="1"/>
  <c r="C70" i="22"/>
</calcChain>
</file>

<file path=xl/sharedStrings.xml><?xml version="1.0" encoding="utf-8"?>
<sst xmlns="http://schemas.openxmlformats.org/spreadsheetml/2006/main" count="161" uniqueCount="83">
  <si>
    <t xml:space="preserve"> ГЕНЕРАЛА ЧИБІСОВА вул., б.11 кор.1</t>
  </si>
  <si>
    <t xml:space="preserve"> ГЕРОЇВ ЧОРНОБИЛЯ вул., б.1</t>
  </si>
  <si>
    <t xml:space="preserve"> ГЕТЬМАНА МАЗЕПИ вул.,б.2</t>
  </si>
  <si>
    <t xml:space="preserve"> ДАНИЛА ГАЛИЦЬКОГО вул., б.35</t>
  </si>
  <si>
    <t xml:space="preserve"> ДАНИЛА ГАЛИЦЬКОГО вул., б.39</t>
  </si>
  <si>
    <t xml:space="preserve"> ЗАСУМСЬКА вул., б.16 кор.5</t>
  </si>
  <si>
    <t xml:space="preserve"> ІЛЛІНСЬКА вул., б.5</t>
  </si>
  <si>
    <t xml:space="preserve"> КОВПАКА вул., б.15</t>
  </si>
  <si>
    <t xml:space="preserve"> КООПЕРАТИВНА вул., б.15</t>
  </si>
  <si>
    <t xml:space="preserve"> КООПЕРАТИВНА вул., б.19а</t>
  </si>
  <si>
    <t xml:space="preserve"> КООПЕРАТИВНА вул., б.9а</t>
  </si>
  <si>
    <t xml:space="preserve"> КУЗНЕЧНА вул., б.1</t>
  </si>
  <si>
    <t xml:space="preserve"> КУЗНЕЧНА вул., б.14</t>
  </si>
  <si>
    <t xml:space="preserve"> КУЗНЕЧНА вул., б.18А</t>
  </si>
  <si>
    <t xml:space="preserve"> КУЗНЕЧНА вул., б.22</t>
  </si>
  <si>
    <t xml:space="preserve"> КУРСЬКИЙ пр-т., б.107</t>
  </si>
  <si>
    <t xml:space="preserve"> КУРСЬКИЙ пр-т., б.119</t>
  </si>
  <si>
    <t xml:space="preserve"> КУРСЬКИЙ пр-т., б.129Б</t>
  </si>
  <si>
    <t xml:space="preserve"> КУРСЬКИЙ пр-т., б.135</t>
  </si>
  <si>
    <t xml:space="preserve"> ЛЕСІ УКРАЇНКИ вул., б.14</t>
  </si>
  <si>
    <t xml:space="preserve"> МЕТАЛУРГІВ вул., б.2</t>
  </si>
  <si>
    <t xml:space="preserve"> МЕТАЛУРГІВ вул., б.3</t>
  </si>
  <si>
    <t xml:space="preserve"> МЕТАЛУРГІВ вул., б.9</t>
  </si>
  <si>
    <t xml:space="preserve"> НАБЕРЕЖНА РІЧКИ СТРІЛКИ вул., б.10А</t>
  </si>
  <si>
    <t xml:space="preserve"> НАБЕРЕЖНА РІЧКИ СТРІЛКИ вул., б.10Б</t>
  </si>
  <si>
    <t xml:space="preserve"> НАБЕРЕЖНА РІЧКИ СТРІЛКИ вул., б.4</t>
  </si>
  <si>
    <t xml:space="preserve"> НАБЕРЕЖНА РІЧКИ СТРІЛКИ вул., б.50</t>
  </si>
  <si>
    <t xml:space="preserve"> НОВОРІЧНА вул., б.6</t>
  </si>
  <si>
    <t xml:space="preserve"> ПЕРШОТРАВНЕВА вул., б.10</t>
  </si>
  <si>
    <t xml:space="preserve"> ПЕРШОТРАВНЕВА вул., б.22</t>
  </si>
  <si>
    <t xml:space="preserve"> ПЕРШОТРАВНЕВА вул., б.26</t>
  </si>
  <si>
    <t xml:space="preserve"> ПЕРШОТРАВНЕВА вул., б.33</t>
  </si>
  <si>
    <t xml:space="preserve"> ПОКРОВСЬКА вул., б.14</t>
  </si>
  <si>
    <t xml:space="preserve"> ПРАЦІ вул., б.32</t>
  </si>
  <si>
    <t xml:space="preserve"> РЕМІСНИЧА  вул., б.10 кор.1</t>
  </si>
  <si>
    <t xml:space="preserve"> РОБІТНИЧА вул., б.39</t>
  </si>
  <si>
    <t xml:space="preserve"> РОБІТНИЧА вул., б.47</t>
  </si>
  <si>
    <t xml:space="preserve"> РОБІТНИЧА вул., б.67</t>
  </si>
  <si>
    <t xml:space="preserve"> РОБІТНИЧА вул., б.92</t>
  </si>
  <si>
    <t xml:space="preserve"> РОБІТНИЧА вул., б.94</t>
  </si>
  <si>
    <t xml:space="preserve"> РОМАНА АТАМАНЮКА вул., б.26</t>
  </si>
  <si>
    <t xml:space="preserve"> САДОВА вул., б.71</t>
  </si>
  <si>
    <t xml:space="preserve"> СІЛЬГОСПТЕХНІКУМ С. ВЕРЕТИНІВКА, б.20</t>
  </si>
  <si>
    <t xml:space="preserve"> СІЛЬГОСПТЕХНІКУМ С. ВЕРЕТИНІВКА, б.21</t>
  </si>
  <si>
    <t xml:space="preserve"> ЯРОСЛАВА МУДРОГО вул., б.38</t>
  </si>
  <si>
    <t xml:space="preserve"> ЯРОСЛАВА МУДРОГО вул., б.50</t>
  </si>
  <si>
    <t xml:space="preserve"> ЯРОСЛАВА МУДРОГО вул., б.57</t>
  </si>
  <si>
    <t xml:space="preserve"> ЯРОСЛАВА МУДРОГО вул., б.61</t>
  </si>
  <si>
    <t xml:space="preserve"> ЯРОСЛАВА МУДРОГО вул., б.64</t>
  </si>
  <si>
    <t>Кількість поверхів</t>
  </si>
  <si>
    <t>Адреса</t>
  </si>
  <si>
    <t>Загальне:</t>
  </si>
  <si>
    <t xml:space="preserve"> ЯРОСЛАВА МУДРОГО вул., б.5</t>
  </si>
  <si>
    <r>
      <t>Опалювальна площа житлових будинків, м</t>
    </r>
    <r>
      <rPr>
        <b/>
        <vertAlign val="superscript"/>
        <sz val="10"/>
        <color theme="1"/>
        <rFont val="Times New Roman"/>
        <family val="1"/>
        <charset val="204"/>
      </rPr>
      <t>2</t>
    </r>
  </si>
  <si>
    <t>Всього для 1-2 поверхових будинків:</t>
  </si>
  <si>
    <t>Всього для 3-4 поверхових будинків:</t>
  </si>
  <si>
    <t>№ з/п</t>
  </si>
  <si>
    <t>Річна витрата теплоти на опалення Qр, Гкал, формула 2.17 КТМ</t>
  </si>
  <si>
    <r>
      <t>Питома qo' при мінус 25</t>
    </r>
    <r>
      <rPr>
        <b/>
        <vertAlign val="superscript"/>
        <sz val="10"/>
        <color theme="1"/>
        <rFont val="Times New Roman"/>
        <family val="1"/>
        <charset val="204"/>
      </rPr>
      <t>о</t>
    </r>
    <r>
      <rPr>
        <b/>
        <sz val="10"/>
        <color theme="1"/>
        <rFont val="Times New Roman"/>
        <family val="1"/>
        <charset val="204"/>
      </rPr>
      <t>С, ккал/м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 xml:space="preserve"> *год*</t>
    </r>
    <r>
      <rPr>
        <b/>
        <vertAlign val="superscript"/>
        <sz val="10"/>
        <color theme="1"/>
        <rFont val="Times New Roman"/>
        <family val="1"/>
        <charset val="204"/>
      </rPr>
      <t>о</t>
    </r>
    <r>
      <rPr>
        <b/>
        <sz val="10"/>
        <color theme="1"/>
        <rFont val="Times New Roman"/>
        <family val="1"/>
        <charset val="204"/>
      </rPr>
      <t>С табл.2.1</t>
    </r>
  </si>
  <si>
    <r>
      <t>t</t>
    </r>
    <r>
      <rPr>
        <b/>
        <vertAlign val="subscript"/>
        <sz val="10"/>
        <color theme="1"/>
        <rFont val="Times New Roman"/>
        <family val="1"/>
        <charset val="204"/>
      </rPr>
      <t xml:space="preserve">вн </t>
    </r>
    <r>
      <rPr>
        <b/>
        <sz val="10"/>
        <color theme="1"/>
        <rFont val="Times New Roman"/>
        <family val="1"/>
        <charset val="204"/>
      </rPr>
      <t>- t</t>
    </r>
    <r>
      <rPr>
        <b/>
        <vertAlign val="subscript"/>
        <sz val="10"/>
        <color theme="1"/>
        <rFont val="Times New Roman"/>
        <family val="1"/>
        <charset val="204"/>
      </rPr>
      <t xml:space="preserve">ср.о., </t>
    </r>
    <r>
      <rPr>
        <b/>
        <vertAlign val="subscript"/>
        <sz val="12"/>
        <color theme="1"/>
        <rFont val="Times New Roman"/>
        <family val="1"/>
        <charset val="204"/>
      </rPr>
      <t>⁰С</t>
    </r>
  </si>
  <si>
    <t>Всього для 5 та більш поверхів:</t>
  </si>
  <si>
    <t>до рішення виконавчого комітету</t>
  </si>
  <si>
    <t>Сумської міської ради</t>
  </si>
  <si>
    <t xml:space="preserve">від                           №                   </t>
  </si>
  <si>
    <t xml:space="preserve">з використанням температур та тривалості опалювального періоду для м. Суми згідно ДСТУ-Н Б В.1.1-27:2010: </t>
  </si>
  <si>
    <r>
      <t>t</t>
    </r>
    <r>
      <rPr>
        <vertAlign val="subscript"/>
        <sz val="11"/>
        <rFont val="Times New Roman"/>
        <family val="1"/>
        <charset val="204"/>
      </rPr>
      <t xml:space="preserve">р.о </t>
    </r>
    <r>
      <rPr>
        <sz val="11"/>
        <rFont val="Times New Roman"/>
        <family val="1"/>
        <charset val="204"/>
      </rPr>
      <t>= -25</t>
    </r>
    <r>
      <rPr>
        <vertAlign val="superscript"/>
        <sz val="11"/>
        <rFont val="Times New Roman"/>
        <family val="1"/>
        <charset val="204"/>
      </rPr>
      <t>о</t>
    </r>
    <r>
      <rPr>
        <sz val="11"/>
        <rFont val="Times New Roman"/>
        <family val="1"/>
        <charset val="204"/>
      </rPr>
      <t>С, t</t>
    </r>
    <r>
      <rPr>
        <vertAlign val="subscript"/>
        <sz val="11"/>
        <rFont val="Times New Roman"/>
        <family val="1"/>
        <charset val="204"/>
      </rPr>
      <t>cр.о.</t>
    </r>
    <r>
      <rPr>
        <sz val="11"/>
        <rFont val="Times New Roman"/>
        <family val="1"/>
        <charset val="204"/>
      </rPr>
      <t xml:space="preserve"> = -1,4</t>
    </r>
    <r>
      <rPr>
        <vertAlign val="superscript"/>
        <sz val="11"/>
        <rFont val="Times New Roman"/>
        <family val="1"/>
        <charset val="204"/>
      </rPr>
      <t>о</t>
    </r>
    <r>
      <rPr>
        <sz val="11"/>
        <rFont val="Times New Roman"/>
        <family val="1"/>
        <charset val="204"/>
      </rPr>
      <t xml:space="preserve">С, n = 187 діб </t>
    </r>
  </si>
  <si>
    <r>
      <t>Q</t>
    </r>
    <r>
      <rPr>
        <b/>
        <vertAlign val="superscript"/>
        <sz val="11"/>
        <rFont val="Times New Roman"/>
        <family val="1"/>
        <charset val="204"/>
      </rPr>
      <t>рік</t>
    </r>
    <r>
      <rPr>
        <b/>
        <vertAlign val="subscript"/>
        <sz val="11"/>
        <rFont val="Times New Roman"/>
        <family val="1"/>
        <charset val="204"/>
      </rPr>
      <t xml:space="preserve">о </t>
    </r>
    <r>
      <rPr>
        <b/>
        <sz val="11"/>
        <rFont val="Times New Roman"/>
        <family val="1"/>
        <charset val="204"/>
      </rPr>
      <t xml:space="preserve">  =  F</t>
    </r>
    <r>
      <rPr>
        <b/>
        <vertAlign val="subscript"/>
        <sz val="11"/>
        <rFont val="Times New Roman"/>
        <family val="1"/>
        <charset val="204"/>
      </rPr>
      <t>o</t>
    </r>
    <r>
      <rPr>
        <b/>
        <vertAlign val="superscript"/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* qо' *(t - t</t>
    </r>
    <r>
      <rPr>
        <b/>
        <vertAlign val="subscript"/>
        <sz val="11"/>
        <rFont val="Times New Roman"/>
        <family val="1"/>
        <charset val="204"/>
      </rPr>
      <t>ср.о.</t>
    </r>
    <r>
      <rPr>
        <b/>
        <sz val="11"/>
        <rFont val="Times New Roman"/>
        <family val="1"/>
        <charset val="204"/>
      </rPr>
      <t xml:space="preserve"> )  *24 * n</t>
    </r>
    <r>
      <rPr>
        <b/>
        <vertAlign val="subscript"/>
        <sz val="11"/>
        <rFont val="Times New Roman"/>
        <family val="1"/>
        <charset val="204"/>
      </rPr>
      <t xml:space="preserve">о </t>
    </r>
    <r>
      <rPr>
        <b/>
        <sz val="11"/>
        <rFont val="Times New Roman"/>
        <family val="1"/>
        <charset val="204"/>
      </rPr>
      <t>*10</t>
    </r>
    <r>
      <rPr>
        <b/>
        <vertAlign val="superscript"/>
        <sz val="11"/>
        <rFont val="Times New Roman"/>
        <family val="1"/>
        <charset val="204"/>
      </rPr>
      <t>-6</t>
    </r>
    <r>
      <rPr>
        <b/>
        <sz val="11"/>
        <rFont val="Times New Roman"/>
        <family val="1"/>
        <charset val="204"/>
      </rPr>
      <t xml:space="preserve">  (2.17)        </t>
    </r>
  </si>
  <si>
    <r>
      <t>Гкал/рік на 1 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, де</t>
    </r>
  </si>
  <si>
    <r>
      <t>Q</t>
    </r>
    <r>
      <rPr>
        <vertAlign val="superscript"/>
        <sz val="11"/>
        <rFont val="Times New Roman"/>
        <family val="1"/>
        <charset val="204"/>
      </rPr>
      <t>рік</t>
    </r>
    <r>
      <rPr>
        <vertAlign val="subscript"/>
        <sz val="11"/>
        <rFont val="Times New Roman"/>
        <family val="1"/>
        <charset val="204"/>
      </rPr>
      <t xml:space="preserve">о </t>
    </r>
    <r>
      <rPr>
        <sz val="11"/>
        <rFont val="Times New Roman"/>
        <family val="1"/>
        <charset val="204"/>
      </rPr>
      <t>=</t>
    </r>
  </si>
  <si>
    <r>
      <t>S</t>
    </r>
    <r>
      <rPr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= </t>
    </r>
  </si>
  <si>
    <t xml:space="preserve">Директор ТОВ "КППВ" </t>
  </si>
  <si>
    <t>І. А. Рибальченко</t>
  </si>
  <si>
    <r>
      <t>Q</t>
    </r>
    <r>
      <rPr>
        <vertAlign val="superscript"/>
        <sz val="11"/>
        <rFont val="Times New Roman"/>
        <family val="1"/>
        <charset val="204"/>
      </rPr>
      <t>рік</t>
    </r>
    <r>
      <rPr>
        <vertAlign val="subscript"/>
        <sz val="11"/>
        <rFont val="Times New Roman"/>
        <family val="1"/>
        <charset val="204"/>
      </rPr>
      <t xml:space="preserve">о </t>
    </r>
    <r>
      <rPr>
        <sz val="11"/>
        <rFont val="Times New Roman"/>
        <family val="1"/>
        <charset val="204"/>
      </rPr>
      <t xml:space="preserve">/ S = 14001,989/80595,52 =          </t>
    </r>
  </si>
  <si>
    <t>Виконавець інженер ІІ кат.</t>
  </si>
  <si>
    <t>А.В. Жукова</t>
  </si>
  <si>
    <r>
      <t>Норма річної витрати теплоти на 1м</t>
    </r>
    <r>
      <rPr>
        <b/>
        <vertAlign val="super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 xml:space="preserve"> для будівель становить:</t>
    </r>
  </si>
  <si>
    <r>
      <t>Річна витрати теплоти на опалення будівель</t>
    </r>
    <r>
      <rPr>
        <sz val="11"/>
        <rFont val="Times New Roman"/>
        <family val="1"/>
        <charset val="204"/>
      </rPr>
      <t xml:space="preserve"> без приладів обліку розрахована за формулою 2.17 КТМ 204 України 244-94  </t>
    </r>
  </si>
  <si>
    <t>Додаток</t>
  </si>
  <si>
    <t>Гкал - річна витрата теплоти на опалення</t>
  </si>
  <si>
    <r>
      <t>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- опалювальна площа</t>
    </r>
  </si>
  <si>
    <t>Розрахунок річной витрати теплової енергії на потреби надання послуги з постачання теплової енергії та визначення річної питомої норми теплоти на 1м² площі будівлі станом на 11.10.2021р. категорії споживачів «Населення» без приладів обліку, підключених до ТОВ "КППВ"</t>
  </si>
  <si>
    <r>
      <t>Q</t>
    </r>
    <r>
      <rPr>
        <vertAlign val="superscript"/>
        <sz val="11"/>
        <rFont val="Times New Roman"/>
        <family val="1"/>
        <charset val="204"/>
      </rPr>
      <t>рік</t>
    </r>
    <r>
      <rPr>
        <vertAlign val="subscript"/>
        <sz val="11"/>
        <rFont val="Times New Roman"/>
        <family val="1"/>
        <charset val="204"/>
      </rPr>
      <t xml:space="preserve">о </t>
    </r>
    <r>
      <rPr>
        <sz val="11"/>
        <rFont val="Times New Roman"/>
        <family val="1"/>
        <charset val="204"/>
      </rPr>
      <t xml:space="preserve">/ S = 13488,705/78256,13 =          </t>
    </r>
  </si>
  <si>
    <t>Розрахунок річной витрати теплової енергії на потреби надання послуги з постачання теплової енергії та визначення річної питомої норми теплоти на 1м² площі будівлі станом на 13.10.2021р. категорії споживачів «Населення» без приладів обліку, підключених до ТОВ "КППВ"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</si>
</sst>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#,##0.000"/>
    <numFmt numFmtId="166" formatCode="0.000"/>
  </numFmts>
  <fonts count="4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vertAlign val="subscript"/>
      <sz val="12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vertAlign val="subscript"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  <font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vertAlign val="subscript"/>
      <sz val="11"/>
      <name val="Times New Roman"/>
      <family val="1"/>
      <charset val="204"/>
    </font>
    <font>
      <sz val="11"/>
      <name val="Arial Cyr"/>
      <charset val="204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6">
    <xf numFmtId="0" fontId="0" fillId="0" borderId="0"/>
    <xf numFmtId="0" fontId="6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6" applyNumberFormat="0" applyAlignment="0" applyProtection="0"/>
    <xf numFmtId="0" fontId="21" fillId="6" borderId="7" applyNumberFormat="0" applyAlignment="0" applyProtection="0"/>
    <xf numFmtId="0" fontId="22" fillId="6" borderId="6" applyNumberFormat="0" applyAlignment="0" applyProtection="0"/>
    <xf numFmtId="0" fontId="23" fillId="0" borderId="8" applyNumberFormat="0" applyFill="0" applyAlignment="0" applyProtection="0"/>
    <xf numFmtId="0" fontId="24" fillId="7" borderId="9" applyNumberFormat="0" applyAlignment="0" applyProtection="0"/>
    <xf numFmtId="0" fontId="25" fillId="0" borderId="0" applyNumberFormat="0" applyFill="0" applyBorder="0" applyAlignment="0" applyProtection="0"/>
    <xf numFmtId="0" fontId="12" fillId="8" borderId="10" applyNumberFormat="0" applyFont="0" applyAlignment="0" applyProtection="0"/>
    <xf numFmtId="0" fontId="26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7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0" borderId="0"/>
  </cellStyleXfs>
  <cellXfs count="75">
    <xf numFmtId="0" fontId="0" fillId="0" borderId="0" xfId="0"/>
    <xf numFmtId="0" fontId="2" fillId="0" borderId="0" xfId="0" applyFont="1" applyFill="1"/>
    <xf numFmtId="4" fontId="3" fillId="0" borderId="0" xfId="0" applyNumberFormat="1" applyFont="1" applyFill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2" applyFont="1" applyFill="1"/>
    <xf numFmtId="0" fontId="5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31" fillId="0" borderId="0" xfId="0" applyFont="1" applyFill="1"/>
    <xf numFmtId="0" fontId="31" fillId="0" borderId="0" xfId="0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0" xfId="2" applyFont="1" applyFill="1"/>
    <xf numFmtId="1" fontId="8" fillId="0" borderId="0" xfId="2" applyNumberFormat="1" applyFont="1" applyFill="1" applyAlignment="1">
      <alignment horizontal="right"/>
    </xf>
    <xf numFmtId="1" fontId="8" fillId="0" borderId="0" xfId="2" applyNumberFormat="1" applyFont="1" applyFill="1"/>
    <xf numFmtId="4" fontId="8" fillId="0" borderId="0" xfId="2" applyNumberFormat="1" applyFont="1" applyFill="1" applyAlignment="1">
      <alignment horizontal="center"/>
    </xf>
    <xf numFmtId="2" fontId="8" fillId="0" borderId="15" xfId="3" applyNumberFormat="1" applyFont="1" applyFill="1" applyBorder="1" applyAlignment="1">
      <alignment horizontal="center" vertical="center"/>
    </xf>
    <xf numFmtId="166" fontId="10" fillId="0" borderId="15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2" fontId="8" fillId="0" borderId="1" xfId="3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/>
    <xf numFmtId="4" fontId="7" fillId="0" borderId="1" xfId="1" applyNumberFormat="1" applyFont="1" applyFill="1" applyBorder="1" applyAlignment="1">
      <alignment horizontal="center" vertical="center"/>
    </xf>
    <xf numFmtId="4" fontId="7" fillId="0" borderId="14" xfId="1" applyNumberFormat="1" applyFont="1" applyFill="1" applyBorder="1" applyAlignment="1">
      <alignment horizontal="center" vertical="center"/>
    </xf>
    <xf numFmtId="166" fontId="11" fillId="0" borderId="14" xfId="0" applyNumberFormat="1" applyFont="1" applyFill="1" applyBorder="1" applyAlignment="1">
      <alignment horizontal="center" vertical="center"/>
    </xf>
    <xf numFmtId="2" fontId="8" fillId="0" borderId="14" xfId="3" applyNumberFormat="1" applyFont="1" applyFill="1" applyBorder="1" applyAlignment="1">
      <alignment horizontal="center" vertical="center"/>
    </xf>
    <xf numFmtId="0" fontId="10" fillId="0" borderId="13" xfId="0" applyFont="1" applyFill="1" applyBorder="1"/>
    <xf numFmtId="4" fontId="7" fillId="0" borderId="2" xfId="1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165" fontId="11" fillId="0" borderId="14" xfId="0" applyNumberFormat="1" applyFont="1" applyFill="1" applyBorder="1" applyAlignment="1">
      <alignment horizontal="center" vertical="center"/>
    </xf>
    <xf numFmtId="164" fontId="31" fillId="0" borderId="0" xfId="0" applyNumberFormat="1" applyFont="1" applyFill="1"/>
    <xf numFmtId="0" fontId="10" fillId="0" borderId="0" xfId="0" applyFont="1" applyFill="1" applyBorder="1"/>
    <xf numFmtId="0" fontId="11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/>
    <xf numFmtId="166" fontId="10" fillId="0" borderId="1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166" fontId="31" fillId="0" borderId="0" xfId="0" applyNumberFormat="1" applyFont="1" applyFill="1"/>
    <xf numFmtId="0" fontId="10" fillId="0" borderId="0" xfId="0" applyFont="1" applyFill="1" applyAlignment="1"/>
    <xf numFmtId="4" fontId="5" fillId="0" borderId="0" xfId="0" applyNumberFormat="1" applyFont="1" applyFill="1" applyAlignment="1">
      <alignment horizontal="left"/>
    </xf>
    <xf numFmtId="0" fontId="3" fillId="0" borderId="0" xfId="0" applyFont="1" applyFill="1"/>
    <xf numFmtId="165" fontId="33" fillId="0" borderId="0" xfId="0" applyNumberFormat="1" applyFont="1" applyFill="1"/>
    <xf numFmtId="4" fontId="33" fillId="0" borderId="0" xfId="0" applyNumberFormat="1" applyFont="1" applyFill="1"/>
    <xf numFmtId="165" fontId="33" fillId="0" borderId="0" xfId="0" applyNumberFormat="1" applyFont="1" applyFill="1" applyAlignment="1">
      <alignment horizontal="center"/>
    </xf>
    <xf numFmtId="0" fontId="35" fillId="0" borderId="0" xfId="0" applyFont="1" applyFill="1"/>
    <xf numFmtId="0" fontId="33" fillId="0" borderId="0" xfId="0" applyFont="1" applyFill="1"/>
    <xf numFmtId="0" fontId="34" fillId="0" borderId="0" xfId="0" applyFont="1" applyFill="1"/>
    <xf numFmtId="1" fontId="33" fillId="0" borderId="0" xfId="2" applyNumberFormat="1" applyFont="1" applyFill="1"/>
    <xf numFmtId="0" fontId="34" fillId="0" borderId="0" xfId="2" applyFont="1" applyFill="1" applyAlignment="1">
      <alignment horizontal="center"/>
    </xf>
    <xf numFmtId="166" fontId="34" fillId="0" borderId="0" xfId="2" applyNumberFormat="1" applyFont="1" applyFill="1" applyAlignment="1">
      <alignment horizontal="center"/>
    </xf>
    <xf numFmtId="0" fontId="34" fillId="0" borderId="0" xfId="2" applyFont="1" applyFill="1"/>
    <xf numFmtId="0" fontId="40" fillId="0" borderId="0" xfId="2" applyFont="1" applyFill="1"/>
    <xf numFmtId="1" fontId="34" fillId="0" borderId="0" xfId="2" applyNumberFormat="1" applyFont="1" applyFill="1" applyAlignment="1">
      <alignment horizontal="right"/>
    </xf>
    <xf numFmtId="165" fontId="34" fillId="0" borderId="0" xfId="2" applyNumberFormat="1" applyFont="1" applyFill="1" applyAlignment="1">
      <alignment horizontal="center"/>
    </xf>
    <xf numFmtId="1" fontId="34" fillId="0" borderId="0" xfId="2" applyNumberFormat="1" applyFont="1" applyFill="1"/>
    <xf numFmtId="3" fontId="34" fillId="0" borderId="0" xfId="2" applyNumberFormat="1" applyFont="1" applyFill="1" applyAlignment="1">
      <alignment horizontal="right"/>
    </xf>
    <xf numFmtId="166" fontId="41" fillId="0" borderId="0" xfId="0" applyNumberFormat="1" applyFont="1" applyFill="1"/>
    <xf numFmtId="0" fontId="4" fillId="0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left"/>
    </xf>
  </cellXfs>
  <cellStyles count="46">
    <cellStyle name="20% — акцент1" xfId="22" builtinId="30" customBuiltin="1"/>
    <cellStyle name="20% — акцент2" xfId="26" builtinId="34" customBuiltin="1"/>
    <cellStyle name="20% — акцент3" xfId="30" builtinId="38" customBuiltin="1"/>
    <cellStyle name="20% — акцент4" xfId="34" builtinId="42" customBuiltin="1"/>
    <cellStyle name="20% — акцент5" xfId="38" builtinId="46" customBuiltin="1"/>
    <cellStyle name="20% — акцент6" xfId="42" builtinId="50" customBuiltin="1"/>
    <cellStyle name="40% — акцент1" xfId="23" builtinId="31" customBuiltin="1"/>
    <cellStyle name="40% — акцент2" xfId="27" builtinId="35" customBuiltin="1"/>
    <cellStyle name="40% — акцент3" xfId="31" builtinId="39" customBuiltin="1"/>
    <cellStyle name="40% — акцент4" xfId="35" builtinId="43" customBuiltin="1"/>
    <cellStyle name="40% — акцент5" xfId="39" builtinId="47" customBuiltin="1"/>
    <cellStyle name="40% — акцент6" xfId="43" builtinId="51" customBuiltin="1"/>
    <cellStyle name="60% — акцент1" xfId="24" builtinId="32" customBuiltin="1"/>
    <cellStyle name="60% — акцент2" xfId="28" builtinId="36" customBuiltin="1"/>
    <cellStyle name="60% — акцент3" xfId="32" builtinId="40" customBuiltin="1"/>
    <cellStyle name="60% — акцент4" xfId="36" builtinId="44" customBuiltin="1"/>
    <cellStyle name="60% — акцент5" xfId="40" builtinId="48" customBuiltin="1"/>
    <cellStyle name="60% — акцент6" xfId="44" builtinId="52" customBuiltin="1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20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45"/>
    <cellStyle name="Обычный 3" xfId="1"/>
    <cellStyle name="Обычный 4" xfId="3"/>
    <cellStyle name="Обычный_Расчеты для НК по населению" xfId="2"/>
    <cellStyle name="Плохой" xfId="10" builtinId="27" customBuiltin="1"/>
    <cellStyle name="Пояснение" xfId="19" builtinId="53" customBuiltin="1"/>
    <cellStyle name="Примечание" xfId="18" builtinId="10" customBuiltin="1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75"/>
  <sheetViews>
    <sheetView tabSelected="1" topLeftCell="A46" workbookViewId="0">
      <selection activeCell="I66" sqref="I66"/>
    </sheetView>
  </sheetViews>
  <sheetFormatPr defaultColWidth="13.7109375" defaultRowHeight="12.75" x14ac:dyDescent="0.2"/>
  <cols>
    <col min="1" max="1" width="6.28515625" style="13" customWidth="1"/>
    <col min="2" max="2" width="37.7109375" style="12" customWidth="1"/>
    <col min="3" max="3" width="12.28515625" style="10" customWidth="1"/>
    <col min="4" max="4" width="15.28515625" style="14" customWidth="1"/>
    <col min="5" max="5" width="17.140625" style="14" customWidth="1"/>
    <col min="6" max="6" width="7.7109375" style="13" customWidth="1"/>
    <col min="7" max="7" width="21.7109375" style="13" customWidth="1"/>
    <col min="8" max="8" width="13.7109375" style="13" hidden="1" customWidth="1"/>
    <col min="9" max="16384" width="13.7109375" style="13"/>
  </cols>
  <sheetData>
    <row r="1" spans="1:7" ht="15" customHeight="1" x14ac:dyDescent="0.2">
      <c r="A1" s="12"/>
      <c r="D1" s="10"/>
      <c r="F1" s="50" t="s">
        <v>77</v>
      </c>
      <c r="G1" s="50"/>
    </row>
    <row r="2" spans="1:7" ht="11.25" customHeight="1" x14ac:dyDescent="0.2">
      <c r="A2" s="12"/>
      <c r="D2" s="10"/>
      <c r="F2" s="50" t="s">
        <v>61</v>
      </c>
      <c r="G2" s="50"/>
    </row>
    <row r="3" spans="1:7" ht="11.25" customHeight="1" x14ac:dyDescent="0.2">
      <c r="A3" s="12"/>
      <c r="D3" s="10"/>
      <c r="F3" s="50" t="s">
        <v>62</v>
      </c>
      <c r="G3" s="50"/>
    </row>
    <row r="4" spans="1:7" ht="12.75" customHeight="1" x14ac:dyDescent="0.2">
      <c r="A4" s="12"/>
      <c r="D4" s="10"/>
      <c r="F4" s="50" t="s">
        <v>63</v>
      </c>
      <c r="G4" s="50"/>
    </row>
    <row r="5" spans="1:7" s="1" customFormat="1" ht="15" customHeight="1" x14ac:dyDescent="0.25">
      <c r="A5" s="69" t="s">
        <v>80</v>
      </c>
      <c r="B5" s="69"/>
      <c r="C5" s="69"/>
      <c r="D5" s="69"/>
      <c r="E5" s="69"/>
      <c r="F5" s="69"/>
      <c r="G5" s="69"/>
    </row>
    <row r="6" spans="1:7" s="1" customFormat="1" ht="30" customHeight="1" x14ac:dyDescent="0.25">
      <c r="A6" s="70"/>
      <c r="B6" s="70"/>
      <c r="C6" s="70"/>
      <c r="D6" s="70"/>
      <c r="E6" s="70"/>
      <c r="F6" s="70"/>
      <c r="G6" s="70"/>
    </row>
    <row r="7" spans="1:7" ht="48.75" customHeight="1" x14ac:dyDescent="0.2">
      <c r="A7" s="48" t="s">
        <v>56</v>
      </c>
      <c r="B7" s="40" t="s">
        <v>50</v>
      </c>
      <c r="C7" s="40" t="s">
        <v>49</v>
      </c>
      <c r="D7" s="40" t="s">
        <v>53</v>
      </c>
      <c r="E7" s="40" t="s">
        <v>58</v>
      </c>
      <c r="F7" s="40" t="s">
        <v>59</v>
      </c>
      <c r="G7" s="41" t="s">
        <v>57</v>
      </c>
    </row>
    <row r="8" spans="1:7" ht="12" customHeight="1" x14ac:dyDescent="0.2">
      <c r="A8" s="42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</row>
    <row r="9" spans="1:7" ht="12.75" customHeight="1" x14ac:dyDescent="0.2">
      <c r="A9" s="44">
        <v>1</v>
      </c>
      <c r="B9" s="45" t="s">
        <v>12</v>
      </c>
      <c r="C9" s="44">
        <v>1</v>
      </c>
      <c r="D9" s="29">
        <v>175.2</v>
      </c>
      <c r="E9" s="29">
        <v>4.26</v>
      </c>
      <c r="F9" s="24">
        <v>19.399999999999999</v>
      </c>
      <c r="G9" s="46">
        <f>D9*E9*F9*24*187/1000000</f>
        <v>64.982778854399982</v>
      </c>
    </row>
    <row r="10" spans="1:7" ht="12.75" customHeight="1" x14ac:dyDescent="0.2">
      <c r="A10" s="44">
        <v>2</v>
      </c>
      <c r="B10" s="45" t="s">
        <v>14</v>
      </c>
      <c r="C10" s="44">
        <v>1</v>
      </c>
      <c r="D10" s="29">
        <v>63.2</v>
      </c>
      <c r="E10" s="29">
        <v>4.26</v>
      </c>
      <c r="F10" s="24">
        <v>19.399999999999999</v>
      </c>
      <c r="G10" s="46">
        <f t="shared" ref="G10:G60" si="0">D10*E10*F10*24*187/1000000</f>
        <v>23.441276390399995</v>
      </c>
    </row>
    <row r="11" spans="1:7" ht="12.75" customHeight="1" x14ac:dyDescent="0.2">
      <c r="A11" s="44">
        <v>3</v>
      </c>
      <c r="B11" s="3" t="s">
        <v>25</v>
      </c>
      <c r="C11" s="4">
        <v>1</v>
      </c>
      <c r="D11" s="23">
        <v>40.1</v>
      </c>
      <c r="E11" s="20">
        <v>4.26</v>
      </c>
      <c r="F11" s="24">
        <v>19.399999999999999</v>
      </c>
      <c r="G11" s="21">
        <f t="shared" si="0"/>
        <v>14.873341507199999</v>
      </c>
    </row>
    <row r="12" spans="1:7" ht="12.75" customHeight="1" x14ac:dyDescent="0.2">
      <c r="A12" s="44">
        <v>4</v>
      </c>
      <c r="B12" s="3" t="s">
        <v>42</v>
      </c>
      <c r="C12" s="4">
        <v>1</v>
      </c>
      <c r="D12" s="23">
        <v>134.80000000000001</v>
      </c>
      <c r="E12" s="20">
        <v>4.26</v>
      </c>
      <c r="F12" s="24">
        <v>19.399999999999999</v>
      </c>
      <c r="G12" s="21">
        <f t="shared" si="0"/>
        <v>49.998165465599996</v>
      </c>
    </row>
    <row r="13" spans="1:7" ht="12.75" customHeight="1" x14ac:dyDescent="0.2">
      <c r="A13" s="44">
        <v>5</v>
      </c>
      <c r="B13" s="3" t="s">
        <v>43</v>
      </c>
      <c r="C13" s="4">
        <v>1</v>
      </c>
      <c r="D13" s="23">
        <v>177.3</v>
      </c>
      <c r="E13" s="20">
        <v>4.26</v>
      </c>
      <c r="F13" s="24">
        <v>19.399999999999999</v>
      </c>
      <c r="G13" s="21">
        <f t="shared" si="0"/>
        <v>65.761682025599995</v>
      </c>
    </row>
    <row r="14" spans="1:7" ht="12.75" customHeight="1" x14ac:dyDescent="0.2">
      <c r="A14" s="44">
        <v>6</v>
      </c>
      <c r="B14" s="3" t="s">
        <v>6</v>
      </c>
      <c r="C14" s="4">
        <v>2</v>
      </c>
      <c r="D14" s="23">
        <v>96.6</v>
      </c>
      <c r="E14" s="20">
        <v>4.26</v>
      </c>
      <c r="F14" s="24">
        <v>19.399999999999999</v>
      </c>
      <c r="G14" s="21">
        <f t="shared" si="0"/>
        <v>35.82954587519999</v>
      </c>
    </row>
    <row r="15" spans="1:7" ht="12.75" customHeight="1" x14ac:dyDescent="0.2">
      <c r="A15" s="44">
        <v>7</v>
      </c>
      <c r="B15" s="3" t="s">
        <v>8</v>
      </c>
      <c r="C15" s="4">
        <v>2</v>
      </c>
      <c r="D15" s="23">
        <v>172.6</v>
      </c>
      <c r="E15" s="20">
        <v>4.26</v>
      </c>
      <c r="F15" s="24">
        <v>19.399999999999999</v>
      </c>
      <c r="G15" s="21">
        <f t="shared" si="0"/>
        <v>64.018422547199989</v>
      </c>
    </row>
    <row r="16" spans="1:7" ht="12.75" customHeight="1" x14ac:dyDescent="0.2">
      <c r="A16" s="44">
        <v>8</v>
      </c>
      <c r="B16" s="3" t="s">
        <v>9</v>
      </c>
      <c r="C16" s="4">
        <v>2</v>
      </c>
      <c r="D16" s="23">
        <v>305.55</v>
      </c>
      <c r="E16" s="20">
        <v>4.26</v>
      </c>
      <c r="F16" s="24">
        <v>19.399999999999999</v>
      </c>
      <c r="G16" s="21">
        <f t="shared" si="0"/>
        <v>113.3304114096</v>
      </c>
    </row>
    <row r="17" spans="1:8" ht="12.75" customHeight="1" x14ac:dyDescent="0.2">
      <c r="A17" s="44">
        <v>9</v>
      </c>
      <c r="B17" s="3" t="s">
        <v>10</v>
      </c>
      <c r="C17" s="4">
        <v>2</v>
      </c>
      <c r="D17" s="23">
        <v>236.95</v>
      </c>
      <c r="E17" s="20">
        <v>4.26</v>
      </c>
      <c r="F17" s="24">
        <v>19.399999999999999</v>
      </c>
      <c r="G17" s="21">
        <f t="shared" si="0"/>
        <v>87.886241150399982</v>
      </c>
    </row>
    <row r="18" spans="1:8" ht="12.75" customHeight="1" x14ac:dyDescent="0.2">
      <c r="A18" s="44">
        <v>10</v>
      </c>
      <c r="B18" s="3" t="s">
        <v>11</v>
      </c>
      <c r="C18" s="4">
        <v>2</v>
      </c>
      <c r="D18" s="23">
        <v>888.5</v>
      </c>
      <c r="E18" s="20">
        <v>4.26</v>
      </c>
      <c r="F18" s="24">
        <v>19.399999999999999</v>
      </c>
      <c r="G18" s="21">
        <f t="shared" si="0"/>
        <v>329.5502226719999</v>
      </c>
    </row>
    <row r="19" spans="1:8" ht="12.75" customHeight="1" x14ac:dyDescent="0.2">
      <c r="A19" s="44">
        <v>11</v>
      </c>
      <c r="B19" s="3" t="s">
        <v>13</v>
      </c>
      <c r="C19" s="4">
        <v>2</v>
      </c>
      <c r="D19" s="23">
        <v>339.45</v>
      </c>
      <c r="E19" s="20">
        <v>4.26</v>
      </c>
      <c r="F19" s="24">
        <v>19.399999999999999</v>
      </c>
      <c r="G19" s="21">
        <f t="shared" si="0"/>
        <v>125.90413403039997</v>
      </c>
    </row>
    <row r="20" spans="1:8" ht="12.75" customHeight="1" x14ac:dyDescent="0.2">
      <c r="A20" s="44">
        <v>12</v>
      </c>
      <c r="B20" s="3" t="s">
        <v>24</v>
      </c>
      <c r="C20" s="4">
        <v>2</v>
      </c>
      <c r="D20" s="23">
        <v>206.5</v>
      </c>
      <c r="E20" s="20">
        <v>4.26</v>
      </c>
      <c r="F20" s="24">
        <v>19.399999999999999</v>
      </c>
      <c r="G20" s="21">
        <f t="shared" si="0"/>
        <v>76.592145167999988</v>
      </c>
    </row>
    <row r="21" spans="1:8" ht="12.75" customHeight="1" x14ac:dyDescent="0.2">
      <c r="A21" s="44">
        <v>13</v>
      </c>
      <c r="B21" s="3" t="s">
        <v>27</v>
      </c>
      <c r="C21" s="4">
        <v>2</v>
      </c>
      <c r="D21" s="23">
        <v>644.70000000000005</v>
      </c>
      <c r="E21" s="20">
        <v>4.26</v>
      </c>
      <c r="F21" s="24">
        <v>19.399999999999999</v>
      </c>
      <c r="G21" s="21">
        <f t="shared" si="0"/>
        <v>239.1232735584</v>
      </c>
    </row>
    <row r="22" spans="1:8" ht="12.75" customHeight="1" x14ac:dyDescent="0.2">
      <c r="A22" s="44">
        <v>14</v>
      </c>
      <c r="B22" s="3" t="s">
        <v>28</v>
      </c>
      <c r="C22" s="4">
        <v>2</v>
      </c>
      <c r="D22" s="23">
        <v>407.5</v>
      </c>
      <c r="E22" s="20">
        <v>4.26</v>
      </c>
      <c r="F22" s="24">
        <v>19.399999999999999</v>
      </c>
      <c r="G22" s="21">
        <f t="shared" si="0"/>
        <v>151.14430583999999</v>
      </c>
    </row>
    <row r="23" spans="1:8" ht="12.75" customHeight="1" x14ac:dyDescent="0.2">
      <c r="A23" s="44">
        <v>15</v>
      </c>
      <c r="B23" s="3" t="s">
        <v>32</v>
      </c>
      <c r="C23" s="4">
        <v>2</v>
      </c>
      <c r="D23" s="23">
        <v>260.60000000000002</v>
      </c>
      <c r="E23" s="20">
        <v>4.26</v>
      </c>
      <c r="F23" s="24">
        <v>19.399999999999999</v>
      </c>
      <c r="G23" s="21">
        <f t="shared" si="0"/>
        <v>96.658174483199986</v>
      </c>
    </row>
    <row r="24" spans="1:8" ht="12.75" customHeight="1" x14ac:dyDescent="0.2">
      <c r="A24" s="44">
        <v>16</v>
      </c>
      <c r="B24" s="3" t="s">
        <v>36</v>
      </c>
      <c r="C24" s="4">
        <v>2</v>
      </c>
      <c r="D24" s="23">
        <v>377.88</v>
      </c>
      <c r="E24" s="20">
        <v>4.26</v>
      </c>
      <c r="F24" s="24">
        <v>19.399999999999999</v>
      </c>
      <c r="G24" s="21">
        <f t="shared" si="0"/>
        <v>140.15806206335998</v>
      </c>
    </row>
    <row r="25" spans="1:8" ht="12.75" customHeight="1" x14ac:dyDescent="0.2">
      <c r="A25" s="44">
        <v>17</v>
      </c>
      <c r="B25" s="3" t="s">
        <v>40</v>
      </c>
      <c r="C25" s="4">
        <v>2</v>
      </c>
      <c r="D25" s="23">
        <v>264.8</v>
      </c>
      <c r="E25" s="20">
        <v>4.26</v>
      </c>
      <c r="F25" s="24">
        <v>19.399999999999999</v>
      </c>
      <c r="G25" s="21">
        <f t="shared" si="0"/>
        <v>98.215980825599999</v>
      </c>
    </row>
    <row r="26" spans="1:8" ht="12.75" customHeight="1" x14ac:dyDescent="0.2">
      <c r="A26" s="44">
        <v>18</v>
      </c>
      <c r="B26" s="3" t="s">
        <v>44</v>
      </c>
      <c r="C26" s="4">
        <v>2</v>
      </c>
      <c r="D26" s="23">
        <v>223</v>
      </c>
      <c r="E26" s="20">
        <v>4.26</v>
      </c>
      <c r="F26" s="24">
        <v>19.399999999999999</v>
      </c>
      <c r="G26" s="21">
        <f t="shared" si="0"/>
        <v>82.712098655999995</v>
      </c>
    </row>
    <row r="27" spans="1:8" ht="12.75" customHeight="1" x14ac:dyDescent="0.2">
      <c r="A27" s="44">
        <v>19</v>
      </c>
      <c r="B27" s="3" t="s">
        <v>48</v>
      </c>
      <c r="C27" s="4">
        <v>2</v>
      </c>
      <c r="D27" s="23">
        <v>443.6</v>
      </c>
      <c r="E27" s="20">
        <v>4.26</v>
      </c>
      <c r="F27" s="24">
        <v>19.399999999999999</v>
      </c>
      <c r="G27" s="21">
        <f>D27*E27*F27*24*187/1000000</f>
        <v>164.53402225920001</v>
      </c>
    </row>
    <row r="28" spans="1:8" ht="12.75" customHeight="1" x14ac:dyDescent="0.2">
      <c r="A28" s="25"/>
      <c r="B28" s="47" t="s">
        <v>54</v>
      </c>
      <c r="C28" s="4"/>
      <c r="D28" s="26">
        <f>SUM(D9:D27)</f>
        <v>5458.8300000000008</v>
      </c>
      <c r="E28" s="27"/>
      <c r="F28" s="24"/>
      <c r="G28" s="28">
        <f>SUM(G9:G27)</f>
        <v>2024.7142847817595</v>
      </c>
      <c r="H28" s="68">
        <f>G28/D28</f>
        <v>0.37090627199999987</v>
      </c>
    </row>
    <row r="29" spans="1:8" ht="12.75" customHeight="1" x14ac:dyDescent="0.2">
      <c r="A29" s="22">
        <v>20</v>
      </c>
      <c r="B29" s="3" t="s">
        <v>1</v>
      </c>
      <c r="C29" s="4">
        <v>3</v>
      </c>
      <c r="D29" s="23">
        <v>833.83</v>
      </c>
      <c r="E29" s="29">
        <v>2.52</v>
      </c>
      <c r="F29" s="24">
        <v>19.399999999999999</v>
      </c>
      <c r="G29" s="21">
        <f t="shared" si="0"/>
        <v>182.95009330752001</v>
      </c>
    </row>
    <row r="30" spans="1:8" ht="12.75" customHeight="1" x14ac:dyDescent="0.2">
      <c r="A30" s="22">
        <v>21</v>
      </c>
      <c r="B30" s="25" t="s">
        <v>15</v>
      </c>
      <c r="C30" s="22">
        <v>3</v>
      </c>
      <c r="D30" s="23">
        <v>2339.39</v>
      </c>
      <c r="E30" s="29">
        <v>2.52</v>
      </c>
      <c r="F30" s="24">
        <v>19.399999999999999</v>
      </c>
      <c r="G30" s="21">
        <f t="shared" si="0"/>
        <v>513.28402526015986</v>
      </c>
    </row>
    <row r="31" spans="1:8" ht="12.75" customHeight="1" x14ac:dyDescent="0.2">
      <c r="A31" s="22">
        <v>22</v>
      </c>
      <c r="B31" s="3" t="s">
        <v>23</v>
      </c>
      <c r="C31" s="44">
        <v>3</v>
      </c>
      <c r="D31" s="29">
        <v>276.33999999999997</v>
      </c>
      <c r="E31" s="29">
        <v>2.52</v>
      </c>
      <c r="F31" s="24">
        <v>19.399999999999999</v>
      </c>
      <c r="G31" s="46">
        <f t="shared" si="0"/>
        <v>60.63157812096</v>
      </c>
    </row>
    <row r="32" spans="1:8" ht="12.75" customHeight="1" x14ac:dyDescent="0.2">
      <c r="A32" s="22">
        <v>23</v>
      </c>
      <c r="B32" s="3" t="s">
        <v>26</v>
      </c>
      <c r="C32" s="44">
        <v>3</v>
      </c>
      <c r="D32" s="29">
        <v>1147.8800000000001</v>
      </c>
      <c r="E32" s="29">
        <v>2.52</v>
      </c>
      <c r="F32" s="24">
        <v>19.399999999999999</v>
      </c>
      <c r="G32" s="46">
        <f t="shared" si="0"/>
        <v>251.85559779072003</v>
      </c>
    </row>
    <row r="33" spans="1:8" ht="12.75" customHeight="1" x14ac:dyDescent="0.2">
      <c r="A33" s="22">
        <v>24</v>
      </c>
      <c r="B33" s="3" t="s">
        <v>29</v>
      </c>
      <c r="C33" s="44">
        <v>3</v>
      </c>
      <c r="D33" s="29">
        <v>1197.75</v>
      </c>
      <c r="E33" s="29">
        <v>2.52</v>
      </c>
      <c r="F33" s="24">
        <v>19.399999999999999</v>
      </c>
      <c r="G33" s="46">
        <f t="shared" si="0"/>
        <v>262.79754177599995</v>
      </c>
    </row>
    <row r="34" spans="1:8" ht="12.75" customHeight="1" x14ac:dyDescent="0.2">
      <c r="A34" s="22">
        <v>25</v>
      </c>
      <c r="B34" s="3" t="s">
        <v>47</v>
      </c>
      <c r="C34" s="44">
        <v>3</v>
      </c>
      <c r="D34" s="29">
        <v>437.03</v>
      </c>
      <c r="E34" s="29">
        <v>2.52</v>
      </c>
      <c r="F34" s="24">
        <v>19.399999999999999</v>
      </c>
      <c r="G34" s="46">
        <f>D34*E34*F34*24*187/1000000</f>
        <v>95.888465608319976</v>
      </c>
    </row>
    <row r="35" spans="1:8" ht="12.75" customHeight="1" x14ac:dyDescent="0.2">
      <c r="A35" s="22">
        <v>26</v>
      </c>
      <c r="B35" s="3" t="s">
        <v>30</v>
      </c>
      <c r="C35" s="4">
        <v>4</v>
      </c>
      <c r="D35" s="23">
        <v>1592.4</v>
      </c>
      <c r="E35" s="29">
        <v>2.52</v>
      </c>
      <c r="F35" s="24">
        <v>19.399999999999999</v>
      </c>
      <c r="G35" s="21">
        <f t="shared" si="0"/>
        <v>349.38743938559998</v>
      </c>
    </row>
    <row r="36" spans="1:8" ht="12.75" customHeight="1" x14ac:dyDescent="0.2">
      <c r="A36" s="22">
        <v>27</v>
      </c>
      <c r="B36" s="3" t="s">
        <v>45</v>
      </c>
      <c r="C36" s="4">
        <v>4</v>
      </c>
      <c r="D36" s="23">
        <v>2585.96</v>
      </c>
      <c r="E36" s="29">
        <v>2.52</v>
      </c>
      <c r="F36" s="24">
        <v>19.399999999999999</v>
      </c>
      <c r="G36" s="21">
        <f t="shared" si="0"/>
        <v>567.38378721024003</v>
      </c>
    </row>
    <row r="37" spans="1:8" ht="12.75" customHeight="1" x14ac:dyDescent="0.2">
      <c r="A37" s="25"/>
      <c r="B37" s="47" t="s">
        <v>55</v>
      </c>
      <c r="C37" s="4"/>
      <c r="D37" s="26">
        <f>SUM(D29:D36)</f>
        <v>10410.580000000002</v>
      </c>
      <c r="E37" s="27"/>
      <c r="F37" s="24"/>
      <c r="G37" s="28">
        <f>SUM(G29:G36)</f>
        <v>2284.1785284595198</v>
      </c>
      <c r="H37" s="68">
        <f>G37/D37</f>
        <v>0.21940934399999995</v>
      </c>
    </row>
    <row r="38" spans="1:8" ht="12.75" customHeight="1" x14ac:dyDescent="0.2">
      <c r="A38" s="22">
        <v>28</v>
      </c>
      <c r="B38" s="3" t="s">
        <v>0</v>
      </c>
      <c r="C38" s="4">
        <v>5</v>
      </c>
      <c r="D38" s="23">
        <v>1790.44</v>
      </c>
      <c r="E38" s="29">
        <v>1.72</v>
      </c>
      <c r="F38" s="24">
        <v>19.399999999999999</v>
      </c>
      <c r="G38" s="21">
        <f t="shared" si="0"/>
        <v>268.12838781695996</v>
      </c>
    </row>
    <row r="39" spans="1:8" ht="12.75" customHeight="1" x14ac:dyDescent="0.2">
      <c r="A39" s="22">
        <v>29</v>
      </c>
      <c r="B39" s="3" t="s">
        <v>2</v>
      </c>
      <c r="C39" s="4">
        <v>5</v>
      </c>
      <c r="D39" s="23">
        <v>1601.24</v>
      </c>
      <c r="E39" s="29">
        <v>1.72</v>
      </c>
      <c r="F39" s="24">
        <v>19.399999999999999</v>
      </c>
      <c r="G39" s="21">
        <f t="shared" si="0"/>
        <v>239.79463132415995</v>
      </c>
    </row>
    <row r="40" spans="1:8" ht="12.75" customHeight="1" x14ac:dyDescent="0.2">
      <c r="A40" s="22">
        <v>30</v>
      </c>
      <c r="B40" s="3" t="s">
        <v>3</v>
      </c>
      <c r="C40" s="4">
        <v>5</v>
      </c>
      <c r="D40" s="23">
        <v>3416.88</v>
      </c>
      <c r="E40" s="29">
        <v>1.72</v>
      </c>
      <c r="F40" s="24">
        <v>19.399999999999999</v>
      </c>
      <c r="G40" s="21">
        <f t="shared" si="0"/>
        <v>511.69685985791989</v>
      </c>
    </row>
    <row r="41" spans="1:8" ht="12.75" customHeight="1" x14ac:dyDescent="0.2">
      <c r="A41" s="22">
        <v>31</v>
      </c>
      <c r="B41" s="3" t="s">
        <v>4</v>
      </c>
      <c r="C41" s="4">
        <v>5</v>
      </c>
      <c r="D41" s="23">
        <v>1636.8</v>
      </c>
      <c r="E41" s="29">
        <v>1.72</v>
      </c>
      <c r="F41" s="24">
        <v>19.399999999999999</v>
      </c>
      <c r="G41" s="21">
        <f t="shared" si="0"/>
        <v>245.11993989119998</v>
      </c>
    </row>
    <row r="42" spans="1:8" ht="12.75" customHeight="1" x14ac:dyDescent="0.2">
      <c r="A42" s="22">
        <v>32</v>
      </c>
      <c r="B42" s="3" t="s">
        <v>16</v>
      </c>
      <c r="C42" s="4">
        <v>5</v>
      </c>
      <c r="D42" s="23">
        <v>1530.5</v>
      </c>
      <c r="E42" s="29">
        <v>1.72</v>
      </c>
      <c r="F42" s="24">
        <v>19.399999999999999</v>
      </c>
      <c r="G42" s="21">
        <f t="shared" si="0"/>
        <v>229.20092131199996</v>
      </c>
    </row>
    <row r="43" spans="1:8" ht="12.75" customHeight="1" x14ac:dyDescent="0.2">
      <c r="A43" s="22">
        <v>33</v>
      </c>
      <c r="B43" s="3" t="s">
        <v>17</v>
      </c>
      <c r="C43" s="4">
        <v>5</v>
      </c>
      <c r="D43" s="23">
        <v>905.63</v>
      </c>
      <c r="E43" s="29">
        <v>1.72</v>
      </c>
      <c r="F43" s="24">
        <v>19.399999999999999</v>
      </c>
      <c r="G43" s="21">
        <f t="shared" si="0"/>
        <v>135.62314953792</v>
      </c>
    </row>
    <row r="44" spans="1:8" ht="12.75" customHeight="1" x14ac:dyDescent="0.2">
      <c r="A44" s="22">
        <v>34</v>
      </c>
      <c r="B44" s="3" t="s">
        <v>19</v>
      </c>
      <c r="C44" s="4">
        <v>5</v>
      </c>
      <c r="D44" s="23">
        <v>3897.44</v>
      </c>
      <c r="E44" s="29">
        <v>1.72</v>
      </c>
      <c r="F44" s="24">
        <v>19.399999999999999</v>
      </c>
      <c r="G44" s="21">
        <f t="shared" si="0"/>
        <v>583.66340330495984</v>
      </c>
    </row>
    <row r="45" spans="1:8" ht="12.75" customHeight="1" x14ac:dyDescent="0.2">
      <c r="A45" s="22">
        <v>35</v>
      </c>
      <c r="B45" s="3" t="s">
        <v>20</v>
      </c>
      <c r="C45" s="4">
        <v>5</v>
      </c>
      <c r="D45" s="23">
        <v>2415.5300000000002</v>
      </c>
      <c r="E45" s="29">
        <v>1.72</v>
      </c>
      <c r="F45" s="24">
        <v>19.399999999999999</v>
      </c>
      <c r="G45" s="21">
        <f t="shared" si="0"/>
        <v>361.73910581951998</v>
      </c>
    </row>
    <row r="46" spans="1:8" ht="12.75" customHeight="1" x14ac:dyDescent="0.2">
      <c r="A46" s="22">
        <v>36</v>
      </c>
      <c r="B46" s="3" t="s">
        <v>21</v>
      </c>
      <c r="C46" s="4">
        <v>5</v>
      </c>
      <c r="D46" s="23">
        <v>2257</v>
      </c>
      <c r="E46" s="29">
        <v>1.72</v>
      </c>
      <c r="F46" s="24">
        <v>19.399999999999999</v>
      </c>
      <c r="G46" s="21">
        <f t="shared" si="0"/>
        <v>337.99835308799999</v>
      </c>
    </row>
    <row r="47" spans="1:8" ht="12.75" customHeight="1" x14ac:dyDescent="0.2">
      <c r="A47" s="22">
        <v>37</v>
      </c>
      <c r="B47" s="3" t="s">
        <v>22</v>
      </c>
      <c r="C47" s="4">
        <v>5</v>
      </c>
      <c r="D47" s="23">
        <v>4910.79</v>
      </c>
      <c r="E47" s="29">
        <v>1.72</v>
      </c>
      <c r="F47" s="24">
        <v>19.399999999999999</v>
      </c>
      <c r="G47" s="21">
        <f t="shared" si="0"/>
        <v>735.41822435135998</v>
      </c>
    </row>
    <row r="48" spans="1:8" ht="12.75" customHeight="1" x14ac:dyDescent="0.2">
      <c r="A48" s="22">
        <v>38</v>
      </c>
      <c r="B48" s="3" t="s">
        <v>31</v>
      </c>
      <c r="C48" s="4">
        <v>5</v>
      </c>
      <c r="D48" s="23">
        <v>1970.61</v>
      </c>
      <c r="E48" s="29">
        <v>1.72</v>
      </c>
      <c r="F48" s="24">
        <v>19.399999999999999</v>
      </c>
      <c r="G48" s="21">
        <f t="shared" si="0"/>
        <v>295.10985138623994</v>
      </c>
    </row>
    <row r="49" spans="1:19" ht="12.75" customHeight="1" x14ac:dyDescent="0.2">
      <c r="A49" s="22">
        <v>39</v>
      </c>
      <c r="B49" s="3" t="s">
        <v>33</v>
      </c>
      <c r="C49" s="4">
        <v>5</v>
      </c>
      <c r="D49" s="23">
        <v>4642.1000000000004</v>
      </c>
      <c r="E49" s="29">
        <v>1.72</v>
      </c>
      <c r="F49" s="24">
        <v>19.399999999999999</v>
      </c>
      <c r="G49" s="21">
        <f t="shared" si="0"/>
        <v>695.1803964863999</v>
      </c>
    </row>
    <row r="50" spans="1:19" ht="12.75" customHeight="1" x14ac:dyDescent="0.2">
      <c r="A50" s="22">
        <v>40</v>
      </c>
      <c r="B50" s="3" t="s">
        <v>35</v>
      </c>
      <c r="C50" s="4">
        <v>5</v>
      </c>
      <c r="D50" s="23">
        <v>3101.35</v>
      </c>
      <c r="E50" s="29">
        <v>1.72</v>
      </c>
      <c r="F50" s="24">
        <v>19.399999999999999</v>
      </c>
      <c r="G50" s="21">
        <f t="shared" si="0"/>
        <v>464.44448043839998</v>
      </c>
    </row>
    <row r="51" spans="1:19" ht="12.75" customHeight="1" x14ac:dyDescent="0.2">
      <c r="A51" s="22">
        <v>41</v>
      </c>
      <c r="B51" s="3" t="s">
        <v>37</v>
      </c>
      <c r="C51" s="4">
        <v>5</v>
      </c>
      <c r="D51" s="23">
        <v>4282.78</v>
      </c>
      <c r="E51" s="29">
        <v>1.72</v>
      </c>
      <c r="F51" s="24">
        <v>19.399999999999999</v>
      </c>
      <c r="G51" s="21">
        <f t="shared" si="0"/>
        <v>641.37022004351991</v>
      </c>
    </row>
    <row r="52" spans="1:19" ht="12.75" customHeight="1" x14ac:dyDescent="0.2">
      <c r="A52" s="22">
        <v>42</v>
      </c>
      <c r="B52" s="3" t="s">
        <v>38</v>
      </c>
      <c r="C52" s="4">
        <v>5</v>
      </c>
      <c r="D52" s="23">
        <v>2734.16</v>
      </c>
      <c r="E52" s="29">
        <v>1.72</v>
      </c>
      <c r="F52" s="24">
        <v>19.399999999999999</v>
      </c>
      <c r="G52" s="21">
        <f t="shared" si="0"/>
        <v>409.45572754943993</v>
      </c>
    </row>
    <row r="53" spans="1:19" ht="12.75" customHeight="1" x14ac:dyDescent="0.2">
      <c r="A53" s="22">
        <v>43</v>
      </c>
      <c r="B53" s="3" t="s">
        <v>39</v>
      </c>
      <c r="C53" s="4">
        <v>5</v>
      </c>
      <c r="D53" s="23">
        <v>3280.7</v>
      </c>
      <c r="E53" s="29">
        <v>1.72</v>
      </c>
      <c r="F53" s="24">
        <v>19.399999999999999</v>
      </c>
      <c r="G53" s="21">
        <f t="shared" si="0"/>
        <v>491.30314442879995</v>
      </c>
    </row>
    <row r="54" spans="1:19" ht="12.75" customHeight="1" x14ac:dyDescent="0.2">
      <c r="A54" s="22">
        <v>44</v>
      </c>
      <c r="B54" s="3" t="s">
        <v>41</v>
      </c>
      <c r="C54" s="4">
        <v>5</v>
      </c>
      <c r="D54" s="23">
        <v>1029.8699999999999</v>
      </c>
      <c r="E54" s="29">
        <v>1.72</v>
      </c>
      <c r="F54" s="24">
        <v>19.399999999999999</v>
      </c>
      <c r="G54" s="21">
        <f t="shared" si="0"/>
        <v>154.22878329407999</v>
      </c>
    </row>
    <row r="55" spans="1:19" ht="12.75" customHeight="1" x14ac:dyDescent="0.2">
      <c r="A55" s="22">
        <v>45</v>
      </c>
      <c r="B55" s="3" t="s">
        <v>46</v>
      </c>
      <c r="C55" s="4">
        <v>5</v>
      </c>
      <c r="D55" s="23">
        <v>2637.63</v>
      </c>
      <c r="E55" s="29">
        <v>1.72</v>
      </c>
      <c r="F55" s="24">
        <v>19.399999999999999</v>
      </c>
      <c r="G55" s="21">
        <f t="shared" si="0"/>
        <v>394.99982102591997</v>
      </c>
    </row>
    <row r="56" spans="1:19" ht="12.75" customHeight="1" x14ac:dyDescent="0.2">
      <c r="A56" s="22">
        <v>46</v>
      </c>
      <c r="B56" s="3" t="s">
        <v>5</v>
      </c>
      <c r="C56" s="4">
        <v>9</v>
      </c>
      <c r="D56" s="23">
        <v>4287.5600000000004</v>
      </c>
      <c r="E56" s="29">
        <v>1.72</v>
      </c>
      <c r="F56" s="24">
        <v>19.399999999999999</v>
      </c>
      <c r="G56" s="21">
        <f t="shared" si="0"/>
        <v>642.08605173503997</v>
      </c>
    </row>
    <row r="57" spans="1:19" ht="12.75" customHeight="1" x14ac:dyDescent="0.2">
      <c r="A57" s="22">
        <v>47</v>
      </c>
      <c r="B57" s="3" t="s">
        <v>7</v>
      </c>
      <c r="C57" s="4">
        <v>9</v>
      </c>
      <c r="D57" s="23">
        <v>4078.55</v>
      </c>
      <c r="E57" s="29">
        <v>1.72</v>
      </c>
      <c r="F57" s="24">
        <v>19.399999999999999</v>
      </c>
      <c r="G57" s="21">
        <f t="shared" si="0"/>
        <v>610.78563712319988</v>
      </c>
    </row>
    <row r="58" spans="1:19" ht="12.75" customHeight="1" x14ac:dyDescent="0.2">
      <c r="A58" s="22">
        <v>48</v>
      </c>
      <c r="B58" s="3" t="s">
        <v>18</v>
      </c>
      <c r="C58" s="4">
        <v>9</v>
      </c>
      <c r="D58" s="23">
        <v>4160.2</v>
      </c>
      <c r="E58" s="29">
        <v>1.72</v>
      </c>
      <c r="F58" s="24">
        <v>19.399999999999999</v>
      </c>
      <c r="G58" s="21">
        <f t="shared" si="0"/>
        <v>623.01318055679985</v>
      </c>
    </row>
    <row r="59" spans="1:19" ht="12.75" customHeight="1" x14ac:dyDescent="0.2">
      <c r="A59" s="22">
        <v>49</v>
      </c>
      <c r="B59" s="3" t="s">
        <v>34</v>
      </c>
      <c r="C59" s="4">
        <v>9</v>
      </c>
      <c r="D59" s="23">
        <v>1675.9</v>
      </c>
      <c r="E59" s="29">
        <v>1.72</v>
      </c>
      <c r="F59" s="24">
        <v>19.399999999999999</v>
      </c>
      <c r="G59" s="21">
        <f t="shared" si="0"/>
        <v>250.97538322560001</v>
      </c>
    </row>
    <row r="60" spans="1:19" ht="12.75" customHeight="1" x14ac:dyDescent="0.2">
      <c r="A60" s="22">
        <v>50</v>
      </c>
      <c r="B60" s="45" t="s">
        <v>52</v>
      </c>
      <c r="C60" s="44">
        <v>9</v>
      </c>
      <c r="D60" s="29">
        <v>2482.4499999999998</v>
      </c>
      <c r="E60" s="29">
        <v>1.72</v>
      </c>
      <c r="F60" s="24">
        <v>19.399999999999999</v>
      </c>
      <c r="G60" s="21">
        <f t="shared" si="0"/>
        <v>371.76074950079993</v>
      </c>
    </row>
    <row r="61" spans="1:19" ht="12.75" customHeight="1" x14ac:dyDescent="0.2">
      <c r="A61" s="30"/>
      <c r="B61" s="6" t="s">
        <v>60</v>
      </c>
      <c r="D61" s="31">
        <f>SUM(D38:D60)</f>
        <v>64726.109999999993</v>
      </c>
      <c r="E61" s="32"/>
      <c r="F61" s="24"/>
      <c r="G61" s="33">
        <f>SUM(G38:G60)</f>
        <v>9693.0964030982377</v>
      </c>
      <c r="H61" s="68">
        <f>G61/D61</f>
        <v>0.14975558399999997</v>
      </c>
    </row>
    <row r="62" spans="1:19" ht="12.75" customHeight="1" x14ac:dyDescent="0.2">
      <c r="A62" s="3"/>
      <c r="B62" s="5" t="s">
        <v>51</v>
      </c>
      <c r="C62" s="4"/>
      <c r="D62" s="26">
        <f>D61+D37+D28</f>
        <v>80595.520000000004</v>
      </c>
      <c r="E62" s="27"/>
      <c r="F62" s="24"/>
      <c r="G62" s="33">
        <f>G61+G37+G28</f>
        <v>14001.989216339516</v>
      </c>
      <c r="H62" s="34"/>
    </row>
    <row r="63" spans="1:19" ht="12.75" customHeight="1" x14ac:dyDescent="0.2">
      <c r="A63" s="35"/>
      <c r="B63" s="36"/>
      <c r="C63" s="37"/>
      <c r="D63" s="32"/>
      <c r="E63" s="32"/>
      <c r="F63" s="38"/>
      <c r="G63" s="39"/>
      <c r="H63" s="34"/>
    </row>
    <row r="64" spans="1:19" s="56" customFormat="1" ht="15.95" customHeight="1" x14ac:dyDescent="0.25">
      <c r="A64" s="71" t="s">
        <v>76</v>
      </c>
      <c r="B64" s="71"/>
      <c r="C64" s="71"/>
      <c r="D64" s="71"/>
      <c r="E64" s="71"/>
      <c r="F64" s="71"/>
      <c r="G64" s="71"/>
      <c r="H64" s="53"/>
      <c r="I64" s="53"/>
      <c r="J64" s="53"/>
      <c r="K64" s="53"/>
      <c r="L64" s="54"/>
      <c r="M64" s="53"/>
      <c r="N64" s="53"/>
      <c r="O64" s="53"/>
      <c r="P64" s="53"/>
      <c r="Q64" s="53"/>
      <c r="R64" s="55"/>
      <c r="S64" s="53"/>
    </row>
    <row r="65" spans="1:31" s="56" customFormat="1" ht="15.95" customHeight="1" x14ac:dyDescent="0.25">
      <c r="A65" s="72" t="s">
        <v>64</v>
      </c>
      <c r="B65" s="72"/>
      <c r="C65" s="72"/>
      <c r="D65" s="72"/>
      <c r="E65" s="72"/>
      <c r="F65" s="72"/>
      <c r="G65" s="72"/>
      <c r="H65" s="53"/>
      <c r="I65" s="53"/>
      <c r="J65" s="53"/>
      <c r="K65" s="53"/>
      <c r="L65" s="54"/>
      <c r="M65" s="53"/>
      <c r="N65" s="53"/>
      <c r="O65" s="53"/>
      <c r="P65" s="53"/>
      <c r="Q65" s="53"/>
      <c r="R65" s="55"/>
      <c r="S65" s="53"/>
    </row>
    <row r="66" spans="1:31" s="56" customFormat="1" ht="15.95" customHeight="1" x14ac:dyDescent="0.3">
      <c r="A66" s="57"/>
      <c r="B66" s="58" t="s">
        <v>65</v>
      </c>
      <c r="C66" s="54"/>
      <c r="D66" s="54"/>
      <c r="E66" s="54"/>
      <c r="F66" s="53"/>
      <c r="G66" s="53"/>
      <c r="H66" s="53"/>
      <c r="I66" s="53"/>
      <c r="J66" s="53"/>
      <c r="K66" s="53"/>
      <c r="L66" s="54"/>
      <c r="M66" s="53"/>
      <c r="N66" s="53"/>
      <c r="O66" s="53"/>
      <c r="P66" s="53"/>
      <c r="Q66" s="53"/>
      <c r="R66" s="55"/>
      <c r="S66" s="53"/>
    </row>
    <row r="67" spans="1:31" s="56" customFormat="1" ht="15.95" customHeight="1" x14ac:dyDescent="0.3">
      <c r="A67" s="57"/>
      <c r="B67" s="59" t="s">
        <v>66</v>
      </c>
      <c r="C67" s="54"/>
      <c r="D67" s="54"/>
      <c r="E67" s="54"/>
      <c r="F67" s="53"/>
      <c r="G67" s="53"/>
      <c r="H67" s="53"/>
      <c r="I67" s="53"/>
      <c r="J67" s="53"/>
      <c r="K67" s="53"/>
      <c r="L67" s="54"/>
      <c r="M67" s="53"/>
      <c r="N67" s="53"/>
      <c r="O67" s="53"/>
      <c r="P67" s="53"/>
      <c r="Q67" s="53"/>
      <c r="R67" s="55"/>
      <c r="S67" s="53"/>
    </row>
    <row r="68" spans="1:31" s="56" customFormat="1" ht="15.95" customHeight="1" x14ac:dyDescent="0.25">
      <c r="A68" s="57"/>
      <c r="B68" s="59"/>
      <c r="C68" s="54"/>
      <c r="D68" s="54"/>
      <c r="E68" s="54"/>
      <c r="F68" s="53"/>
      <c r="G68" s="53"/>
      <c r="H68" s="53"/>
      <c r="I68" s="53"/>
      <c r="J68" s="53"/>
      <c r="K68" s="53"/>
      <c r="L68" s="54"/>
      <c r="M68" s="53"/>
      <c r="N68" s="53"/>
      <c r="O68" s="53"/>
      <c r="P68" s="53"/>
      <c r="Q68" s="53"/>
      <c r="R68" s="55"/>
      <c r="S68" s="53"/>
    </row>
    <row r="69" spans="1:31" s="56" customFormat="1" ht="15.95" customHeight="1" x14ac:dyDescent="0.25">
      <c r="A69" s="73" t="s">
        <v>75</v>
      </c>
      <c r="B69" s="73"/>
      <c r="C69" s="73"/>
      <c r="D69" s="73"/>
      <c r="E69" s="73"/>
      <c r="F69" s="7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4"/>
      <c r="T69" s="53"/>
      <c r="U69" s="53"/>
      <c r="V69" s="53"/>
      <c r="W69" s="53"/>
      <c r="X69" s="53"/>
      <c r="Y69" s="55"/>
      <c r="Z69" s="53"/>
    </row>
    <row r="70" spans="1:31" s="63" customFormat="1" ht="17.100000000000001" customHeight="1" x14ac:dyDescent="0.3">
      <c r="A70" s="60"/>
      <c r="B70" s="67" t="s">
        <v>72</v>
      </c>
      <c r="C70" s="61">
        <f>G62/D62</f>
        <v>0.17373160712083643</v>
      </c>
      <c r="D70" s="62" t="s">
        <v>67</v>
      </c>
      <c r="E70" s="62"/>
      <c r="F70" s="62"/>
      <c r="G70" s="62"/>
      <c r="AE70" s="63">
        <f>666.359/4305.46</f>
        <v>0.1547706865236235</v>
      </c>
    </row>
    <row r="71" spans="1:31" s="63" customFormat="1" ht="17.100000000000001" customHeight="1" x14ac:dyDescent="0.3">
      <c r="A71" s="60"/>
      <c r="B71" s="64" t="s">
        <v>68</v>
      </c>
      <c r="C71" s="65">
        <f>G62</f>
        <v>14001.989216339516</v>
      </c>
      <c r="D71" s="66" t="s">
        <v>78</v>
      </c>
      <c r="E71" s="66"/>
      <c r="F71" s="62"/>
      <c r="G71" s="62"/>
    </row>
    <row r="72" spans="1:31" s="63" customFormat="1" ht="17.100000000000001" customHeight="1" x14ac:dyDescent="0.3">
      <c r="A72" s="60"/>
      <c r="B72" s="64" t="s">
        <v>69</v>
      </c>
      <c r="C72" s="65">
        <f>D62</f>
        <v>80595.520000000004</v>
      </c>
      <c r="D72" s="66" t="s">
        <v>79</v>
      </c>
      <c r="E72" s="66"/>
      <c r="F72" s="62"/>
      <c r="G72" s="62"/>
    </row>
    <row r="73" spans="1:31" s="8" customFormat="1" ht="17.25" customHeight="1" x14ac:dyDescent="0.2">
      <c r="A73" s="15"/>
      <c r="B73" s="17"/>
      <c r="C73" s="19"/>
      <c r="D73" s="18"/>
      <c r="E73" s="18"/>
      <c r="F73" s="16"/>
      <c r="G73" s="16"/>
    </row>
    <row r="74" spans="1:31" s="52" customFormat="1" ht="16.5" customHeight="1" x14ac:dyDescent="0.25">
      <c r="A74" s="9" t="s">
        <v>70</v>
      </c>
      <c r="B74" s="7"/>
      <c r="C74" s="2"/>
      <c r="D74" s="2"/>
      <c r="F74" s="51" t="s">
        <v>71</v>
      </c>
    </row>
    <row r="75" spans="1:31" s="12" customFormat="1" ht="25.5" customHeight="1" x14ac:dyDescent="0.2">
      <c r="A75" s="12" t="s">
        <v>73</v>
      </c>
      <c r="B75" s="10"/>
      <c r="C75" s="11"/>
      <c r="D75" s="11"/>
      <c r="E75" s="11"/>
      <c r="F75" s="74" t="s">
        <v>74</v>
      </c>
      <c r="G75" s="74"/>
    </row>
  </sheetData>
  <mergeCells count="5">
    <mergeCell ref="A5:G6"/>
    <mergeCell ref="A64:G64"/>
    <mergeCell ref="A65:G65"/>
    <mergeCell ref="A69:F69"/>
    <mergeCell ref="F75:G75"/>
  </mergeCells>
  <pageMargins left="0.78740157480314965" right="0.70866141732283472" top="1.1811023622047245" bottom="0.78740157480314965" header="0" footer="0"/>
  <pageSetup paperSize="9" orientation="landscape" r:id="rId1"/>
  <ignoredErrors>
    <ignoredError sqref="D28" formulaRange="1"/>
    <ignoredError sqref="G28 G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topLeftCell="A58" workbookViewId="0">
      <selection activeCell="H64" sqref="H64"/>
    </sheetView>
  </sheetViews>
  <sheetFormatPr defaultColWidth="13.7109375" defaultRowHeight="12.75" x14ac:dyDescent="0.2"/>
  <cols>
    <col min="1" max="1" width="6.28515625" style="13" customWidth="1"/>
    <col min="2" max="2" width="37.7109375" style="12" customWidth="1"/>
    <col min="3" max="3" width="12.28515625" style="10" customWidth="1"/>
    <col min="4" max="4" width="15.28515625" style="14" customWidth="1"/>
    <col min="5" max="5" width="17.140625" style="14" customWidth="1"/>
    <col min="6" max="6" width="7.7109375" style="13" customWidth="1"/>
    <col min="7" max="7" width="21.7109375" style="13" customWidth="1"/>
    <col min="8" max="16384" width="13.7109375" style="13"/>
  </cols>
  <sheetData>
    <row r="1" spans="1:7" ht="15" customHeight="1" x14ac:dyDescent="0.2">
      <c r="A1" s="12"/>
      <c r="D1" s="10"/>
      <c r="F1" s="50" t="s">
        <v>77</v>
      </c>
      <c r="G1" s="50"/>
    </row>
    <row r="2" spans="1:7" ht="11.25" customHeight="1" x14ac:dyDescent="0.2">
      <c r="A2" s="12"/>
      <c r="D2" s="10"/>
      <c r="F2" s="50" t="s">
        <v>61</v>
      </c>
      <c r="G2" s="50"/>
    </row>
    <row r="3" spans="1:7" ht="11.25" customHeight="1" x14ac:dyDescent="0.2">
      <c r="A3" s="12"/>
      <c r="D3" s="10"/>
      <c r="F3" s="50" t="s">
        <v>62</v>
      </c>
      <c r="G3" s="50"/>
    </row>
    <row r="4" spans="1:7" ht="12.75" customHeight="1" x14ac:dyDescent="0.2">
      <c r="A4" s="12"/>
      <c r="D4" s="10"/>
      <c r="F4" s="50" t="s">
        <v>63</v>
      </c>
      <c r="G4" s="50"/>
    </row>
    <row r="5" spans="1:7" s="1" customFormat="1" ht="15" customHeight="1" x14ac:dyDescent="0.25">
      <c r="A5" s="69" t="s">
        <v>82</v>
      </c>
      <c r="B5" s="69"/>
      <c r="C5" s="69"/>
      <c r="D5" s="69"/>
      <c r="E5" s="69"/>
      <c r="F5" s="69"/>
      <c r="G5" s="69"/>
    </row>
    <row r="6" spans="1:7" s="1" customFormat="1" ht="30" customHeight="1" x14ac:dyDescent="0.25">
      <c r="A6" s="70"/>
      <c r="B6" s="70"/>
      <c r="C6" s="70"/>
      <c r="D6" s="70"/>
      <c r="E6" s="70"/>
      <c r="F6" s="70"/>
      <c r="G6" s="70"/>
    </row>
    <row r="7" spans="1:7" ht="48.75" customHeight="1" x14ac:dyDescent="0.2">
      <c r="A7" s="48" t="s">
        <v>56</v>
      </c>
      <c r="B7" s="40" t="s">
        <v>50</v>
      </c>
      <c r="C7" s="40" t="s">
        <v>49</v>
      </c>
      <c r="D7" s="40" t="s">
        <v>53</v>
      </c>
      <c r="E7" s="40" t="s">
        <v>58</v>
      </c>
      <c r="F7" s="40" t="s">
        <v>59</v>
      </c>
      <c r="G7" s="41" t="s">
        <v>57</v>
      </c>
    </row>
    <row r="8" spans="1:7" ht="12" customHeight="1" x14ac:dyDescent="0.2">
      <c r="A8" s="42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</row>
    <row r="9" spans="1:7" ht="12.75" customHeight="1" x14ac:dyDescent="0.2">
      <c r="A9" s="44">
        <v>1</v>
      </c>
      <c r="B9" s="45" t="s">
        <v>12</v>
      </c>
      <c r="C9" s="44">
        <v>1</v>
      </c>
      <c r="D9" s="29">
        <v>175.2</v>
      </c>
      <c r="E9" s="29">
        <v>4.26</v>
      </c>
      <c r="F9" s="24">
        <v>19.399999999999999</v>
      </c>
      <c r="G9" s="46">
        <f>D9*E9*F9*24*187/1000000</f>
        <v>64.982778854399982</v>
      </c>
    </row>
    <row r="10" spans="1:7" ht="12.75" customHeight="1" x14ac:dyDescent="0.2">
      <c r="A10" s="44">
        <v>2</v>
      </c>
      <c r="B10" s="45" t="s">
        <v>14</v>
      </c>
      <c r="C10" s="44">
        <v>1</v>
      </c>
      <c r="D10" s="29">
        <v>63.2</v>
      </c>
      <c r="E10" s="29">
        <v>4.26</v>
      </c>
      <c r="F10" s="24">
        <v>19.399999999999999</v>
      </c>
      <c r="G10" s="46">
        <f t="shared" ref="G10:G59" si="0">D10*E10*F10*24*187/1000000</f>
        <v>23.441276390399995</v>
      </c>
    </row>
    <row r="11" spans="1:7" ht="12.75" customHeight="1" x14ac:dyDescent="0.2">
      <c r="A11" s="44">
        <v>3</v>
      </c>
      <c r="B11" s="3" t="s">
        <v>25</v>
      </c>
      <c r="C11" s="4">
        <v>1</v>
      </c>
      <c r="D11" s="23">
        <v>40.1</v>
      </c>
      <c r="E11" s="20">
        <v>4.26</v>
      </c>
      <c r="F11" s="24">
        <v>19.399999999999999</v>
      </c>
      <c r="G11" s="21">
        <f t="shared" si="0"/>
        <v>14.873341507199999</v>
      </c>
    </row>
    <row r="12" spans="1:7" ht="12.75" customHeight="1" x14ac:dyDescent="0.2">
      <c r="A12" s="44">
        <v>4</v>
      </c>
      <c r="B12" s="3" t="s">
        <v>42</v>
      </c>
      <c r="C12" s="4">
        <v>1</v>
      </c>
      <c r="D12" s="23">
        <v>134.80000000000001</v>
      </c>
      <c r="E12" s="20">
        <v>4.26</v>
      </c>
      <c r="F12" s="24">
        <v>19.399999999999999</v>
      </c>
      <c r="G12" s="21">
        <f t="shared" si="0"/>
        <v>49.998165465599996</v>
      </c>
    </row>
    <row r="13" spans="1:7" ht="12.75" customHeight="1" x14ac:dyDescent="0.2">
      <c r="A13" s="44">
        <v>5</v>
      </c>
      <c r="B13" s="3" t="s">
        <v>43</v>
      </c>
      <c r="C13" s="4">
        <v>1</v>
      </c>
      <c r="D13" s="23">
        <v>177.3</v>
      </c>
      <c r="E13" s="20">
        <v>4.26</v>
      </c>
      <c r="F13" s="24">
        <v>19.399999999999999</v>
      </c>
      <c r="G13" s="21">
        <f t="shared" si="0"/>
        <v>65.761682025599995</v>
      </c>
    </row>
    <row r="14" spans="1:7" ht="12.75" customHeight="1" x14ac:dyDescent="0.2">
      <c r="A14" s="44">
        <v>6</v>
      </c>
      <c r="B14" s="3" t="s">
        <v>6</v>
      </c>
      <c r="C14" s="4">
        <v>2</v>
      </c>
      <c r="D14" s="23">
        <v>96.6</v>
      </c>
      <c r="E14" s="20">
        <v>4.26</v>
      </c>
      <c r="F14" s="24">
        <v>19.399999999999999</v>
      </c>
      <c r="G14" s="21">
        <f t="shared" si="0"/>
        <v>35.82954587519999</v>
      </c>
    </row>
    <row r="15" spans="1:7" ht="12.75" customHeight="1" x14ac:dyDescent="0.2">
      <c r="A15" s="44">
        <v>7</v>
      </c>
      <c r="B15" s="3" t="s">
        <v>8</v>
      </c>
      <c r="C15" s="4">
        <v>2</v>
      </c>
      <c r="D15" s="23">
        <v>172.6</v>
      </c>
      <c r="E15" s="20">
        <v>4.26</v>
      </c>
      <c r="F15" s="24">
        <v>19.399999999999999</v>
      </c>
      <c r="G15" s="21">
        <f t="shared" si="0"/>
        <v>64.018422547199989</v>
      </c>
    </row>
    <row r="16" spans="1:7" ht="12.75" customHeight="1" x14ac:dyDescent="0.2">
      <c r="A16" s="44">
        <v>8</v>
      </c>
      <c r="B16" s="3" t="s">
        <v>9</v>
      </c>
      <c r="C16" s="4">
        <v>2</v>
      </c>
      <c r="D16" s="23">
        <v>305.55</v>
      </c>
      <c r="E16" s="20">
        <v>4.26</v>
      </c>
      <c r="F16" s="24">
        <v>19.399999999999999</v>
      </c>
      <c r="G16" s="21">
        <f t="shared" si="0"/>
        <v>113.3304114096</v>
      </c>
    </row>
    <row r="17" spans="1:8" ht="12.75" customHeight="1" x14ac:dyDescent="0.2">
      <c r="A17" s="44">
        <v>9</v>
      </c>
      <c r="B17" s="3" t="s">
        <v>10</v>
      </c>
      <c r="C17" s="4">
        <v>2</v>
      </c>
      <c r="D17" s="23">
        <v>236.95</v>
      </c>
      <c r="E17" s="20">
        <v>4.26</v>
      </c>
      <c r="F17" s="24">
        <v>19.399999999999999</v>
      </c>
      <c r="G17" s="21">
        <f t="shared" si="0"/>
        <v>87.886241150399982</v>
      </c>
    </row>
    <row r="18" spans="1:8" ht="12.75" customHeight="1" x14ac:dyDescent="0.2">
      <c r="A18" s="44">
        <v>10</v>
      </c>
      <c r="B18" s="3" t="s">
        <v>11</v>
      </c>
      <c r="C18" s="4">
        <v>2</v>
      </c>
      <c r="D18" s="23">
        <v>888.5</v>
      </c>
      <c r="E18" s="20">
        <v>4.26</v>
      </c>
      <c r="F18" s="24">
        <v>19.399999999999999</v>
      </c>
      <c r="G18" s="21">
        <f t="shared" si="0"/>
        <v>329.5502226719999</v>
      </c>
    </row>
    <row r="19" spans="1:8" ht="12.75" customHeight="1" x14ac:dyDescent="0.2">
      <c r="A19" s="44">
        <v>11</v>
      </c>
      <c r="B19" s="3" t="s">
        <v>13</v>
      </c>
      <c r="C19" s="4">
        <v>2</v>
      </c>
      <c r="D19" s="23">
        <v>339.45</v>
      </c>
      <c r="E19" s="20">
        <v>4.26</v>
      </c>
      <c r="F19" s="24">
        <v>19.399999999999999</v>
      </c>
      <c r="G19" s="21">
        <f t="shared" si="0"/>
        <v>125.90413403039997</v>
      </c>
    </row>
    <row r="20" spans="1:8" ht="12.75" customHeight="1" x14ac:dyDescent="0.2">
      <c r="A20" s="44">
        <v>12</v>
      </c>
      <c r="B20" s="3" t="s">
        <v>24</v>
      </c>
      <c r="C20" s="4">
        <v>2</v>
      </c>
      <c r="D20" s="23">
        <v>206.5</v>
      </c>
      <c r="E20" s="20">
        <v>4.26</v>
      </c>
      <c r="F20" s="24">
        <v>19.399999999999999</v>
      </c>
      <c r="G20" s="21">
        <f t="shared" si="0"/>
        <v>76.592145167999988</v>
      </c>
    </row>
    <row r="21" spans="1:8" ht="12.75" customHeight="1" x14ac:dyDescent="0.2">
      <c r="A21" s="44">
        <v>13</v>
      </c>
      <c r="B21" s="3" t="s">
        <v>27</v>
      </c>
      <c r="C21" s="4">
        <v>2</v>
      </c>
      <c r="D21" s="23">
        <v>644.70000000000005</v>
      </c>
      <c r="E21" s="20">
        <v>4.26</v>
      </c>
      <c r="F21" s="24">
        <v>19.399999999999999</v>
      </c>
      <c r="G21" s="21">
        <f t="shared" si="0"/>
        <v>239.1232735584</v>
      </c>
    </row>
    <row r="22" spans="1:8" ht="12.75" customHeight="1" x14ac:dyDescent="0.2">
      <c r="A22" s="44">
        <v>14</v>
      </c>
      <c r="B22" s="3" t="s">
        <v>28</v>
      </c>
      <c r="C22" s="4">
        <v>2</v>
      </c>
      <c r="D22" s="23">
        <v>407.5</v>
      </c>
      <c r="E22" s="20">
        <v>4.26</v>
      </c>
      <c r="F22" s="24">
        <v>19.399999999999999</v>
      </c>
      <c r="G22" s="21">
        <f t="shared" si="0"/>
        <v>151.14430583999999</v>
      </c>
    </row>
    <row r="23" spans="1:8" ht="12.75" customHeight="1" x14ac:dyDescent="0.2">
      <c r="A23" s="44">
        <v>15</v>
      </c>
      <c r="B23" s="3" t="s">
        <v>32</v>
      </c>
      <c r="C23" s="4">
        <v>2</v>
      </c>
      <c r="D23" s="23">
        <v>260.60000000000002</v>
      </c>
      <c r="E23" s="20">
        <v>4.26</v>
      </c>
      <c r="F23" s="24">
        <v>19.399999999999999</v>
      </c>
      <c r="G23" s="21">
        <f t="shared" si="0"/>
        <v>96.658174483199986</v>
      </c>
    </row>
    <row r="24" spans="1:8" ht="12.75" customHeight="1" x14ac:dyDescent="0.2">
      <c r="A24" s="44">
        <v>16</v>
      </c>
      <c r="B24" s="3" t="s">
        <v>36</v>
      </c>
      <c r="C24" s="4">
        <v>2</v>
      </c>
      <c r="D24" s="23">
        <v>377.88</v>
      </c>
      <c r="E24" s="20">
        <v>4.26</v>
      </c>
      <c r="F24" s="24">
        <v>19.399999999999999</v>
      </c>
      <c r="G24" s="21">
        <f t="shared" si="0"/>
        <v>140.15806206335998</v>
      </c>
    </row>
    <row r="25" spans="1:8" ht="12.75" customHeight="1" x14ac:dyDescent="0.2">
      <c r="A25" s="44">
        <v>17</v>
      </c>
      <c r="B25" s="3" t="s">
        <v>40</v>
      </c>
      <c r="C25" s="4">
        <v>2</v>
      </c>
      <c r="D25" s="23">
        <v>264.8</v>
      </c>
      <c r="E25" s="20">
        <v>4.26</v>
      </c>
      <c r="F25" s="24">
        <v>19.399999999999999</v>
      </c>
      <c r="G25" s="21">
        <f t="shared" si="0"/>
        <v>98.215980825599999</v>
      </c>
    </row>
    <row r="26" spans="1:8" ht="12.75" customHeight="1" x14ac:dyDescent="0.2">
      <c r="A26" s="44">
        <v>18</v>
      </c>
      <c r="B26" s="3" t="s">
        <v>44</v>
      </c>
      <c r="C26" s="4">
        <v>2</v>
      </c>
      <c r="D26" s="23">
        <v>223</v>
      </c>
      <c r="E26" s="20">
        <v>4.26</v>
      </c>
      <c r="F26" s="24">
        <v>19.399999999999999</v>
      </c>
      <c r="G26" s="21">
        <f t="shared" si="0"/>
        <v>82.712098655999995</v>
      </c>
    </row>
    <row r="27" spans="1:8" ht="12.75" customHeight="1" x14ac:dyDescent="0.2">
      <c r="A27" s="44">
        <v>19</v>
      </c>
      <c r="B27" s="3" t="s">
        <v>48</v>
      </c>
      <c r="C27" s="4">
        <v>2</v>
      </c>
      <c r="D27" s="23">
        <v>443.6</v>
      </c>
      <c r="E27" s="20">
        <v>4.26</v>
      </c>
      <c r="F27" s="24">
        <v>19.399999999999999</v>
      </c>
      <c r="G27" s="21">
        <f>D27*E27*F27*24*187/1000000</f>
        <v>164.53402225920001</v>
      </c>
    </row>
    <row r="28" spans="1:8" ht="12.75" customHeight="1" x14ac:dyDescent="0.2">
      <c r="A28" s="25"/>
      <c r="B28" s="47" t="s">
        <v>54</v>
      </c>
      <c r="C28" s="4"/>
      <c r="D28" s="26">
        <f>SUM(D9:D27)</f>
        <v>5458.8300000000008</v>
      </c>
      <c r="E28" s="27"/>
      <c r="F28" s="24"/>
      <c r="G28" s="28">
        <f>SUM(G9:G27)</f>
        <v>2024.7142847817595</v>
      </c>
      <c r="H28" s="49"/>
    </row>
    <row r="29" spans="1:8" ht="12.75" customHeight="1" x14ac:dyDescent="0.2">
      <c r="A29" s="22">
        <v>20</v>
      </c>
      <c r="B29" s="3" t="s">
        <v>1</v>
      </c>
      <c r="C29" s="4">
        <v>3</v>
      </c>
      <c r="D29" s="23">
        <v>833.83</v>
      </c>
      <c r="E29" s="29">
        <v>2.52</v>
      </c>
      <c r="F29" s="24">
        <v>19.399999999999999</v>
      </c>
      <c r="G29" s="21">
        <f t="shared" si="0"/>
        <v>182.95009330752001</v>
      </c>
    </row>
    <row r="30" spans="1:8" ht="12.75" customHeight="1" x14ac:dyDescent="0.2">
      <c r="A30" s="22">
        <v>21</v>
      </c>
      <c r="B30" s="3" t="s">
        <v>23</v>
      </c>
      <c r="C30" s="44">
        <v>3</v>
      </c>
      <c r="D30" s="29">
        <v>276.33999999999997</v>
      </c>
      <c r="E30" s="29">
        <v>2.52</v>
      </c>
      <c r="F30" s="24">
        <v>19.399999999999999</v>
      </c>
      <c r="G30" s="46">
        <f t="shared" si="0"/>
        <v>60.63157812096</v>
      </c>
    </row>
    <row r="31" spans="1:8" ht="12.75" customHeight="1" x14ac:dyDescent="0.2">
      <c r="A31" s="22">
        <v>22</v>
      </c>
      <c r="B31" s="3" t="s">
        <v>26</v>
      </c>
      <c r="C31" s="44">
        <v>3</v>
      </c>
      <c r="D31" s="29">
        <v>1147.8800000000001</v>
      </c>
      <c r="E31" s="29">
        <v>2.52</v>
      </c>
      <c r="F31" s="24">
        <v>19.399999999999999</v>
      </c>
      <c r="G31" s="46">
        <f t="shared" si="0"/>
        <v>251.85559779072003</v>
      </c>
    </row>
    <row r="32" spans="1:8" ht="12.75" customHeight="1" x14ac:dyDescent="0.2">
      <c r="A32" s="22">
        <v>23</v>
      </c>
      <c r="B32" s="3" t="s">
        <v>29</v>
      </c>
      <c r="C32" s="44">
        <v>3</v>
      </c>
      <c r="D32" s="29">
        <v>1197.75</v>
      </c>
      <c r="E32" s="29">
        <v>2.52</v>
      </c>
      <c r="F32" s="24">
        <v>19.399999999999999</v>
      </c>
      <c r="G32" s="46">
        <f t="shared" si="0"/>
        <v>262.79754177599995</v>
      </c>
    </row>
    <row r="33" spans="1:8" ht="12.75" customHeight="1" x14ac:dyDescent="0.2">
      <c r="A33" s="22">
        <v>24</v>
      </c>
      <c r="B33" s="3" t="s">
        <v>47</v>
      </c>
      <c r="C33" s="44">
        <v>3</v>
      </c>
      <c r="D33" s="29">
        <v>437.03</v>
      </c>
      <c r="E33" s="29">
        <v>2.52</v>
      </c>
      <c r="F33" s="24">
        <v>19.399999999999999</v>
      </c>
      <c r="G33" s="46">
        <f>D33*E33*F33*24*187/1000000</f>
        <v>95.888465608319976</v>
      </c>
    </row>
    <row r="34" spans="1:8" ht="12.75" customHeight="1" x14ac:dyDescent="0.2">
      <c r="A34" s="22">
        <v>25</v>
      </c>
      <c r="B34" s="3" t="s">
        <v>30</v>
      </c>
      <c r="C34" s="4">
        <v>4</v>
      </c>
      <c r="D34" s="23">
        <v>1592.4</v>
      </c>
      <c r="E34" s="29">
        <v>2.52</v>
      </c>
      <c r="F34" s="24">
        <v>19.399999999999999</v>
      </c>
      <c r="G34" s="21">
        <f t="shared" si="0"/>
        <v>349.38743938559998</v>
      </c>
    </row>
    <row r="35" spans="1:8" ht="12.75" customHeight="1" x14ac:dyDescent="0.2">
      <c r="A35" s="22">
        <v>26</v>
      </c>
      <c r="B35" s="3" t="s">
        <v>45</v>
      </c>
      <c r="C35" s="4">
        <v>4</v>
      </c>
      <c r="D35" s="23">
        <v>2585.96</v>
      </c>
      <c r="E35" s="29">
        <v>2.52</v>
      </c>
      <c r="F35" s="24">
        <v>19.399999999999999</v>
      </c>
      <c r="G35" s="21">
        <f t="shared" si="0"/>
        <v>567.38378721024003</v>
      </c>
    </row>
    <row r="36" spans="1:8" ht="12.75" customHeight="1" x14ac:dyDescent="0.2">
      <c r="A36" s="25"/>
      <c r="B36" s="47" t="s">
        <v>55</v>
      </c>
      <c r="C36" s="4"/>
      <c r="D36" s="26">
        <f>SUM(D29:D35)</f>
        <v>8071.19</v>
      </c>
      <c r="E36" s="27"/>
      <c r="F36" s="24"/>
      <c r="G36" s="28">
        <f>SUM(G29:G35)</f>
        <v>1770.8945031993599</v>
      </c>
      <c r="H36" s="49"/>
    </row>
    <row r="37" spans="1:8" ht="12.75" customHeight="1" x14ac:dyDescent="0.2">
      <c r="A37" s="22">
        <v>27</v>
      </c>
      <c r="B37" s="3" t="s">
        <v>0</v>
      </c>
      <c r="C37" s="4">
        <v>5</v>
      </c>
      <c r="D37" s="23">
        <v>1790.44</v>
      </c>
      <c r="E37" s="29">
        <v>1.72</v>
      </c>
      <c r="F37" s="24">
        <v>19.399999999999999</v>
      </c>
      <c r="G37" s="21">
        <f t="shared" si="0"/>
        <v>268.12838781695996</v>
      </c>
    </row>
    <row r="38" spans="1:8" ht="12.75" customHeight="1" x14ac:dyDescent="0.2">
      <c r="A38" s="22">
        <v>28</v>
      </c>
      <c r="B38" s="3" t="s">
        <v>2</v>
      </c>
      <c r="C38" s="4">
        <v>5</v>
      </c>
      <c r="D38" s="23">
        <v>1601.24</v>
      </c>
      <c r="E38" s="29">
        <v>1.72</v>
      </c>
      <c r="F38" s="24">
        <v>19.399999999999999</v>
      </c>
      <c r="G38" s="21">
        <f t="shared" si="0"/>
        <v>239.79463132415995</v>
      </c>
    </row>
    <row r="39" spans="1:8" ht="12.75" customHeight="1" x14ac:dyDescent="0.2">
      <c r="A39" s="22">
        <v>29</v>
      </c>
      <c r="B39" s="3" t="s">
        <v>3</v>
      </c>
      <c r="C39" s="4">
        <v>5</v>
      </c>
      <c r="D39" s="23">
        <v>3416.88</v>
      </c>
      <c r="E39" s="29">
        <v>1.72</v>
      </c>
      <c r="F39" s="24">
        <v>19.399999999999999</v>
      </c>
      <c r="G39" s="21">
        <f t="shared" si="0"/>
        <v>511.69685985791989</v>
      </c>
    </row>
    <row r="40" spans="1:8" ht="12.75" customHeight="1" x14ac:dyDescent="0.2">
      <c r="A40" s="22">
        <v>30</v>
      </c>
      <c r="B40" s="3" t="s">
        <v>4</v>
      </c>
      <c r="C40" s="4">
        <v>5</v>
      </c>
      <c r="D40" s="23">
        <v>1636.8</v>
      </c>
      <c r="E40" s="29">
        <v>1.72</v>
      </c>
      <c r="F40" s="24">
        <v>19.399999999999999</v>
      </c>
      <c r="G40" s="21">
        <f t="shared" si="0"/>
        <v>245.11993989119998</v>
      </c>
    </row>
    <row r="41" spans="1:8" ht="12.75" customHeight="1" x14ac:dyDescent="0.2">
      <c r="A41" s="22">
        <v>31</v>
      </c>
      <c r="B41" s="3" t="s">
        <v>16</v>
      </c>
      <c r="C41" s="4">
        <v>5</v>
      </c>
      <c r="D41" s="23">
        <v>1530.5</v>
      </c>
      <c r="E41" s="29">
        <v>1.72</v>
      </c>
      <c r="F41" s="24">
        <v>19.399999999999999</v>
      </c>
      <c r="G41" s="21">
        <f t="shared" si="0"/>
        <v>229.20092131199996</v>
      </c>
    </row>
    <row r="42" spans="1:8" ht="12.75" customHeight="1" x14ac:dyDescent="0.2">
      <c r="A42" s="22">
        <v>32</v>
      </c>
      <c r="B42" s="3" t="s">
        <v>17</v>
      </c>
      <c r="C42" s="4">
        <v>5</v>
      </c>
      <c r="D42" s="23">
        <v>905.63</v>
      </c>
      <c r="E42" s="29">
        <v>1.72</v>
      </c>
      <c r="F42" s="24">
        <v>19.399999999999999</v>
      </c>
      <c r="G42" s="21">
        <f t="shared" si="0"/>
        <v>135.62314953792</v>
      </c>
    </row>
    <row r="43" spans="1:8" ht="12.75" customHeight="1" x14ac:dyDescent="0.2">
      <c r="A43" s="22">
        <v>33</v>
      </c>
      <c r="B43" s="3" t="s">
        <v>19</v>
      </c>
      <c r="C43" s="4">
        <v>5</v>
      </c>
      <c r="D43" s="23">
        <v>3897.44</v>
      </c>
      <c r="E43" s="29">
        <v>1.72</v>
      </c>
      <c r="F43" s="24">
        <v>19.399999999999999</v>
      </c>
      <c r="G43" s="21">
        <f t="shared" si="0"/>
        <v>583.66340330495984</v>
      </c>
    </row>
    <row r="44" spans="1:8" ht="12.75" customHeight="1" x14ac:dyDescent="0.2">
      <c r="A44" s="22">
        <v>34</v>
      </c>
      <c r="B44" s="3" t="s">
        <v>20</v>
      </c>
      <c r="C44" s="4">
        <v>5</v>
      </c>
      <c r="D44" s="23">
        <v>2415.5300000000002</v>
      </c>
      <c r="E44" s="29">
        <v>1.72</v>
      </c>
      <c r="F44" s="24">
        <v>19.399999999999999</v>
      </c>
      <c r="G44" s="21">
        <f t="shared" si="0"/>
        <v>361.73910581951998</v>
      </c>
    </row>
    <row r="45" spans="1:8" ht="12.75" customHeight="1" x14ac:dyDescent="0.2">
      <c r="A45" s="22">
        <v>35</v>
      </c>
      <c r="B45" s="3" t="s">
        <v>21</v>
      </c>
      <c r="C45" s="4">
        <v>5</v>
      </c>
      <c r="D45" s="23">
        <v>2257</v>
      </c>
      <c r="E45" s="29">
        <v>1.72</v>
      </c>
      <c r="F45" s="24">
        <v>19.399999999999999</v>
      </c>
      <c r="G45" s="21">
        <f t="shared" si="0"/>
        <v>337.99835308799999</v>
      </c>
    </row>
    <row r="46" spans="1:8" ht="12.75" customHeight="1" x14ac:dyDescent="0.2">
      <c r="A46" s="22">
        <v>36</v>
      </c>
      <c r="B46" s="3" t="s">
        <v>22</v>
      </c>
      <c r="C46" s="4">
        <v>5</v>
      </c>
      <c r="D46" s="23">
        <v>4910.79</v>
      </c>
      <c r="E46" s="29">
        <v>1.72</v>
      </c>
      <c r="F46" s="24">
        <v>19.399999999999999</v>
      </c>
      <c r="G46" s="21">
        <f t="shared" si="0"/>
        <v>735.41822435135998</v>
      </c>
    </row>
    <row r="47" spans="1:8" ht="12.75" customHeight="1" x14ac:dyDescent="0.2">
      <c r="A47" s="22">
        <v>37</v>
      </c>
      <c r="B47" s="3" t="s">
        <v>31</v>
      </c>
      <c r="C47" s="4">
        <v>5</v>
      </c>
      <c r="D47" s="23">
        <v>1970.61</v>
      </c>
      <c r="E47" s="29">
        <v>1.72</v>
      </c>
      <c r="F47" s="24">
        <v>19.399999999999999</v>
      </c>
      <c r="G47" s="21">
        <f t="shared" si="0"/>
        <v>295.10985138623994</v>
      </c>
    </row>
    <row r="48" spans="1:8" ht="12.75" customHeight="1" x14ac:dyDescent="0.2">
      <c r="A48" s="22">
        <v>38</v>
      </c>
      <c r="B48" s="3" t="s">
        <v>33</v>
      </c>
      <c r="C48" s="4">
        <v>5</v>
      </c>
      <c r="D48" s="23">
        <v>4642.1000000000004</v>
      </c>
      <c r="E48" s="29">
        <v>1.72</v>
      </c>
      <c r="F48" s="24">
        <v>19.399999999999999</v>
      </c>
      <c r="G48" s="21">
        <f t="shared" si="0"/>
        <v>695.1803964863999</v>
      </c>
    </row>
    <row r="49" spans="1:19" ht="12.75" customHeight="1" x14ac:dyDescent="0.2">
      <c r="A49" s="22">
        <v>39</v>
      </c>
      <c r="B49" s="3" t="s">
        <v>35</v>
      </c>
      <c r="C49" s="4">
        <v>5</v>
      </c>
      <c r="D49" s="23">
        <v>3101.35</v>
      </c>
      <c r="E49" s="29">
        <v>1.72</v>
      </c>
      <c r="F49" s="24">
        <v>19.399999999999999</v>
      </c>
      <c r="G49" s="21">
        <f t="shared" si="0"/>
        <v>464.44448043839998</v>
      </c>
    </row>
    <row r="50" spans="1:19" ht="12.75" customHeight="1" x14ac:dyDescent="0.2">
      <c r="A50" s="22">
        <v>40</v>
      </c>
      <c r="B50" s="3" t="s">
        <v>37</v>
      </c>
      <c r="C50" s="4">
        <v>5</v>
      </c>
      <c r="D50" s="23">
        <v>4282.78</v>
      </c>
      <c r="E50" s="29">
        <v>1.72</v>
      </c>
      <c r="F50" s="24">
        <v>19.399999999999999</v>
      </c>
      <c r="G50" s="21">
        <f t="shared" si="0"/>
        <v>641.37022004351991</v>
      </c>
    </row>
    <row r="51" spans="1:19" ht="12.75" customHeight="1" x14ac:dyDescent="0.2">
      <c r="A51" s="22">
        <v>41</v>
      </c>
      <c r="B51" s="3" t="s">
        <v>38</v>
      </c>
      <c r="C51" s="4">
        <v>5</v>
      </c>
      <c r="D51" s="23">
        <v>2734.16</v>
      </c>
      <c r="E51" s="29">
        <v>1.72</v>
      </c>
      <c r="F51" s="24">
        <v>19.399999999999999</v>
      </c>
      <c r="G51" s="21">
        <f t="shared" si="0"/>
        <v>409.45572754943993</v>
      </c>
    </row>
    <row r="52" spans="1:19" ht="12.75" customHeight="1" x14ac:dyDescent="0.2">
      <c r="A52" s="22">
        <v>42</v>
      </c>
      <c r="B52" s="3" t="s">
        <v>39</v>
      </c>
      <c r="C52" s="4">
        <v>5</v>
      </c>
      <c r="D52" s="23">
        <v>3280.7</v>
      </c>
      <c r="E52" s="29">
        <v>1.72</v>
      </c>
      <c r="F52" s="24">
        <v>19.399999999999999</v>
      </c>
      <c r="G52" s="21">
        <f t="shared" si="0"/>
        <v>491.30314442879995</v>
      </c>
    </row>
    <row r="53" spans="1:19" ht="12.75" customHeight="1" x14ac:dyDescent="0.2">
      <c r="A53" s="22">
        <v>43</v>
      </c>
      <c r="B53" s="3" t="s">
        <v>41</v>
      </c>
      <c r="C53" s="4">
        <v>5</v>
      </c>
      <c r="D53" s="23">
        <v>1029.8699999999999</v>
      </c>
      <c r="E53" s="29">
        <v>1.72</v>
      </c>
      <c r="F53" s="24">
        <v>19.399999999999999</v>
      </c>
      <c r="G53" s="21">
        <f t="shared" si="0"/>
        <v>154.22878329407999</v>
      </c>
    </row>
    <row r="54" spans="1:19" ht="12.75" customHeight="1" x14ac:dyDescent="0.2">
      <c r="A54" s="22">
        <v>44</v>
      </c>
      <c r="B54" s="3" t="s">
        <v>46</v>
      </c>
      <c r="C54" s="4">
        <v>5</v>
      </c>
      <c r="D54" s="23">
        <v>2637.63</v>
      </c>
      <c r="E54" s="29">
        <v>1.72</v>
      </c>
      <c r="F54" s="24">
        <v>19.399999999999999</v>
      </c>
      <c r="G54" s="21">
        <f t="shared" si="0"/>
        <v>394.99982102591997</v>
      </c>
    </row>
    <row r="55" spans="1:19" ht="12.75" customHeight="1" x14ac:dyDescent="0.2">
      <c r="A55" s="22">
        <v>45</v>
      </c>
      <c r="B55" s="3" t="s">
        <v>5</v>
      </c>
      <c r="C55" s="4">
        <v>9</v>
      </c>
      <c r="D55" s="23">
        <v>4287.5600000000004</v>
      </c>
      <c r="E55" s="29">
        <v>1.72</v>
      </c>
      <c r="F55" s="24">
        <v>19.399999999999999</v>
      </c>
      <c r="G55" s="21">
        <f t="shared" si="0"/>
        <v>642.08605173503997</v>
      </c>
    </row>
    <row r="56" spans="1:19" ht="12.75" customHeight="1" x14ac:dyDescent="0.2">
      <c r="A56" s="22">
        <v>46</v>
      </c>
      <c r="B56" s="3" t="s">
        <v>7</v>
      </c>
      <c r="C56" s="4">
        <v>9</v>
      </c>
      <c r="D56" s="23">
        <v>4078.55</v>
      </c>
      <c r="E56" s="29">
        <v>1.72</v>
      </c>
      <c r="F56" s="24">
        <v>19.399999999999999</v>
      </c>
      <c r="G56" s="21">
        <f t="shared" si="0"/>
        <v>610.78563712319988</v>
      </c>
    </row>
    <row r="57" spans="1:19" ht="12.75" customHeight="1" x14ac:dyDescent="0.2">
      <c r="A57" s="22">
        <v>47</v>
      </c>
      <c r="B57" s="3" t="s">
        <v>18</v>
      </c>
      <c r="C57" s="4">
        <v>9</v>
      </c>
      <c r="D57" s="23">
        <v>4160.2</v>
      </c>
      <c r="E57" s="29">
        <v>1.72</v>
      </c>
      <c r="F57" s="24">
        <v>19.399999999999999</v>
      </c>
      <c r="G57" s="21">
        <f t="shared" si="0"/>
        <v>623.01318055679985</v>
      </c>
    </row>
    <row r="58" spans="1:19" ht="12.75" customHeight="1" x14ac:dyDescent="0.2">
      <c r="A58" s="22">
        <v>48</v>
      </c>
      <c r="B58" s="3" t="s">
        <v>34</v>
      </c>
      <c r="C58" s="4">
        <v>9</v>
      </c>
      <c r="D58" s="23">
        <v>1675.9</v>
      </c>
      <c r="E58" s="29">
        <v>1.72</v>
      </c>
      <c r="F58" s="24">
        <v>19.399999999999999</v>
      </c>
      <c r="G58" s="21">
        <f t="shared" si="0"/>
        <v>250.97538322560001</v>
      </c>
    </row>
    <row r="59" spans="1:19" ht="12.75" customHeight="1" x14ac:dyDescent="0.2">
      <c r="A59" s="22">
        <v>49</v>
      </c>
      <c r="B59" s="45" t="s">
        <v>52</v>
      </c>
      <c r="C59" s="44">
        <v>9</v>
      </c>
      <c r="D59" s="29">
        <v>2482.4499999999998</v>
      </c>
      <c r="E59" s="29">
        <v>1.72</v>
      </c>
      <c r="F59" s="24">
        <v>19.399999999999999</v>
      </c>
      <c r="G59" s="21">
        <f t="shared" si="0"/>
        <v>371.76074950079993</v>
      </c>
    </row>
    <row r="60" spans="1:19" ht="12.75" customHeight="1" x14ac:dyDescent="0.2">
      <c r="A60" s="30"/>
      <c r="B60" s="6" t="s">
        <v>60</v>
      </c>
      <c r="D60" s="31">
        <f>SUM(D37:D59)</f>
        <v>64726.109999999993</v>
      </c>
      <c r="E60" s="32"/>
      <c r="F60" s="24"/>
      <c r="G60" s="33">
        <f>SUM(G37:G59)</f>
        <v>9693.0964030982377</v>
      </c>
      <c r="H60" s="49"/>
    </row>
    <row r="61" spans="1:19" ht="12.75" customHeight="1" x14ac:dyDescent="0.2">
      <c r="A61" s="3"/>
      <c r="B61" s="5" t="s">
        <v>51</v>
      </c>
      <c r="C61" s="4"/>
      <c r="D61" s="26">
        <f>D60+D36+D28</f>
        <v>78256.12999999999</v>
      </c>
      <c r="E61" s="27"/>
      <c r="F61" s="24"/>
      <c r="G61" s="33">
        <f>G60+G36+G28</f>
        <v>13488.705191079356</v>
      </c>
      <c r="H61" s="34"/>
    </row>
    <row r="62" spans="1:19" ht="12.75" customHeight="1" x14ac:dyDescent="0.2">
      <c r="A62" s="35"/>
      <c r="B62" s="36"/>
      <c r="C62" s="37"/>
      <c r="D62" s="32"/>
      <c r="E62" s="32"/>
      <c r="F62" s="38"/>
      <c r="G62" s="39"/>
      <c r="H62" s="34"/>
    </row>
    <row r="63" spans="1:19" s="56" customFormat="1" ht="15.95" customHeight="1" x14ac:dyDescent="0.25">
      <c r="A63" s="71" t="s">
        <v>76</v>
      </c>
      <c r="B63" s="71"/>
      <c r="C63" s="71"/>
      <c r="D63" s="71"/>
      <c r="E63" s="71"/>
      <c r="F63" s="71"/>
      <c r="G63" s="71"/>
      <c r="H63" s="53"/>
      <c r="I63" s="53"/>
      <c r="J63" s="53"/>
      <c r="K63" s="53"/>
      <c r="L63" s="54"/>
      <c r="M63" s="53"/>
      <c r="N63" s="53"/>
      <c r="O63" s="53"/>
      <c r="P63" s="53"/>
      <c r="Q63" s="53"/>
      <c r="R63" s="55"/>
      <c r="S63" s="53"/>
    </row>
    <row r="64" spans="1:19" s="56" customFormat="1" ht="15.95" customHeight="1" x14ac:dyDescent="0.25">
      <c r="A64" s="72" t="s">
        <v>64</v>
      </c>
      <c r="B64" s="72"/>
      <c r="C64" s="72"/>
      <c r="D64" s="72"/>
      <c r="E64" s="72"/>
      <c r="F64" s="72"/>
      <c r="G64" s="72"/>
      <c r="H64" s="53"/>
      <c r="I64" s="53"/>
      <c r="J64" s="53"/>
      <c r="K64" s="53"/>
      <c r="L64" s="54"/>
      <c r="M64" s="53"/>
      <c r="N64" s="53"/>
      <c r="O64" s="53"/>
      <c r="P64" s="53"/>
      <c r="Q64" s="53"/>
      <c r="R64" s="55"/>
      <c r="S64" s="53"/>
    </row>
    <row r="65" spans="1:31" s="56" customFormat="1" ht="15.95" customHeight="1" x14ac:dyDescent="0.3">
      <c r="A65" s="57"/>
      <c r="B65" s="58" t="s">
        <v>65</v>
      </c>
      <c r="C65" s="54"/>
      <c r="D65" s="54"/>
      <c r="E65" s="54"/>
      <c r="F65" s="53"/>
      <c r="G65" s="53"/>
      <c r="H65" s="53"/>
      <c r="I65" s="53"/>
      <c r="J65" s="53"/>
      <c r="K65" s="53"/>
      <c r="L65" s="54"/>
      <c r="M65" s="53"/>
      <c r="N65" s="53"/>
      <c r="O65" s="53"/>
      <c r="P65" s="53"/>
      <c r="Q65" s="53"/>
      <c r="R65" s="55"/>
      <c r="S65" s="53"/>
    </row>
    <row r="66" spans="1:31" s="56" customFormat="1" ht="15.95" customHeight="1" x14ac:dyDescent="0.3">
      <c r="A66" s="57"/>
      <c r="B66" s="59" t="s">
        <v>66</v>
      </c>
      <c r="C66" s="54"/>
      <c r="D66" s="54"/>
      <c r="E66" s="54"/>
      <c r="F66" s="53"/>
      <c r="G66" s="53"/>
      <c r="H66" s="53"/>
      <c r="I66" s="53"/>
      <c r="J66" s="53"/>
      <c r="K66" s="53"/>
      <c r="L66" s="54"/>
      <c r="M66" s="53"/>
      <c r="N66" s="53"/>
      <c r="O66" s="53"/>
      <c r="P66" s="53"/>
      <c r="Q66" s="53"/>
      <c r="R66" s="55"/>
      <c r="S66" s="53"/>
    </row>
    <row r="67" spans="1:31" s="56" customFormat="1" ht="15.95" customHeight="1" x14ac:dyDescent="0.25">
      <c r="A67" s="57"/>
      <c r="B67" s="59"/>
      <c r="C67" s="54"/>
      <c r="D67" s="54"/>
      <c r="E67" s="54"/>
      <c r="F67" s="53"/>
      <c r="G67" s="53"/>
      <c r="H67" s="53"/>
      <c r="I67" s="53"/>
      <c r="J67" s="53"/>
      <c r="K67" s="53"/>
      <c r="L67" s="54"/>
      <c r="M67" s="53"/>
      <c r="N67" s="53"/>
      <c r="O67" s="53"/>
      <c r="P67" s="53"/>
      <c r="Q67" s="53"/>
      <c r="R67" s="55"/>
      <c r="S67" s="53"/>
    </row>
    <row r="68" spans="1:31" s="56" customFormat="1" ht="15.95" customHeight="1" x14ac:dyDescent="0.25">
      <c r="A68" s="73" t="s">
        <v>75</v>
      </c>
      <c r="B68" s="73"/>
      <c r="C68" s="73"/>
      <c r="D68" s="73"/>
      <c r="E68" s="73"/>
      <c r="F68" s="7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4"/>
      <c r="T68" s="53"/>
      <c r="U68" s="53"/>
      <c r="V68" s="53"/>
      <c r="W68" s="53"/>
      <c r="X68" s="53"/>
      <c r="Y68" s="55"/>
      <c r="Z68" s="53"/>
    </row>
    <row r="69" spans="1:31" s="63" customFormat="1" ht="17.100000000000001" customHeight="1" x14ac:dyDescent="0.3">
      <c r="A69" s="60"/>
      <c r="B69" s="67" t="s">
        <v>81</v>
      </c>
      <c r="C69" s="61">
        <f>G61/D61</f>
        <v>0.17236611612508002</v>
      </c>
      <c r="D69" s="62" t="s">
        <v>67</v>
      </c>
      <c r="E69" s="62"/>
      <c r="F69" s="62"/>
      <c r="G69" s="62"/>
      <c r="AE69" s="63">
        <f>666.359/4305.46</f>
        <v>0.1547706865236235</v>
      </c>
    </row>
    <row r="70" spans="1:31" s="63" customFormat="1" ht="17.100000000000001" customHeight="1" x14ac:dyDescent="0.3">
      <c r="A70" s="60"/>
      <c r="B70" s="64" t="s">
        <v>68</v>
      </c>
      <c r="C70" s="65">
        <f>G61</f>
        <v>13488.705191079356</v>
      </c>
      <c r="D70" s="66" t="s">
        <v>78</v>
      </c>
      <c r="E70" s="66"/>
      <c r="F70" s="62"/>
      <c r="G70" s="62"/>
    </row>
    <row r="71" spans="1:31" s="63" customFormat="1" ht="17.100000000000001" customHeight="1" x14ac:dyDescent="0.3">
      <c r="A71" s="60"/>
      <c r="B71" s="64" t="s">
        <v>69</v>
      </c>
      <c r="C71" s="65">
        <f>D61</f>
        <v>78256.12999999999</v>
      </c>
      <c r="D71" s="66" t="s">
        <v>79</v>
      </c>
      <c r="E71" s="66"/>
      <c r="F71" s="62"/>
      <c r="G71" s="62"/>
    </row>
    <row r="72" spans="1:31" s="8" customFormat="1" ht="17.25" customHeight="1" x14ac:dyDescent="0.2">
      <c r="A72" s="15"/>
      <c r="B72" s="17"/>
      <c r="C72" s="19"/>
      <c r="D72" s="18"/>
      <c r="E72" s="18"/>
      <c r="F72" s="16"/>
      <c r="G72" s="16"/>
    </row>
    <row r="73" spans="1:31" s="52" customFormat="1" ht="16.5" customHeight="1" x14ac:dyDescent="0.25">
      <c r="A73" s="9" t="s">
        <v>70</v>
      </c>
      <c r="B73" s="7"/>
      <c r="C73" s="2"/>
      <c r="D73" s="2"/>
      <c r="F73" s="51" t="s">
        <v>71</v>
      </c>
    </row>
    <row r="74" spans="1:31" s="12" customFormat="1" ht="25.5" customHeight="1" x14ac:dyDescent="0.2">
      <c r="A74" s="12" t="s">
        <v>73</v>
      </c>
      <c r="B74" s="10"/>
      <c r="C74" s="11"/>
      <c r="D74" s="11"/>
      <c r="E74" s="11"/>
      <c r="F74" s="74" t="s">
        <v>74</v>
      </c>
      <c r="G74" s="74"/>
    </row>
  </sheetData>
  <mergeCells count="5">
    <mergeCell ref="A5:G6"/>
    <mergeCell ref="A63:G63"/>
    <mergeCell ref="A64:G64"/>
    <mergeCell ref="A68:F68"/>
    <mergeCell ref="F74:G74"/>
  </mergeCells>
  <pageMargins left="0.78740157480314965" right="0.39370078740157483" top="1.1811023622047245" bottom="0.7874015748031496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 </vt:lpstr>
      <vt:lpstr>Додаток без Курской,107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Колоскова Наталья Борисовна</dc:creator>
  <cp:lastModifiedBy>user</cp:lastModifiedBy>
  <cp:lastPrinted>2021-10-13T10:10:22Z</cp:lastPrinted>
  <dcterms:created xsi:type="dcterms:W3CDTF">2018-04-06T13:23:39Z</dcterms:created>
  <dcterms:modified xsi:type="dcterms:W3CDTF">2021-10-20T05:54:47Z</dcterms:modified>
</cp:coreProperties>
</file>