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25" firstSheet="1" activeTab="4"/>
  </bookViews>
  <sheets>
    <sheet name="таб1 до пояс (План)" sheetId="1" r:id="rId1"/>
    <sheet name="таб 2 до пояс (План)" sheetId="2" r:id="rId2"/>
    <sheet name="таб 3,4 до пояс (План)" sheetId="3" r:id="rId3"/>
    <sheet name="таб 5 до пояс (План) " sheetId="4" r:id="rId4"/>
    <sheet name="таб 6 до пояс (План) " sheetId="5" r:id="rId5"/>
  </sheets>
  <definedNames>
    <definedName name="_xlnm.Print_Area" localSheetId="1">'таб 2 до пояс (План)'!$A$1:$K$30</definedName>
    <definedName name="_xlnm.Print_Area" localSheetId="2">'таб 3,4 до пояс (План)'!$A$1:$E$35</definedName>
    <definedName name="_xlnm.Print_Area" localSheetId="4">'таб 6 до пояс (План) '!$A$1:$L$18</definedName>
    <definedName name="_xlnm.Print_Area" localSheetId="0">'таб1 до пояс (План)'!$A$1:$J$25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F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16894,0*1000/12/12=117319,44</t>
        </r>
      </text>
    </comment>
    <comment ref="I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16894,0*1000/12/12=117319,44</t>
        </r>
      </text>
    </comment>
  </commentList>
</comments>
</file>

<file path=xl/sharedStrings.xml><?xml version="1.0" encoding="utf-8"?>
<sst xmlns="http://schemas.openxmlformats.org/spreadsheetml/2006/main" count="171" uniqueCount="107">
  <si>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</si>
  <si>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</si>
  <si>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</si>
  <si>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</si>
  <si>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</si>
  <si>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</si>
  <si>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</si>
  <si>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</si>
  <si>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</si>
  <si>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Таблиця 4</t>
  </si>
  <si>
    <t>Таблиця 1</t>
  </si>
  <si>
    <t>(ПІБ)</t>
  </si>
  <si>
    <t>(підпис)</t>
  </si>
  <si>
    <t>до пояснювальної записки</t>
  </si>
  <si>
    <t>Види доходів</t>
  </si>
  <si>
    <t>тис.грн.</t>
  </si>
  <si>
    <t>%</t>
  </si>
  <si>
    <t>Доходи підприємства</t>
  </si>
  <si>
    <t>Чистий дохід (виручка) від реалізації продукції (товарів, робіт, послуг) ,у тому числі:</t>
  </si>
  <si>
    <t>(Розшифрувати)</t>
  </si>
  <si>
    <t>….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</si>
  <si>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</si>
  <si>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</si>
  <si>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</si>
  <si>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</si>
  <si>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</si>
  <si>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</si>
  <si>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</si>
  <si>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Ефективність діяльності підприємства</t>
  </si>
  <si>
    <t>Найменування</t>
  </si>
  <si>
    <t>Ріст обсягу реалізованої продукції (виконаних робіт, наданих послуг), %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</si>
  <si>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</si>
  <si>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</si>
  <si>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</si>
  <si>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</si>
  <si>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</si>
  <si>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</si>
  <si>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</si>
  <si>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</si>
  <si>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</si>
  <si>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</si>
  <si>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</si>
  <si>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</si>
  <si>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</si>
  <si>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</si>
  <si>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</si>
  <si>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</si>
  <si>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</si>
  <si>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</si>
  <si>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- додаткова зарплата</t>
  </si>
  <si>
    <t xml:space="preserve">- основна зарплата </t>
  </si>
  <si>
    <t>Заборгованість із заробітної плати, тис.грн.</t>
  </si>
  <si>
    <t>Продуктивність праці на 1 працюючого, грн. в місяць</t>
  </si>
  <si>
    <t>у тому числі</t>
  </si>
  <si>
    <t>Поповнення Статутного капіталу підприємства, тис.грн.</t>
  </si>
  <si>
    <t>Направлення коштів</t>
  </si>
  <si>
    <t>На придбання та оновлення необоротних активів, тис.грн.</t>
  </si>
  <si>
    <t>…..</t>
  </si>
  <si>
    <t>___________________</t>
  </si>
  <si>
    <t>Аналіз продуктивності праці</t>
  </si>
  <si>
    <t xml:space="preserve">Плановий рік </t>
  </si>
  <si>
    <t>8=5/2*100</t>
  </si>
  <si>
    <t>9=5/3*100</t>
  </si>
  <si>
    <t>6=5-2</t>
  </si>
  <si>
    <t>7=5/2*100</t>
  </si>
  <si>
    <t>8=5-3</t>
  </si>
  <si>
    <t>9=7/2*100</t>
  </si>
  <si>
    <t>10=7/4*100</t>
  </si>
  <si>
    <t>- площа потенційних об'єктів оренди</t>
  </si>
  <si>
    <t>Фонд оплати праці штатних працівників,тис.грн.,   в т.ч</t>
  </si>
  <si>
    <t>Середньооблікова чисельність штатних працівників, чол.</t>
  </si>
  <si>
    <t>Середньомісячна заробітна плата 1 штатного працівника, грн.</t>
  </si>
  <si>
    <t>Надходження коштів з  бюджету ТГ</t>
  </si>
  <si>
    <t>Розподіл коштів, отриманих з бюджету Сумської міської територіальної громади                     на поповнення Статутного капіталу</t>
  </si>
  <si>
    <t>Всього доходів (націнка, % баннку)</t>
  </si>
  <si>
    <t>під основною будівлею</t>
  </si>
  <si>
    <t>під підсобною будівлею</t>
  </si>
  <si>
    <t>Дохід (націнка, % банка), тис. грн.</t>
  </si>
  <si>
    <t>-</t>
  </si>
  <si>
    <t xml:space="preserve">Директор </t>
  </si>
  <si>
    <t>КОРП "Дрібнооптовий" СМР</t>
  </si>
  <si>
    <t>Л. М. Летуча</t>
  </si>
  <si>
    <t>Фактичне виконання за минулий  2020 рік</t>
  </si>
  <si>
    <t>Планові показники поточного 2021 року</t>
  </si>
  <si>
    <t>Довідково: фактичне виконання за І півріччя поточного 2021 року</t>
  </si>
  <si>
    <t>Планові показники на плановий  2022 рік</t>
  </si>
  <si>
    <t>Порівняння  показників  планового 2022 року з фактичним виконанням минулого 2020 року</t>
  </si>
  <si>
    <t>Порівняння  показників планового 2022 року  з плановими показниками поточного 2021 року</t>
  </si>
  <si>
    <t>Фактичне виконання за минулий 2020 рік</t>
  </si>
  <si>
    <t>Показники планового  2022 року</t>
  </si>
  <si>
    <t>Довідково: фактичне виконання за І півріччя поточного 2021 року, тис.грн.</t>
  </si>
  <si>
    <t>плановий 2022 рік  до фактичного виконання  минулого 2020 року</t>
  </si>
  <si>
    <t>плановий 2022 рік  до планових показників поточного 2021 року</t>
  </si>
  <si>
    <t>Дохід (націнка, % банка) на плановий 2022 рік</t>
  </si>
  <si>
    <t>Дохід (націнка, % банка) на поточний 2021 рік</t>
  </si>
  <si>
    <t>Обсяг реалізованої продукції (робіт, послуг) на плановий 2022 рік, (без ПДВ), тис.грн.</t>
  </si>
  <si>
    <t>Обсяг реалізованої продукції (робіт, послуг) на поточний 2021 рік, (без ПДВ), тис.грн.</t>
  </si>
  <si>
    <r>
      <t xml:space="preserve">Фонд оплати праці </t>
    </r>
    <r>
      <rPr>
        <i/>
        <sz val="14"/>
        <rFont val="Times New Roman"/>
        <family val="1"/>
      </rPr>
      <t>(з урахуванням сумісників)</t>
    </r>
    <r>
      <rPr>
        <sz val="14"/>
        <rFont val="Times New Roman"/>
        <family val="1"/>
      </rPr>
      <t xml:space="preserve"> на плановий 2022 рік, тис.грн.</t>
    </r>
  </si>
  <si>
    <r>
      <t xml:space="preserve">Фонд оплати праці </t>
    </r>
    <r>
      <rPr>
        <i/>
        <sz val="14"/>
        <rFont val="Times New Roman"/>
        <family val="1"/>
      </rPr>
      <t>(з урахуванням сумісників)</t>
    </r>
    <r>
      <rPr>
        <sz val="14"/>
        <rFont val="Times New Roman"/>
        <family val="1"/>
      </rPr>
      <t xml:space="preserve"> на поточний 2021 рік, тис.грн.</t>
    </r>
  </si>
  <si>
    <t>Планові показники на 2022рік</t>
  </si>
  <si>
    <t>Довідково: фактичне виконання  за            І  півріччя поточного 2021 року</t>
  </si>
  <si>
    <t>плановий 2022 рік, всього</t>
  </si>
  <si>
    <t>планового 2022  року до фактичного виконання минулого 2020  року</t>
  </si>
  <si>
    <t>планового 2022  року до планових показників поточного 2021 року</t>
  </si>
  <si>
    <t>Факт минулого 2020 року</t>
  </si>
  <si>
    <t>Фінансовий план поточного 2021 року</t>
  </si>
  <si>
    <t>Плановий 2022 рік (усього)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</si>
</sst>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[$-FC19]d\ mmmm\ yyyy\ \г\.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.000"/>
    <numFmt numFmtId="211" formatCode="#,##0.0"/>
    <numFmt numFmtId="212" formatCode="_(* #,##0.0_);_(* \(#,##0.0\);_(* &quot;-&quot;_);_(@_)"/>
    <numFmt numFmtId="213" formatCode="_(* #,##0.0_);_(* \(#,##0.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20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209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211" fontId="7" fillId="0" borderId="10" xfId="0" applyNumberFormat="1" applyFont="1" applyBorder="1" applyAlignment="1">
      <alignment horizontal="right" vertical="center"/>
    </xf>
    <xf numFmtId="211" fontId="3" fillId="0" borderId="10" xfId="0" applyNumberFormat="1" applyFont="1" applyBorder="1" applyAlignment="1">
      <alignment horizontal="center"/>
    </xf>
    <xf numFmtId="212" fontId="7" fillId="0" borderId="10" xfId="0" applyNumberFormat="1" applyFont="1" applyBorder="1" applyAlignment="1">
      <alignment horizontal="right" vertical="center"/>
    </xf>
    <xf numFmtId="213" fontId="7" fillId="0" borderId="10" xfId="0" applyNumberFormat="1" applyFont="1" applyBorder="1" applyAlignment="1">
      <alignment horizontal="right" vertical="center"/>
    </xf>
    <xf numFmtId="211" fontId="3" fillId="0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211" fontId="45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09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4">
      <selection activeCell="E11" sqref="E11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6"/>
      <c r="B1" s="6"/>
      <c r="C1" s="6"/>
      <c r="D1" s="6"/>
      <c r="E1" s="6"/>
      <c r="F1" s="6"/>
      <c r="G1" s="6"/>
      <c r="H1" s="6" t="s">
        <v>10</v>
      </c>
      <c r="I1" s="6"/>
      <c r="J1" s="48"/>
    </row>
    <row r="2" spans="1:10" ht="18.75">
      <c r="A2" s="6"/>
      <c r="B2" s="6"/>
      <c r="C2" s="6"/>
      <c r="D2" s="6"/>
      <c r="E2" s="6"/>
      <c r="F2" s="7"/>
      <c r="H2" s="7" t="s">
        <v>13</v>
      </c>
      <c r="I2" s="8"/>
      <c r="J2" s="48"/>
    </row>
    <row r="3" spans="1:10" ht="39" customHeight="1">
      <c r="A3" s="6"/>
      <c r="B3" s="6"/>
      <c r="C3" s="6"/>
      <c r="D3" s="6"/>
      <c r="E3" s="6"/>
      <c r="F3" s="7"/>
      <c r="G3" s="7"/>
      <c r="H3" s="7"/>
      <c r="I3" s="8"/>
      <c r="J3" s="48"/>
    </row>
    <row r="4" spans="1:10" ht="18.75">
      <c r="A4" s="50" t="s">
        <v>17</v>
      </c>
      <c r="B4" s="50"/>
      <c r="C4" s="50"/>
      <c r="D4" s="50"/>
      <c r="E4" s="50"/>
      <c r="F4" s="50"/>
      <c r="G4" s="50"/>
      <c r="H4" s="50"/>
      <c r="I4" s="50"/>
      <c r="J4" s="48"/>
    </row>
    <row r="5" spans="1:10" ht="63.75" customHeight="1">
      <c r="A5" s="51" t="s">
        <v>14</v>
      </c>
      <c r="B5" s="49" t="s">
        <v>82</v>
      </c>
      <c r="C5" s="49" t="s">
        <v>83</v>
      </c>
      <c r="D5" s="49" t="s">
        <v>84</v>
      </c>
      <c r="E5" s="49" t="s">
        <v>85</v>
      </c>
      <c r="F5" s="49" t="s">
        <v>86</v>
      </c>
      <c r="G5" s="49"/>
      <c r="H5" s="49" t="s">
        <v>87</v>
      </c>
      <c r="I5" s="49"/>
      <c r="J5" s="48"/>
    </row>
    <row r="6" spans="1:10" ht="70.5" customHeight="1">
      <c r="A6" s="51"/>
      <c r="B6" s="49"/>
      <c r="C6" s="49"/>
      <c r="D6" s="49"/>
      <c r="E6" s="49"/>
      <c r="F6" s="49"/>
      <c r="G6" s="49"/>
      <c r="H6" s="49"/>
      <c r="I6" s="49"/>
      <c r="J6" s="48"/>
    </row>
    <row r="7" spans="1:10" ht="66.75" customHeight="1">
      <c r="A7" s="51"/>
      <c r="B7" s="49"/>
      <c r="C7" s="49"/>
      <c r="D7" s="49"/>
      <c r="E7" s="49"/>
      <c r="F7" s="14" t="s">
        <v>15</v>
      </c>
      <c r="G7" s="14" t="s">
        <v>16</v>
      </c>
      <c r="H7" s="14" t="s">
        <v>15</v>
      </c>
      <c r="I7" s="14" t="s">
        <v>16</v>
      </c>
      <c r="J7" s="48"/>
    </row>
    <row r="8" spans="1:10" ht="18.75" customHeight="1">
      <c r="A8" s="24">
        <v>1</v>
      </c>
      <c r="B8" s="25">
        <v>2</v>
      </c>
      <c r="C8" s="25">
        <v>3</v>
      </c>
      <c r="D8" s="25">
        <v>4</v>
      </c>
      <c r="E8" s="25">
        <v>5</v>
      </c>
      <c r="F8" s="24" t="s">
        <v>63</v>
      </c>
      <c r="G8" s="24" t="s">
        <v>64</v>
      </c>
      <c r="H8" s="24" t="s">
        <v>65</v>
      </c>
      <c r="I8" s="24" t="s">
        <v>62</v>
      </c>
      <c r="J8" s="48"/>
    </row>
    <row r="9" spans="1:10" ht="41.25" customHeight="1">
      <c r="A9" s="25" t="s">
        <v>74</v>
      </c>
      <c r="B9" s="33">
        <v>2401.4</v>
      </c>
      <c r="C9" s="34">
        <v>2220.8</v>
      </c>
      <c r="D9" s="33">
        <v>741.4</v>
      </c>
      <c r="E9" s="34">
        <v>2243</v>
      </c>
      <c r="F9" s="37">
        <f>E9-B9</f>
        <v>-158.4000000000001</v>
      </c>
      <c r="G9" s="35">
        <f>E9/B9*100</f>
        <v>93.40384775547597</v>
      </c>
      <c r="H9" s="38">
        <f>E9-C9</f>
        <v>22.199999999999818</v>
      </c>
      <c r="I9" s="35">
        <f>E9/C9*100</f>
        <v>100.99963976945243</v>
      </c>
      <c r="J9" s="48"/>
    </row>
    <row r="10" spans="1:10" ht="63">
      <c r="A10" s="32" t="s">
        <v>18</v>
      </c>
      <c r="B10" s="35">
        <v>16894</v>
      </c>
      <c r="C10" s="35">
        <v>17083.8</v>
      </c>
      <c r="D10" s="35">
        <v>5620.6</v>
      </c>
      <c r="E10" s="35">
        <v>17254.6</v>
      </c>
      <c r="F10" s="37">
        <f>E10-B10</f>
        <v>360.59999999999854</v>
      </c>
      <c r="G10" s="35">
        <f>E10/B10*100</f>
        <v>102.1344856161951</v>
      </c>
      <c r="H10" s="38">
        <f>E10-C10</f>
        <v>170.79999999999927</v>
      </c>
      <c r="I10" s="35">
        <f>E10/C10*100</f>
        <v>100.99977756705184</v>
      </c>
      <c r="J10" s="48"/>
    </row>
    <row r="11" spans="1:10" ht="18.75">
      <c r="A11" s="13" t="s">
        <v>19</v>
      </c>
      <c r="B11" s="26"/>
      <c r="C11" s="26"/>
      <c r="D11" s="26"/>
      <c r="E11" s="26"/>
      <c r="F11" s="26"/>
      <c r="G11" s="26"/>
      <c r="H11" s="26"/>
      <c r="I11" s="26"/>
      <c r="J11" s="48"/>
    </row>
    <row r="12" spans="1:10" ht="18.75">
      <c r="A12" s="11" t="s">
        <v>20</v>
      </c>
      <c r="B12" s="26"/>
      <c r="C12" s="26"/>
      <c r="D12" s="26"/>
      <c r="E12" s="26"/>
      <c r="F12" s="26"/>
      <c r="G12" s="26"/>
      <c r="H12" s="26"/>
      <c r="I12" s="26"/>
      <c r="J12" s="48"/>
    </row>
    <row r="13" spans="1:10" ht="18.75">
      <c r="A13" s="11" t="s">
        <v>20</v>
      </c>
      <c r="B13" s="26"/>
      <c r="C13" s="26"/>
      <c r="D13" s="26"/>
      <c r="E13" s="26"/>
      <c r="F13" s="26"/>
      <c r="G13" s="26"/>
      <c r="H13" s="26"/>
      <c r="I13" s="26"/>
      <c r="J13" s="48"/>
    </row>
    <row r="14" spans="1:10" ht="18.75">
      <c r="A14" s="11" t="s">
        <v>20</v>
      </c>
      <c r="B14" s="26"/>
      <c r="C14" s="26"/>
      <c r="D14" s="26"/>
      <c r="E14" s="26"/>
      <c r="F14" s="26"/>
      <c r="G14" s="26"/>
      <c r="H14" s="26"/>
      <c r="I14" s="26"/>
      <c r="J14" s="48"/>
    </row>
    <row r="15" spans="1:10" ht="18.75">
      <c r="A15" s="11" t="s">
        <v>20</v>
      </c>
      <c r="B15" s="26"/>
      <c r="C15" s="26"/>
      <c r="D15" s="26"/>
      <c r="E15" s="26"/>
      <c r="F15" s="26"/>
      <c r="G15" s="26"/>
      <c r="H15" s="26"/>
      <c r="I15" s="26"/>
      <c r="J15" s="48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48"/>
    </row>
    <row r="17" spans="1:10" ht="12.75">
      <c r="A17" s="2"/>
      <c r="B17" s="2"/>
      <c r="C17" s="2"/>
      <c r="D17" s="2"/>
      <c r="E17" s="2"/>
      <c r="F17" s="2"/>
      <c r="G17" s="2"/>
      <c r="H17" s="2"/>
      <c r="J17" s="48"/>
    </row>
    <row r="18" spans="1:10" ht="12.75">
      <c r="A18" s="2"/>
      <c r="B18" s="2"/>
      <c r="C18" s="2"/>
      <c r="D18" s="2"/>
      <c r="E18" s="2"/>
      <c r="F18" s="2"/>
      <c r="G18" s="2"/>
      <c r="H18" s="2"/>
      <c r="J18" s="48"/>
    </row>
    <row r="19" spans="1:10" ht="12.75">
      <c r="A19" s="2"/>
      <c r="B19" s="2"/>
      <c r="C19" s="2"/>
      <c r="D19" s="2"/>
      <c r="E19" s="2"/>
      <c r="F19" s="2"/>
      <c r="G19" s="2"/>
      <c r="H19" s="2"/>
      <c r="J19" s="48"/>
    </row>
    <row r="20" spans="1:10" ht="12.75">
      <c r="A20" s="2"/>
      <c r="B20" s="2"/>
      <c r="C20" s="2"/>
      <c r="D20" s="2"/>
      <c r="E20" s="2"/>
      <c r="F20" s="2"/>
      <c r="G20" s="2"/>
      <c r="H20" s="2"/>
      <c r="J20" s="48"/>
    </row>
    <row r="21" spans="1:10" ht="12.75">
      <c r="A21" s="2"/>
      <c r="B21" s="2"/>
      <c r="C21" s="2"/>
      <c r="D21" s="2"/>
      <c r="E21" s="2"/>
      <c r="F21" s="2"/>
      <c r="G21" s="2"/>
      <c r="H21" s="2"/>
      <c r="J21" s="48"/>
    </row>
    <row r="22" spans="1:10" ht="12.75">
      <c r="A22" s="2"/>
      <c r="B22" s="2"/>
      <c r="C22" s="2"/>
      <c r="D22" s="2"/>
      <c r="E22" s="2"/>
      <c r="F22" s="2"/>
      <c r="G22" s="2"/>
      <c r="H22" s="2"/>
      <c r="J22" s="48"/>
    </row>
    <row r="23" spans="1:10" ht="12.75">
      <c r="A23" s="2"/>
      <c r="B23" s="2"/>
      <c r="C23" s="2"/>
      <c r="D23" s="2"/>
      <c r="E23" s="2"/>
      <c r="F23" s="2"/>
      <c r="G23" s="2"/>
      <c r="H23" s="2"/>
      <c r="J23" s="48"/>
    </row>
    <row r="24" spans="1:10" ht="12.75">
      <c r="A24" s="2"/>
      <c r="B24" s="2"/>
      <c r="C24" s="2"/>
      <c r="D24" s="2"/>
      <c r="E24" s="2"/>
      <c r="F24" s="2"/>
      <c r="G24" s="2"/>
      <c r="H24" s="2"/>
      <c r="J24" s="48"/>
    </row>
    <row r="25" spans="1:10" ht="12.75">
      <c r="A25" s="2"/>
      <c r="B25" s="2"/>
      <c r="C25" s="2"/>
      <c r="D25" s="2"/>
      <c r="E25" s="2"/>
      <c r="F25" s="2"/>
      <c r="G25" s="2"/>
      <c r="H25" s="2"/>
      <c r="J25" s="48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</sheetData>
  <sheetProtection/>
  <mergeCells count="9">
    <mergeCell ref="J1:J25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4">
      <selection activeCell="J11" sqref="J11:J15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7.57421875" style="6" customWidth="1"/>
    <col min="7" max="7" width="12.421875" style="6" customWidth="1"/>
    <col min="8" max="8" width="15.00390625" style="6" customWidth="1"/>
    <col min="9" max="9" width="17.00390625" style="6" customWidth="1"/>
    <col min="10" max="10" width="18.28125" style="6" customWidth="1"/>
  </cols>
  <sheetData>
    <row r="1" spans="1:11" ht="18.75">
      <c r="A1" s="16"/>
      <c r="B1" s="16"/>
      <c r="C1" s="16"/>
      <c r="D1" s="16"/>
      <c r="E1" s="16"/>
      <c r="F1" s="16"/>
      <c r="G1" s="16"/>
      <c r="H1" s="16"/>
      <c r="I1" s="6" t="s">
        <v>21</v>
      </c>
      <c r="J1" s="16"/>
      <c r="K1" s="48"/>
    </row>
    <row r="2" spans="1:11" ht="18.75">
      <c r="A2" s="16"/>
      <c r="B2" s="16"/>
      <c r="C2" s="16"/>
      <c r="D2" s="16"/>
      <c r="E2" s="16"/>
      <c r="F2" s="16"/>
      <c r="G2" s="16"/>
      <c r="H2" s="16"/>
      <c r="I2" s="7" t="s">
        <v>13</v>
      </c>
      <c r="J2" s="16"/>
      <c r="K2" s="48"/>
    </row>
    <row r="3" spans="1:11" ht="18.75">
      <c r="A3" s="16"/>
      <c r="B3" s="16"/>
      <c r="C3" s="16"/>
      <c r="D3" s="16"/>
      <c r="E3" s="16"/>
      <c r="F3" s="16"/>
      <c r="J3" s="16"/>
      <c r="K3" s="48"/>
    </row>
    <row r="4" spans="1:11" ht="18.75">
      <c r="A4" s="16"/>
      <c r="B4" s="16"/>
      <c r="C4" s="16"/>
      <c r="D4" s="16"/>
      <c r="E4" s="16"/>
      <c r="F4" s="16"/>
      <c r="H4" s="7"/>
      <c r="I4" s="8"/>
      <c r="J4" s="16"/>
      <c r="K4" s="48"/>
    </row>
    <row r="5" spans="1:11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48"/>
    </row>
    <row r="6" spans="1:11" ht="18.75">
      <c r="A6" s="52" t="s">
        <v>22</v>
      </c>
      <c r="B6" s="53"/>
      <c r="C6" s="53"/>
      <c r="D6" s="53"/>
      <c r="E6" s="53"/>
      <c r="F6" s="53"/>
      <c r="G6" s="53"/>
      <c r="H6" s="53"/>
      <c r="I6" s="53"/>
      <c r="J6" s="54"/>
      <c r="K6" s="48"/>
    </row>
    <row r="7" spans="1:11" ht="43.5" customHeight="1">
      <c r="A7" s="51" t="s">
        <v>23</v>
      </c>
      <c r="B7" s="49" t="s">
        <v>88</v>
      </c>
      <c r="C7" s="49"/>
      <c r="D7" s="49" t="s">
        <v>83</v>
      </c>
      <c r="E7" s="49"/>
      <c r="F7" s="49" t="s">
        <v>90</v>
      </c>
      <c r="G7" s="49" t="s">
        <v>89</v>
      </c>
      <c r="H7" s="49"/>
      <c r="I7" s="49" t="s">
        <v>25</v>
      </c>
      <c r="J7" s="49"/>
      <c r="K7" s="48"/>
    </row>
    <row r="8" spans="1:11" ht="122.25" customHeight="1">
      <c r="A8" s="51"/>
      <c r="B8" s="14" t="s">
        <v>15</v>
      </c>
      <c r="C8" s="15" t="s">
        <v>24</v>
      </c>
      <c r="D8" s="14" t="s">
        <v>15</v>
      </c>
      <c r="E8" s="15" t="s">
        <v>24</v>
      </c>
      <c r="F8" s="49"/>
      <c r="G8" s="14" t="s">
        <v>15</v>
      </c>
      <c r="H8" s="15" t="s">
        <v>24</v>
      </c>
      <c r="I8" s="15" t="s">
        <v>91</v>
      </c>
      <c r="J8" s="15" t="s">
        <v>92</v>
      </c>
      <c r="K8" s="48"/>
    </row>
    <row r="9" spans="1:11" ht="13.5" customHeight="1">
      <c r="A9" s="24">
        <v>1</v>
      </c>
      <c r="B9" s="24">
        <v>2</v>
      </c>
      <c r="C9" s="25">
        <v>3</v>
      </c>
      <c r="D9" s="24">
        <v>4</v>
      </c>
      <c r="E9" s="25">
        <v>5</v>
      </c>
      <c r="F9" s="25">
        <v>6</v>
      </c>
      <c r="G9" s="24">
        <v>7</v>
      </c>
      <c r="H9" s="25">
        <v>8</v>
      </c>
      <c r="I9" s="25" t="s">
        <v>66</v>
      </c>
      <c r="J9" s="25" t="s">
        <v>67</v>
      </c>
      <c r="K9" s="48"/>
    </row>
    <row r="10" spans="1:11" ht="18.75">
      <c r="A10" s="11" t="s">
        <v>26</v>
      </c>
      <c r="B10" s="36">
        <v>147.9</v>
      </c>
      <c r="C10" s="36">
        <f>SUM(B10)/B15*100</f>
        <v>6.743571037753056</v>
      </c>
      <c r="D10" s="36">
        <v>182.1</v>
      </c>
      <c r="E10" s="36">
        <f>SUM(D10)/D15*100</f>
        <v>8.793278284803707</v>
      </c>
      <c r="F10" s="36">
        <v>90.2</v>
      </c>
      <c r="G10" s="36">
        <v>183.9</v>
      </c>
      <c r="H10" s="36">
        <f>SUM(G10)/G15*100</f>
        <v>8.792312105565118</v>
      </c>
      <c r="I10" s="36">
        <f aca="true" t="shared" si="0" ref="I10:I15">SUM(G10/B10)*100</f>
        <v>124.34077079107504</v>
      </c>
      <c r="J10" s="26">
        <f aca="true" t="shared" si="1" ref="J10:J15">SUM(G10/D10)</f>
        <v>1.0098846787479407</v>
      </c>
      <c r="K10" s="48"/>
    </row>
    <row r="11" spans="1:11" ht="18.75">
      <c r="A11" s="11" t="s">
        <v>5</v>
      </c>
      <c r="B11" s="36">
        <v>1211.3</v>
      </c>
      <c r="C11" s="36">
        <f>SUM(B11)/B15*100</f>
        <v>55.2298012037206</v>
      </c>
      <c r="D11" s="36">
        <v>1165.4</v>
      </c>
      <c r="E11" s="36">
        <f>SUM(D11)/D15*100</f>
        <v>56.27504949538849</v>
      </c>
      <c r="F11" s="36">
        <v>576.9</v>
      </c>
      <c r="G11" s="36">
        <v>1177.1</v>
      </c>
      <c r="H11" s="36">
        <f>SUM(G11)/G15*100</f>
        <v>56.27749091604514</v>
      </c>
      <c r="I11" s="36">
        <f t="shared" si="0"/>
        <v>97.17658713778584</v>
      </c>
      <c r="J11" s="26">
        <f t="shared" si="1"/>
        <v>1.0100394714261196</v>
      </c>
      <c r="K11" s="48"/>
    </row>
    <row r="12" spans="1:11" ht="18.75">
      <c r="A12" s="12" t="s">
        <v>6</v>
      </c>
      <c r="B12" s="36">
        <v>276.8</v>
      </c>
      <c r="C12" s="36">
        <f>SUM(B12)/B15*100</f>
        <v>12.620828013861027</v>
      </c>
      <c r="D12" s="36">
        <v>279.2</v>
      </c>
      <c r="E12" s="36">
        <f>SUM(D12)/D15*100</f>
        <v>13.482060939688056</v>
      </c>
      <c r="F12" s="36">
        <v>138.2</v>
      </c>
      <c r="G12" s="36">
        <v>282</v>
      </c>
      <c r="H12" s="36">
        <f>SUM(G12)/G15*100</f>
        <v>13.482501434308663</v>
      </c>
      <c r="I12" s="36">
        <f t="shared" si="0"/>
        <v>101.878612716763</v>
      </c>
      <c r="J12" s="26">
        <f t="shared" si="1"/>
        <v>1.010028653295129</v>
      </c>
      <c r="K12" s="48"/>
    </row>
    <row r="13" spans="1:11" ht="18.75">
      <c r="A13" s="11" t="s">
        <v>7</v>
      </c>
      <c r="B13" s="36">
        <v>21.9</v>
      </c>
      <c r="C13" s="36">
        <f>SUM(B13)/B15*100</f>
        <v>0.9985409447382819</v>
      </c>
      <c r="D13" s="36">
        <v>22.2</v>
      </c>
      <c r="E13" s="36">
        <f>SUM(D13)/D15*100</f>
        <v>1.0719976821671737</v>
      </c>
      <c r="F13" s="36">
        <v>11</v>
      </c>
      <c r="G13" s="36">
        <v>22.4</v>
      </c>
      <c r="H13" s="36">
        <f>SUM(G13)/G15*100</f>
        <v>1.07095046854083</v>
      </c>
      <c r="I13" s="36">
        <f t="shared" si="0"/>
        <v>102.28310502283105</v>
      </c>
      <c r="J13" s="26">
        <f t="shared" si="1"/>
        <v>1.009009009009009</v>
      </c>
      <c r="K13" s="48"/>
    </row>
    <row r="14" spans="1:11" ht="18.75">
      <c r="A14" s="11" t="s">
        <v>4</v>
      </c>
      <c r="B14" s="36">
        <v>535.3</v>
      </c>
      <c r="C14" s="36">
        <f>SUM(B14)/B15*100</f>
        <v>24.40725879992705</v>
      </c>
      <c r="D14" s="36">
        <v>422</v>
      </c>
      <c r="E14" s="36">
        <f>SUM(D14)/D15*100</f>
        <v>20.37761359795258</v>
      </c>
      <c r="F14" s="36">
        <v>208.9</v>
      </c>
      <c r="G14" s="36">
        <v>426.2</v>
      </c>
      <c r="H14" s="36">
        <f>SUM(G14)/G15*100</f>
        <v>20.376745075540256</v>
      </c>
      <c r="I14" s="36">
        <f t="shared" si="0"/>
        <v>79.6189052867551</v>
      </c>
      <c r="J14" s="26">
        <f t="shared" si="1"/>
        <v>1.009952606635071</v>
      </c>
      <c r="K14" s="48"/>
    </row>
    <row r="15" spans="1:11" ht="18.75">
      <c r="A15" s="11" t="s">
        <v>27</v>
      </c>
      <c r="B15" s="36">
        <f>SUM(B10:B14)</f>
        <v>2193.2</v>
      </c>
      <c r="C15" s="36">
        <v>100</v>
      </c>
      <c r="D15" s="36">
        <f>SUM(D10:D14)</f>
        <v>2070.9</v>
      </c>
      <c r="E15" s="36">
        <v>100</v>
      </c>
      <c r="F15" s="36">
        <f>SUM(F10:F14)</f>
        <v>1025.2</v>
      </c>
      <c r="G15" s="36">
        <f>SUM(G10:G14)</f>
        <v>2091.6</v>
      </c>
      <c r="H15" s="36">
        <v>100</v>
      </c>
      <c r="I15" s="36">
        <f t="shared" si="0"/>
        <v>95.36749954404523</v>
      </c>
      <c r="J15" s="26">
        <f t="shared" si="1"/>
        <v>1.0099956540634505</v>
      </c>
      <c r="K15" s="48"/>
    </row>
    <row r="16" spans="1:11" ht="18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48"/>
    </row>
    <row r="17" spans="1:11" ht="18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48"/>
    </row>
    <row r="18" spans="1:11" ht="18.75">
      <c r="A18" s="16"/>
      <c r="B18" s="16"/>
      <c r="C18" s="16"/>
      <c r="D18" s="16"/>
      <c r="E18" s="16"/>
      <c r="F18" s="16"/>
      <c r="G18" s="16"/>
      <c r="H18" s="16"/>
      <c r="K18" s="48"/>
    </row>
    <row r="19" spans="1:11" ht="18.75">
      <c r="A19" s="16"/>
      <c r="B19" s="16"/>
      <c r="C19" s="16"/>
      <c r="D19" s="16"/>
      <c r="E19" s="16"/>
      <c r="F19" s="16"/>
      <c r="G19" s="16"/>
      <c r="H19" s="16"/>
      <c r="K19" s="48"/>
    </row>
    <row r="20" spans="1:11" ht="18.75">
      <c r="A20" s="16"/>
      <c r="B20" s="16"/>
      <c r="C20" s="16"/>
      <c r="D20" s="16"/>
      <c r="E20" s="16"/>
      <c r="F20" s="16"/>
      <c r="G20" s="16"/>
      <c r="H20" s="16"/>
      <c r="K20" s="48"/>
    </row>
    <row r="21" spans="1:11" ht="18.75">
      <c r="A21" s="16"/>
      <c r="B21" s="16"/>
      <c r="C21" s="16"/>
      <c r="D21" s="16"/>
      <c r="E21" s="16"/>
      <c r="F21" s="16"/>
      <c r="G21" s="16"/>
      <c r="H21" s="16"/>
      <c r="K21" s="48"/>
    </row>
    <row r="22" spans="1:11" ht="18.75">
      <c r="A22" s="16"/>
      <c r="B22" s="16"/>
      <c r="C22" s="16"/>
      <c r="D22" s="16"/>
      <c r="E22" s="16"/>
      <c r="F22" s="16"/>
      <c r="G22" s="16"/>
      <c r="H22" s="16"/>
      <c r="K22" s="48"/>
    </row>
    <row r="23" spans="1:11" ht="18.75">
      <c r="A23" s="16"/>
      <c r="B23" s="16"/>
      <c r="C23" s="16"/>
      <c r="D23" s="16"/>
      <c r="E23" s="16"/>
      <c r="F23" s="16"/>
      <c r="G23" s="16"/>
      <c r="H23" s="16"/>
      <c r="K23" s="48"/>
    </row>
    <row r="24" spans="1:11" ht="18.75">
      <c r="A24" s="16"/>
      <c r="B24" s="16"/>
      <c r="C24" s="16"/>
      <c r="D24" s="16"/>
      <c r="E24" s="16"/>
      <c r="F24" s="16"/>
      <c r="G24" s="16"/>
      <c r="H24" s="16"/>
      <c r="K24" s="48"/>
    </row>
    <row r="25" spans="1:11" ht="18.75">
      <c r="A25" s="16"/>
      <c r="B25" s="16"/>
      <c r="C25" s="16"/>
      <c r="D25" s="16"/>
      <c r="E25" s="16"/>
      <c r="F25" s="16"/>
      <c r="G25" s="16"/>
      <c r="H25" s="16"/>
      <c r="K25" s="48"/>
    </row>
    <row r="26" spans="1:11" ht="18.75">
      <c r="A26" s="16"/>
      <c r="B26" s="16"/>
      <c r="C26" s="16"/>
      <c r="D26" s="16"/>
      <c r="E26" s="16"/>
      <c r="F26" s="16"/>
      <c r="G26" s="16"/>
      <c r="H26" s="16"/>
      <c r="K26" s="48"/>
    </row>
    <row r="27" spans="1:11" ht="18.75">
      <c r="A27" s="16"/>
      <c r="B27" s="16"/>
      <c r="C27" s="16"/>
      <c r="D27" s="16"/>
      <c r="E27" s="16"/>
      <c r="F27" s="16"/>
      <c r="G27" s="16"/>
      <c r="H27" s="16"/>
      <c r="K27" s="48"/>
    </row>
    <row r="28" spans="1:11" ht="18.75">
      <c r="A28" s="16"/>
      <c r="B28" s="16"/>
      <c r="C28" s="16"/>
      <c r="D28" s="16"/>
      <c r="E28" s="16"/>
      <c r="F28" s="16"/>
      <c r="G28" s="16"/>
      <c r="H28" s="16"/>
      <c r="K28" s="48"/>
    </row>
    <row r="29" spans="1:11" ht="18.75">
      <c r="A29" s="16"/>
      <c r="B29" s="16"/>
      <c r="C29" s="16"/>
      <c r="D29" s="16"/>
      <c r="E29" s="16"/>
      <c r="F29" s="16"/>
      <c r="G29" s="16"/>
      <c r="H29" s="16"/>
      <c r="K29" s="48"/>
    </row>
    <row r="30" ht="18.75">
      <c r="K30" s="48"/>
    </row>
  </sheetData>
  <sheetProtection/>
  <mergeCells count="8">
    <mergeCell ref="K1:K30"/>
    <mergeCell ref="A6:J6"/>
    <mergeCell ref="A7:A8"/>
    <mergeCell ref="I7:J7"/>
    <mergeCell ref="B7:C7"/>
    <mergeCell ref="D7:E7"/>
    <mergeCell ref="F7:F8"/>
    <mergeCell ref="G7:H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E14" sqref="E14"/>
    </sheetView>
  </sheetViews>
  <sheetFormatPr defaultColWidth="9.140625" defaultRowHeight="12.75"/>
  <cols>
    <col min="1" max="1" width="58.7109375" style="0" customWidth="1"/>
    <col min="2" max="3" width="9.140625" style="0" hidden="1" customWidth="1"/>
    <col min="4" max="4" width="2.8515625" style="0" hidden="1" customWidth="1"/>
    <col min="5" max="5" width="35.7109375" style="0" customWidth="1"/>
    <col min="7" max="7" width="10.421875" style="0" customWidth="1"/>
  </cols>
  <sheetData>
    <row r="1" spans="1:5" ht="18" customHeight="1">
      <c r="A1" s="6"/>
      <c r="B1" s="6"/>
      <c r="C1" s="6"/>
      <c r="D1" s="6"/>
      <c r="E1" s="17" t="s">
        <v>8</v>
      </c>
    </row>
    <row r="2" spans="1:7" ht="14.25" customHeight="1">
      <c r="A2" s="6"/>
      <c r="B2" s="6"/>
      <c r="C2" s="6"/>
      <c r="D2" s="6"/>
      <c r="E2" s="17" t="s">
        <v>13</v>
      </c>
      <c r="F2" s="1"/>
      <c r="G2" s="1"/>
    </row>
    <row r="3" spans="1:7" ht="7.5" customHeight="1">
      <c r="A3" s="6"/>
      <c r="B3" s="6"/>
      <c r="C3" s="6"/>
      <c r="D3" s="6"/>
      <c r="E3" s="18"/>
      <c r="F3" s="1"/>
      <c r="G3" s="1"/>
    </row>
    <row r="4" spans="1:5" ht="18.75">
      <c r="A4" s="50" t="s">
        <v>28</v>
      </c>
      <c r="B4" s="50"/>
      <c r="C4" s="50"/>
      <c r="D4" s="50"/>
      <c r="E4" s="50"/>
    </row>
    <row r="5" spans="1:5" ht="18.75">
      <c r="A5" s="9" t="s">
        <v>29</v>
      </c>
      <c r="B5" s="11"/>
      <c r="C5" s="11"/>
      <c r="D5" s="11"/>
      <c r="E5" s="9" t="s">
        <v>23</v>
      </c>
    </row>
    <row r="6" spans="1:5" ht="18.75">
      <c r="A6" s="27" t="s">
        <v>93</v>
      </c>
      <c r="B6" s="11"/>
      <c r="C6" s="11"/>
      <c r="D6" s="11"/>
      <c r="E6" s="65">
        <v>2243</v>
      </c>
    </row>
    <row r="7" spans="1:5" ht="18.75">
      <c r="A7" s="27" t="s">
        <v>94</v>
      </c>
      <c r="B7" s="11"/>
      <c r="C7" s="11"/>
      <c r="D7" s="11"/>
      <c r="E7" s="9">
        <v>2220.8</v>
      </c>
    </row>
    <row r="8" spans="1:5" ht="37.5">
      <c r="A8" s="12" t="s">
        <v>95</v>
      </c>
      <c r="B8" s="11"/>
      <c r="C8" s="11"/>
      <c r="D8" s="11"/>
      <c r="E8" s="36">
        <v>17254.6</v>
      </c>
    </row>
    <row r="9" spans="1:5" ht="36" customHeight="1">
      <c r="A9" s="12" t="s">
        <v>96</v>
      </c>
      <c r="B9" s="11"/>
      <c r="C9" s="11"/>
      <c r="D9" s="11"/>
      <c r="E9" s="36">
        <v>17083.8</v>
      </c>
    </row>
    <row r="10" spans="1:5" ht="34.5" customHeight="1">
      <c r="A10" s="12" t="s">
        <v>30</v>
      </c>
      <c r="B10" s="11"/>
      <c r="C10" s="11"/>
      <c r="D10" s="11"/>
      <c r="E10" s="36">
        <f>SUM(E8)/E9*100</f>
        <v>100.99977756705184</v>
      </c>
    </row>
    <row r="11" spans="1:5" ht="33.75" customHeight="1">
      <c r="A11" s="12" t="s">
        <v>97</v>
      </c>
      <c r="B11" s="11"/>
      <c r="C11" s="11"/>
      <c r="D11" s="11"/>
      <c r="E11" s="36">
        <v>1558.9</v>
      </c>
    </row>
    <row r="12" spans="1:5" ht="31.5" customHeight="1">
      <c r="A12" s="12" t="s">
        <v>98</v>
      </c>
      <c r="B12" s="11"/>
      <c r="C12" s="11"/>
      <c r="D12" s="11"/>
      <c r="E12" s="36">
        <v>1543.6</v>
      </c>
    </row>
    <row r="13" spans="1:5" ht="18.75">
      <c r="A13" s="12" t="s">
        <v>31</v>
      </c>
      <c r="B13" s="11"/>
      <c r="C13" s="11"/>
      <c r="D13" s="11"/>
      <c r="E13" s="36">
        <f>SUM(E11/E12)*100</f>
        <v>100.99118942731278</v>
      </c>
    </row>
    <row r="14" spans="1:5" ht="72" customHeight="1">
      <c r="A14" s="12" t="s">
        <v>32</v>
      </c>
      <c r="B14" s="11"/>
      <c r="C14" s="11"/>
      <c r="D14" s="11"/>
      <c r="E14" s="26">
        <f>E10-E13</f>
        <v>0.008588139739060807</v>
      </c>
    </row>
    <row r="15" spans="1:5" ht="14.25" customHeight="1">
      <c r="A15" s="6"/>
      <c r="B15" s="6"/>
      <c r="C15" s="6"/>
      <c r="D15" s="6"/>
      <c r="E15" s="6"/>
    </row>
    <row r="16" spans="1:5" ht="17.25" customHeight="1">
      <c r="A16" s="6"/>
      <c r="B16" s="6"/>
      <c r="C16" s="6"/>
      <c r="D16" s="6"/>
      <c r="E16" s="17" t="s">
        <v>9</v>
      </c>
    </row>
    <row r="17" spans="1:5" ht="13.5" customHeight="1">
      <c r="A17" s="6"/>
      <c r="B17" s="6"/>
      <c r="C17" s="6"/>
      <c r="D17" s="6"/>
      <c r="E17" s="17" t="s">
        <v>13</v>
      </c>
    </row>
    <row r="18" spans="1:5" ht="9" customHeight="1">
      <c r="A18" s="6"/>
      <c r="B18" s="6"/>
      <c r="C18" s="6"/>
      <c r="D18" s="6"/>
      <c r="E18" s="18"/>
    </row>
    <row r="19" spans="1:5" ht="7.5" customHeight="1">
      <c r="A19" s="6"/>
      <c r="B19" s="6"/>
      <c r="C19" s="6"/>
      <c r="D19" s="6"/>
      <c r="E19" s="18"/>
    </row>
    <row r="20" spans="1:5" ht="18.75">
      <c r="A20" s="50" t="s">
        <v>34</v>
      </c>
      <c r="B20" s="50"/>
      <c r="C20" s="50"/>
      <c r="D20" s="50"/>
      <c r="E20" s="50"/>
    </row>
    <row r="21" spans="1:5" ht="20.25" customHeight="1">
      <c r="A21" s="9" t="s">
        <v>23</v>
      </c>
      <c r="B21" s="11"/>
      <c r="C21" s="11"/>
      <c r="D21" s="11"/>
      <c r="E21" s="10" t="s">
        <v>99</v>
      </c>
    </row>
    <row r="22" spans="1:5" ht="37.5">
      <c r="A22" s="12" t="s">
        <v>35</v>
      </c>
      <c r="B22" s="11"/>
      <c r="C22" s="11"/>
      <c r="D22" s="11"/>
      <c r="E22" s="26">
        <v>532</v>
      </c>
    </row>
    <row r="23" spans="1:5" ht="18.75">
      <c r="A23" s="12" t="s">
        <v>75</v>
      </c>
      <c r="B23" s="11"/>
      <c r="C23" s="11"/>
      <c r="D23" s="11"/>
      <c r="E23" s="26">
        <v>291</v>
      </c>
    </row>
    <row r="24" spans="1:5" ht="18.75">
      <c r="A24" s="12" t="s">
        <v>76</v>
      </c>
      <c r="B24" s="11"/>
      <c r="C24" s="11"/>
      <c r="D24" s="11"/>
      <c r="E24" s="26">
        <v>241</v>
      </c>
    </row>
    <row r="25" spans="1:5" ht="18.75">
      <c r="A25" s="12" t="s">
        <v>36</v>
      </c>
      <c r="B25" s="11"/>
      <c r="C25" s="11"/>
      <c r="D25" s="11"/>
      <c r="E25" s="26">
        <v>532</v>
      </c>
    </row>
    <row r="26" spans="1:5" ht="18.75">
      <c r="A26" s="19" t="s">
        <v>37</v>
      </c>
      <c r="B26" s="11"/>
      <c r="C26" s="11"/>
      <c r="D26" s="11"/>
      <c r="E26" s="26"/>
    </row>
    <row r="27" spans="1:5" ht="18.75">
      <c r="A27" s="19" t="s">
        <v>38</v>
      </c>
      <c r="B27" s="11"/>
      <c r="C27" s="11"/>
      <c r="D27" s="11"/>
      <c r="E27" s="26"/>
    </row>
    <row r="28" spans="1:5" ht="18.75">
      <c r="A28" s="19" t="s">
        <v>39</v>
      </c>
      <c r="B28" s="11"/>
      <c r="C28" s="11"/>
      <c r="D28" s="11"/>
      <c r="E28" s="26"/>
    </row>
    <row r="29" spans="1:5" ht="18.75">
      <c r="A29" s="19" t="s">
        <v>40</v>
      </c>
      <c r="B29" s="11"/>
      <c r="C29" s="11"/>
      <c r="D29" s="11"/>
      <c r="E29" s="26"/>
    </row>
    <row r="30" spans="1:5" ht="18.75">
      <c r="A30" s="19" t="s">
        <v>37</v>
      </c>
      <c r="B30" s="11"/>
      <c r="C30" s="11"/>
      <c r="D30" s="11"/>
      <c r="E30" s="26"/>
    </row>
    <row r="31" spans="1:5" ht="18.75">
      <c r="A31" s="19" t="s">
        <v>38</v>
      </c>
      <c r="B31" s="11"/>
      <c r="C31" s="11"/>
      <c r="D31" s="11"/>
      <c r="E31" s="26"/>
    </row>
    <row r="32" spans="1:5" ht="18.75">
      <c r="A32" s="19" t="s">
        <v>39</v>
      </c>
      <c r="B32" s="11"/>
      <c r="C32" s="11"/>
      <c r="D32" s="11"/>
      <c r="E32" s="26"/>
    </row>
    <row r="33" spans="1:5" ht="18.75">
      <c r="A33" s="20" t="s">
        <v>41</v>
      </c>
      <c r="B33" s="11"/>
      <c r="C33" s="11"/>
      <c r="D33" s="11"/>
      <c r="E33" s="26"/>
    </row>
    <row r="34" spans="1:5" ht="18.75">
      <c r="A34" s="21" t="s">
        <v>42</v>
      </c>
      <c r="B34" s="11"/>
      <c r="C34" s="11"/>
      <c r="D34" s="11"/>
      <c r="E34" s="26"/>
    </row>
    <row r="35" spans="1:5" ht="18.75">
      <c r="A35" s="21" t="s">
        <v>68</v>
      </c>
      <c r="B35" s="11"/>
      <c r="C35" s="11"/>
      <c r="D35" s="11"/>
      <c r="E35" s="26"/>
    </row>
    <row r="36" spans="1:5" ht="18.75">
      <c r="A36" s="6"/>
      <c r="B36" s="6"/>
      <c r="C36" s="6"/>
      <c r="D36" s="6"/>
      <c r="E36" s="6"/>
    </row>
    <row r="37" spans="1:5" ht="18.75">
      <c r="A37" s="6"/>
      <c r="B37" s="6"/>
      <c r="C37" s="6"/>
      <c r="D37" s="6"/>
      <c r="E37" s="6"/>
    </row>
    <row r="38" spans="1:5" ht="18.75">
      <c r="A38" s="6"/>
      <c r="B38" s="6"/>
      <c r="C38" s="6"/>
      <c r="D38" s="6"/>
      <c r="E38" s="6"/>
    </row>
  </sheetData>
  <sheetProtection/>
  <mergeCells count="2">
    <mergeCell ref="A4:E4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25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79" zoomScaleNormal="79" workbookViewId="0" topLeftCell="A1">
      <selection activeCell="I15" sqref="I15"/>
    </sheetView>
  </sheetViews>
  <sheetFormatPr defaultColWidth="9.140625" defaultRowHeight="12.75"/>
  <cols>
    <col min="1" max="1" width="27.5742187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47" customWidth="1"/>
    <col min="8" max="8" width="24.28125" style="0" customWidth="1"/>
    <col min="9" max="9" width="14.8515625" style="0" customWidth="1"/>
    <col min="10" max="10" width="11.00390625" style="0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6"/>
      <c r="B1" s="6"/>
      <c r="C1" s="6"/>
      <c r="D1" s="6"/>
      <c r="E1" s="6"/>
      <c r="F1" s="6"/>
      <c r="G1" s="42"/>
      <c r="H1" s="6"/>
      <c r="I1" s="6"/>
      <c r="J1" s="6"/>
      <c r="K1" s="6"/>
      <c r="L1" s="17" t="s">
        <v>33</v>
      </c>
      <c r="M1" s="6"/>
    </row>
    <row r="2" spans="1:13" ht="18.75">
      <c r="A2" s="6"/>
      <c r="B2" s="6"/>
      <c r="C2" s="6"/>
      <c r="D2" s="6"/>
      <c r="E2" s="6"/>
      <c r="F2" s="6"/>
      <c r="G2" s="43"/>
      <c r="H2" s="7"/>
      <c r="I2" s="6"/>
      <c r="J2" s="6"/>
      <c r="L2" s="17" t="s">
        <v>13</v>
      </c>
      <c r="M2" s="7"/>
    </row>
    <row r="3" spans="1:13" ht="18.75">
      <c r="A3" s="6"/>
      <c r="B3" s="6"/>
      <c r="C3" s="6"/>
      <c r="D3" s="6"/>
      <c r="E3" s="6"/>
      <c r="F3" s="6"/>
      <c r="G3" s="43"/>
      <c r="H3" s="7"/>
      <c r="I3" s="6"/>
      <c r="J3" s="6"/>
      <c r="K3" s="8"/>
      <c r="L3" s="6"/>
      <c r="M3" s="18"/>
    </row>
    <row r="4" spans="1:13" ht="18.75">
      <c r="A4" s="50" t="s">
        <v>59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33" customHeight="1">
      <c r="A5" s="56" t="s">
        <v>23</v>
      </c>
      <c r="B5" s="11"/>
      <c r="C5" s="11"/>
      <c r="D5" s="11"/>
      <c r="E5" s="11"/>
      <c r="F5" s="55" t="s">
        <v>88</v>
      </c>
      <c r="G5" s="57" t="s">
        <v>83</v>
      </c>
      <c r="H5" s="55" t="s">
        <v>100</v>
      </c>
      <c r="I5" s="55" t="s">
        <v>60</v>
      </c>
      <c r="J5" s="55"/>
      <c r="K5" s="55"/>
      <c r="L5" s="55" t="s">
        <v>47</v>
      </c>
      <c r="M5" s="55"/>
    </row>
    <row r="6" spans="1:13" ht="36.75" customHeight="1">
      <c r="A6" s="56"/>
      <c r="B6" s="11"/>
      <c r="C6" s="11"/>
      <c r="D6" s="11"/>
      <c r="E6" s="11"/>
      <c r="F6" s="55"/>
      <c r="G6" s="57"/>
      <c r="H6" s="55"/>
      <c r="I6" s="55" t="s">
        <v>101</v>
      </c>
      <c r="J6" s="55" t="s">
        <v>44</v>
      </c>
      <c r="K6" s="55"/>
      <c r="L6" s="55" t="s">
        <v>102</v>
      </c>
      <c r="M6" s="55" t="s">
        <v>103</v>
      </c>
    </row>
    <row r="7" spans="1:13" ht="73.5" customHeight="1">
      <c r="A7" s="56"/>
      <c r="B7" s="11"/>
      <c r="C7" s="11"/>
      <c r="D7" s="11"/>
      <c r="E7" s="11"/>
      <c r="F7" s="55"/>
      <c r="G7" s="57"/>
      <c r="H7" s="55"/>
      <c r="I7" s="55"/>
      <c r="J7" s="11" t="s">
        <v>45</v>
      </c>
      <c r="K7" s="11" t="s">
        <v>46</v>
      </c>
      <c r="L7" s="55"/>
      <c r="M7" s="55"/>
    </row>
    <row r="8" spans="1:13" ht="21.75" customHeight="1">
      <c r="A8" s="9">
        <v>1</v>
      </c>
      <c r="B8" s="9"/>
      <c r="C8" s="9"/>
      <c r="D8" s="9"/>
      <c r="E8" s="9"/>
      <c r="F8" s="10">
        <v>2</v>
      </c>
      <c r="G8" s="44">
        <v>3</v>
      </c>
      <c r="H8" s="10">
        <v>4</v>
      </c>
      <c r="I8" s="10">
        <v>5</v>
      </c>
      <c r="J8" s="9">
        <v>6</v>
      </c>
      <c r="K8" s="9">
        <v>7</v>
      </c>
      <c r="L8" s="10" t="s">
        <v>61</v>
      </c>
      <c r="M8" s="10" t="s">
        <v>62</v>
      </c>
    </row>
    <row r="9" spans="1:13" ht="38.25" customHeight="1">
      <c r="A9" s="10" t="s">
        <v>77</v>
      </c>
      <c r="B9" s="9"/>
      <c r="C9" s="9"/>
      <c r="D9" s="9"/>
      <c r="E9" s="9"/>
      <c r="F9" s="29">
        <v>2401.4</v>
      </c>
      <c r="G9" s="44">
        <v>2220.8</v>
      </c>
      <c r="H9" s="10">
        <v>396.4</v>
      </c>
      <c r="I9" s="29">
        <v>2243</v>
      </c>
      <c r="J9" s="9" t="s">
        <v>78</v>
      </c>
      <c r="K9" s="9" t="s">
        <v>78</v>
      </c>
      <c r="L9" s="36">
        <f>I9/F9*100</f>
        <v>93.40384775547597</v>
      </c>
      <c r="M9" s="36">
        <f>SUM(I9)/G9*100</f>
        <v>100.99963976945243</v>
      </c>
    </row>
    <row r="10" spans="1:13" ht="75">
      <c r="A10" s="12" t="s">
        <v>48</v>
      </c>
      <c r="B10" s="11"/>
      <c r="C10" s="11"/>
      <c r="D10" s="11"/>
      <c r="E10" s="11"/>
      <c r="F10" s="36">
        <v>16894</v>
      </c>
      <c r="G10" s="39">
        <v>17083.8</v>
      </c>
      <c r="H10" s="36">
        <v>2972.3</v>
      </c>
      <c r="I10" s="36">
        <v>17254.6</v>
      </c>
      <c r="J10" s="26" t="s">
        <v>78</v>
      </c>
      <c r="K10" s="26" t="s">
        <v>78</v>
      </c>
      <c r="L10" s="36">
        <f>I10/F10*100</f>
        <v>102.1344856161951</v>
      </c>
      <c r="M10" s="36">
        <f>SUM(I10)/G10*100</f>
        <v>100.99977756705184</v>
      </c>
    </row>
    <row r="11" spans="1:13" ht="75">
      <c r="A11" s="12" t="s">
        <v>70</v>
      </c>
      <c r="B11" s="11"/>
      <c r="C11" s="11"/>
      <c r="D11" s="11"/>
      <c r="E11" s="11"/>
      <c r="F11" s="28">
        <v>12</v>
      </c>
      <c r="G11" s="45">
        <v>13</v>
      </c>
      <c r="H11" s="28">
        <v>12</v>
      </c>
      <c r="I11" s="28">
        <v>12</v>
      </c>
      <c r="J11" s="26" t="s">
        <v>78</v>
      </c>
      <c r="K11" s="26" t="s">
        <v>78</v>
      </c>
      <c r="L11" s="36">
        <f aca="true" t="shared" si="0" ref="L11:L17">I11/F11*100</f>
        <v>100</v>
      </c>
      <c r="M11" s="36">
        <f aca="true" t="shared" si="1" ref="M11:M17">SUM(I11)/G11*100</f>
        <v>92.3076923076923</v>
      </c>
    </row>
    <row r="12" spans="1:13" ht="75">
      <c r="A12" s="19" t="s">
        <v>69</v>
      </c>
      <c r="B12" s="11"/>
      <c r="C12" s="11"/>
      <c r="D12" s="11"/>
      <c r="E12" s="11"/>
      <c r="F12" s="39">
        <v>1188.5</v>
      </c>
      <c r="G12" s="39">
        <v>1521.1</v>
      </c>
      <c r="H12" s="36">
        <v>622.4</v>
      </c>
      <c r="I12" s="36">
        <v>1406.4</v>
      </c>
      <c r="J12" s="26" t="s">
        <v>78</v>
      </c>
      <c r="K12" s="26" t="s">
        <v>78</v>
      </c>
      <c r="L12" s="36">
        <f t="shared" si="0"/>
        <v>118.33403449726548</v>
      </c>
      <c r="M12" s="36">
        <f t="shared" si="1"/>
        <v>92.45940437841037</v>
      </c>
    </row>
    <row r="13" spans="1:13" ht="37.5">
      <c r="A13" s="19" t="s">
        <v>50</v>
      </c>
      <c r="B13" s="11"/>
      <c r="C13" s="11"/>
      <c r="D13" s="11"/>
      <c r="E13" s="11"/>
      <c r="F13" s="39">
        <v>1177.5</v>
      </c>
      <c r="G13" s="39">
        <v>1257</v>
      </c>
      <c r="H13" s="36">
        <v>609.9</v>
      </c>
      <c r="I13" s="36">
        <v>1175.14</v>
      </c>
      <c r="J13" s="26" t="s">
        <v>78</v>
      </c>
      <c r="K13" s="26" t="s">
        <v>78</v>
      </c>
      <c r="L13" s="36">
        <f t="shared" si="0"/>
        <v>99.79957537154989</v>
      </c>
      <c r="M13" s="36">
        <f t="shared" si="1"/>
        <v>93.48766905330152</v>
      </c>
    </row>
    <row r="14" spans="1:13" ht="37.5">
      <c r="A14" s="19" t="s">
        <v>49</v>
      </c>
      <c r="B14" s="11"/>
      <c r="C14" s="11"/>
      <c r="D14" s="11"/>
      <c r="E14" s="11"/>
      <c r="F14" s="39">
        <v>11</v>
      </c>
      <c r="G14" s="39">
        <v>264.1</v>
      </c>
      <c r="H14" s="36">
        <v>12.5</v>
      </c>
      <c r="I14" s="36">
        <v>231.3</v>
      </c>
      <c r="J14" s="26" t="s">
        <v>78</v>
      </c>
      <c r="K14" s="26" t="s">
        <v>78</v>
      </c>
      <c r="L14" s="36">
        <f t="shared" si="0"/>
        <v>2102.7272727272725</v>
      </c>
      <c r="M14" s="36">
        <f t="shared" si="1"/>
        <v>87.58046194623248</v>
      </c>
    </row>
    <row r="15" spans="1:13" ht="75">
      <c r="A15" s="19" t="s">
        <v>71</v>
      </c>
      <c r="B15" s="11"/>
      <c r="C15" s="11"/>
      <c r="D15" s="11"/>
      <c r="E15" s="11"/>
      <c r="F15" s="28">
        <f>SUM(F12)/F11/12*1000</f>
        <v>8253.472222222223</v>
      </c>
      <c r="G15" s="45">
        <v>9751</v>
      </c>
      <c r="H15" s="28">
        <f>SUM(H12)/H11/6*1000</f>
        <v>8644.444444444443</v>
      </c>
      <c r="I15" s="28">
        <f>SUM(I12)/I11/12*1000</f>
        <v>9766.666666666668</v>
      </c>
      <c r="J15" s="40" t="s">
        <v>78</v>
      </c>
      <c r="K15" s="40" t="s">
        <v>78</v>
      </c>
      <c r="L15" s="36">
        <f>I15/F15*100</f>
        <v>118.33403449726548</v>
      </c>
      <c r="M15" s="36">
        <f t="shared" si="1"/>
        <v>100.16066728198818</v>
      </c>
    </row>
    <row r="16" spans="1:13" ht="56.25">
      <c r="A16" s="19" t="s">
        <v>51</v>
      </c>
      <c r="B16" s="11"/>
      <c r="C16" s="11"/>
      <c r="D16" s="11"/>
      <c r="E16" s="11"/>
      <c r="F16" s="26" t="s">
        <v>78</v>
      </c>
      <c r="G16" s="31" t="s">
        <v>78</v>
      </c>
      <c r="H16" s="26" t="s">
        <v>78</v>
      </c>
      <c r="I16" s="26" t="s">
        <v>78</v>
      </c>
      <c r="J16" s="26" t="s">
        <v>78</v>
      </c>
      <c r="K16" s="26" t="s">
        <v>78</v>
      </c>
      <c r="L16" s="41" t="s">
        <v>78</v>
      </c>
      <c r="M16" s="41" t="s">
        <v>78</v>
      </c>
    </row>
    <row r="17" spans="1:13" ht="56.25" customHeight="1">
      <c r="A17" s="19" t="s">
        <v>52</v>
      </c>
      <c r="B17" s="11"/>
      <c r="C17" s="11"/>
      <c r="D17" s="11"/>
      <c r="E17" s="11"/>
      <c r="F17" s="31">
        <v>117319.44</v>
      </c>
      <c r="G17" s="31">
        <v>101689.29</v>
      </c>
      <c r="H17" s="26">
        <v>41281.94</v>
      </c>
      <c r="I17" s="31">
        <v>117319.44</v>
      </c>
      <c r="J17" s="40" t="s">
        <v>78</v>
      </c>
      <c r="K17" s="40" t="s">
        <v>78</v>
      </c>
      <c r="L17" s="36">
        <f t="shared" si="0"/>
        <v>100</v>
      </c>
      <c r="M17" s="36">
        <f t="shared" si="1"/>
        <v>115.37049771908134</v>
      </c>
    </row>
    <row r="18" spans="1:13" ht="12.75">
      <c r="A18" s="3"/>
      <c r="B18" s="2"/>
      <c r="C18" s="2"/>
      <c r="D18" s="2"/>
      <c r="E18" s="2"/>
      <c r="F18" s="2"/>
      <c r="G18" s="46"/>
      <c r="H18" s="2"/>
      <c r="I18" s="2"/>
      <c r="J18" s="2"/>
      <c r="K18" s="2"/>
      <c r="L18" s="2"/>
      <c r="M18" s="2"/>
    </row>
    <row r="19" spans="1:13" ht="12.75">
      <c r="A19" s="4"/>
      <c r="B19" s="2"/>
      <c r="C19" s="2"/>
      <c r="D19" s="2"/>
      <c r="E19" s="2"/>
      <c r="F19" s="2"/>
      <c r="G19" s="46"/>
      <c r="H19" s="2"/>
      <c r="I19" s="2"/>
      <c r="J19" s="2"/>
      <c r="K19" s="2"/>
      <c r="L19" s="2"/>
      <c r="M19" s="2"/>
    </row>
    <row r="20" spans="1:13" ht="12.75">
      <c r="A20" s="5"/>
      <c r="B20" s="2"/>
      <c r="C20" s="2"/>
      <c r="D20" s="2"/>
      <c r="E20" s="2"/>
      <c r="F20" s="2"/>
      <c r="G20" s="46"/>
      <c r="H20" s="2"/>
      <c r="I20" s="2"/>
      <c r="J20" s="2"/>
      <c r="K20" s="2"/>
      <c r="L20" s="2"/>
      <c r="M20" s="2"/>
    </row>
    <row r="21" spans="1:13" ht="12.75">
      <c r="A21" s="5"/>
      <c r="B21" s="2"/>
      <c r="C21" s="2"/>
      <c r="D21" s="2"/>
      <c r="E21" s="2"/>
      <c r="F21" s="2"/>
      <c r="G21" s="46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46"/>
      <c r="H22" s="2"/>
      <c r="I22" s="2"/>
      <c r="J22" s="2"/>
      <c r="K22" s="2"/>
      <c r="L22" s="2"/>
      <c r="M22" s="2"/>
    </row>
  </sheetData>
  <sheetProtection/>
  <mergeCells count="11">
    <mergeCell ref="L5:M5"/>
    <mergeCell ref="L6:L7"/>
    <mergeCell ref="M6:M7"/>
    <mergeCell ref="A4:M4"/>
    <mergeCell ref="H5:H7"/>
    <mergeCell ref="I5:K5"/>
    <mergeCell ref="I6:I7"/>
    <mergeCell ref="J6:K6"/>
    <mergeCell ref="A5:A7"/>
    <mergeCell ref="F5:F7"/>
    <mergeCell ref="G5:G7"/>
  </mergeCells>
  <printOptions/>
  <pageMargins left="0.75" right="0.75" top="1" bottom="1" header="0.5" footer="0.5"/>
  <pageSetup fitToHeight="1" fitToWidth="1" horizontalDpi="600" verticalDpi="600" orientation="portrait" paperSize="9" scale="5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7">
      <selection activeCell="A8" sqref="A8:L8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2.8515625" style="0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17" t="s">
        <v>43</v>
      </c>
      <c r="M1" s="6"/>
    </row>
    <row r="2" spans="1:13" ht="18.75">
      <c r="A2" s="6"/>
      <c r="B2" s="6"/>
      <c r="C2" s="6"/>
      <c r="D2" s="6"/>
      <c r="E2" s="6"/>
      <c r="F2" s="6"/>
      <c r="G2" s="6"/>
      <c r="H2" s="6"/>
      <c r="I2" s="6"/>
      <c r="J2" s="6" t="s">
        <v>13</v>
      </c>
      <c r="L2" s="22"/>
      <c r="M2" s="6"/>
    </row>
    <row r="3" spans="1:13" ht="32.25" customHeight="1">
      <c r="A3" s="6"/>
      <c r="B3" s="6"/>
      <c r="C3" s="6"/>
      <c r="D3" s="6"/>
      <c r="E3" s="6"/>
      <c r="F3" s="6"/>
      <c r="G3" s="7"/>
      <c r="H3" s="7"/>
      <c r="I3" s="6"/>
      <c r="J3" s="6"/>
      <c r="K3" s="6"/>
      <c r="L3" s="6"/>
      <c r="M3" s="6"/>
    </row>
    <row r="4" spans="1:13" ht="46.5" customHeight="1">
      <c r="A4" s="62" t="s">
        <v>73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  <c r="M4" s="6"/>
    </row>
    <row r="5" spans="1:13" ht="24" customHeight="1">
      <c r="A5" s="51"/>
      <c r="B5" s="14"/>
      <c r="C5" s="14"/>
      <c r="D5" s="14"/>
      <c r="E5" s="14"/>
      <c r="F5" s="49" t="s">
        <v>104</v>
      </c>
      <c r="G5" s="49" t="s">
        <v>105</v>
      </c>
      <c r="H5" s="49" t="s">
        <v>106</v>
      </c>
      <c r="I5" s="49" t="s">
        <v>53</v>
      </c>
      <c r="J5" s="49"/>
      <c r="K5" s="49"/>
      <c r="L5" s="49"/>
      <c r="M5" s="6"/>
    </row>
    <row r="6" spans="1:13" ht="27.75" customHeight="1">
      <c r="A6" s="51"/>
      <c r="B6" s="14"/>
      <c r="C6" s="14"/>
      <c r="D6" s="14"/>
      <c r="E6" s="14"/>
      <c r="F6" s="49"/>
      <c r="G6" s="49"/>
      <c r="H6" s="49"/>
      <c r="I6" s="49" t="s">
        <v>0</v>
      </c>
      <c r="J6" s="49" t="s">
        <v>1</v>
      </c>
      <c r="K6" s="49" t="s">
        <v>2</v>
      </c>
      <c r="L6" s="49" t="s">
        <v>3</v>
      </c>
      <c r="M6" s="6"/>
    </row>
    <row r="7" spans="1:13" ht="48" customHeight="1">
      <c r="A7" s="51"/>
      <c r="B7" s="14"/>
      <c r="C7" s="14"/>
      <c r="D7" s="14"/>
      <c r="E7" s="14"/>
      <c r="F7" s="49"/>
      <c r="G7" s="49"/>
      <c r="H7" s="49"/>
      <c r="I7" s="49"/>
      <c r="J7" s="49"/>
      <c r="K7" s="49"/>
      <c r="L7" s="49"/>
      <c r="M7" s="6"/>
    </row>
    <row r="8" spans="1:13" ht="32.25" customHeight="1">
      <c r="A8" s="56" t="s">
        <v>72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6"/>
    </row>
    <row r="9" spans="1:13" ht="93.75">
      <c r="A9" s="12" t="s">
        <v>54</v>
      </c>
      <c r="B9" s="11"/>
      <c r="C9" s="11"/>
      <c r="D9" s="11"/>
      <c r="E9" s="11"/>
      <c r="F9" s="30" t="s">
        <v>78</v>
      </c>
      <c r="G9" s="30" t="s">
        <v>78</v>
      </c>
      <c r="H9" s="30" t="s">
        <v>78</v>
      </c>
      <c r="I9" s="30" t="s">
        <v>78</v>
      </c>
      <c r="J9" s="30" t="s">
        <v>78</v>
      </c>
      <c r="K9" s="30" t="s">
        <v>78</v>
      </c>
      <c r="L9" s="30" t="s">
        <v>78</v>
      </c>
      <c r="M9" s="6"/>
    </row>
    <row r="10" spans="1:13" ht="18.75">
      <c r="A10" s="55" t="s">
        <v>55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6"/>
    </row>
    <row r="11" spans="1:13" ht="93.75">
      <c r="A11" s="19" t="s">
        <v>56</v>
      </c>
      <c r="B11" s="11"/>
      <c r="C11" s="11"/>
      <c r="D11" s="11"/>
      <c r="E11" s="11"/>
      <c r="F11" s="30" t="s">
        <v>78</v>
      </c>
      <c r="G11" s="30" t="s">
        <v>78</v>
      </c>
      <c r="H11" s="30" t="s">
        <v>78</v>
      </c>
      <c r="I11" s="30" t="s">
        <v>78</v>
      </c>
      <c r="J11" s="30" t="s">
        <v>78</v>
      </c>
      <c r="K11" s="30" t="s">
        <v>78</v>
      </c>
      <c r="L11" s="30" t="s">
        <v>78</v>
      </c>
      <c r="M11" s="6"/>
    </row>
    <row r="12" spans="1:13" ht="18.75">
      <c r="A12" s="19" t="s">
        <v>57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6"/>
    </row>
    <row r="13" spans="1:13" ht="18.75">
      <c r="A13" s="19" t="s">
        <v>57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6"/>
    </row>
    <row r="14" spans="1:13" ht="18.75">
      <c r="A14" s="19" t="s">
        <v>57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6"/>
    </row>
    <row r="15" spans="1:13" ht="18.75">
      <c r="A15" s="2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6"/>
    </row>
    <row r="16" spans="1:13" ht="18.75">
      <c r="A16" s="2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6"/>
    </row>
    <row r="17" spans="1:13" ht="18.75">
      <c r="A17" s="59" t="s">
        <v>79</v>
      </c>
      <c r="B17" s="59"/>
      <c r="C17" s="59"/>
      <c r="D17" s="59"/>
      <c r="E17" s="59"/>
      <c r="F17" s="59"/>
      <c r="G17" s="59"/>
      <c r="H17" s="16" t="s">
        <v>58</v>
      </c>
      <c r="I17" s="16"/>
      <c r="J17" s="16"/>
      <c r="K17" s="60" t="s">
        <v>81</v>
      </c>
      <c r="L17" s="60"/>
      <c r="M17" s="6"/>
    </row>
    <row r="18" spans="1:13" ht="18.75" customHeight="1">
      <c r="A18" s="58" t="s">
        <v>80</v>
      </c>
      <c r="B18" s="58"/>
      <c r="C18" s="58"/>
      <c r="D18" s="58"/>
      <c r="E18" s="58"/>
      <c r="F18" s="58"/>
      <c r="G18" s="58"/>
      <c r="H18" s="61" t="s">
        <v>12</v>
      </c>
      <c r="I18" s="61"/>
      <c r="J18" s="16"/>
      <c r="K18" s="61" t="s">
        <v>11</v>
      </c>
      <c r="L18" s="61"/>
      <c r="M18" s="6"/>
    </row>
    <row r="19" spans="1:12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17">
    <mergeCell ref="A4:L4"/>
    <mergeCell ref="H5:H7"/>
    <mergeCell ref="I6:I7"/>
    <mergeCell ref="A5:A7"/>
    <mergeCell ref="F5:F7"/>
    <mergeCell ref="G5:G7"/>
    <mergeCell ref="I5:L5"/>
    <mergeCell ref="J6:J7"/>
    <mergeCell ref="K6:K7"/>
    <mergeCell ref="L6:L7"/>
    <mergeCell ref="A8:L8"/>
    <mergeCell ref="A18:G18"/>
    <mergeCell ref="A17:G17"/>
    <mergeCell ref="K17:L17"/>
    <mergeCell ref="A10:L10"/>
    <mergeCell ref="K18:L18"/>
    <mergeCell ref="H18:I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&amp;C&amp;"Times New Roman,обычный"&amp;16
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2021-10-27T08:09:44Z</cp:lastPrinted>
  <dcterms:created xsi:type="dcterms:W3CDTF">1996-10-08T23:32:33Z</dcterms:created>
  <dcterms:modified xsi:type="dcterms:W3CDTF">2021-10-27T08:09:54Z</dcterms:modified>
  <cp:category/>
  <cp:version/>
  <cp:contentType/>
  <cp:contentStatus/>
</cp:coreProperties>
</file>