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'Показники'!$A$1:$L$166</definedName>
  </definedNames>
  <calcPr fullCalcOnLoad="1"/>
</workbook>
</file>

<file path=xl/sharedStrings.xml><?xml version="1.0" encoding="utf-8"?>
<sst xmlns="http://schemas.openxmlformats.org/spreadsheetml/2006/main" count="166" uniqueCount="102">
  <si>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</si>
  <si>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</si>
  <si>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</si>
  <si>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</si>
  <si>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</si>
  <si>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</si>
  <si>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</si>
  <si>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</si>
  <si>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КТКВК  091207</t>
  </si>
  <si>
    <t>КТКВК 090412</t>
  </si>
  <si>
    <t>КТКВК  090416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</si>
  <si>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</si>
  <si>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</si>
  <si>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</si>
  <si>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</si>
  <si>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</si>
  <si>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</si>
  <si>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</si>
  <si>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</si>
  <si>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</si>
  <si>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</si>
  <si>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</si>
  <si>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</si>
  <si>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</si>
  <si>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</si>
  <si>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</si>
  <si>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</si>
  <si>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</si>
  <si>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</si>
  <si>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</si>
  <si>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</si>
  <si>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</si>
  <si>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Додаток 6</t>
  </si>
  <si>
    <t>Продовження додатка 6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</si>
  <si>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</si>
  <si>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</si>
  <si>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</si>
  <si>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</si>
  <si>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КТКВК 070101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</si>
  <si>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</si>
  <si>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</si>
  <si>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</si>
  <si>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</si>
  <si>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</si>
  <si>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КТКВК 070201</t>
  </si>
  <si>
    <t>КТКВК 091108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</si>
  <si>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</si>
  <si>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</si>
  <si>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</si>
  <si>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</si>
  <si>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</si>
  <si>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</si>
  <si>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</si>
  <si>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</si>
  <si>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>КТКВК 250380</t>
  </si>
  <si>
    <t xml:space="preserve">Відповідальні виконавці: ДСЗН Сумської міської ради 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</si>
  <si>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</si>
  <si>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</si>
  <si>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</si>
  <si>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</si>
  <si>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</si>
  <si>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</si>
  <si>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</si>
  <si>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</si>
  <si>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</si>
  <si>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</si>
  <si>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</si>
  <si>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</si>
  <si>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</si>
  <si>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</si>
  <si>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</si>
  <si>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</si>
  <si>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</si>
  <si>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</si>
  <si>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</si>
  <si>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 xml:space="preserve">кількість дітей, яким надані послуги з оздоровлення в дитячих закладах оздоровлення України, осіб </t>
  </si>
  <si>
    <t>середні витрати на оздоровлення однієї дитини в дитячих закладах оздоровлення України, грн.</t>
  </si>
  <si>
    <t>Підпрограма 6. Передача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</si>
  <si>
    <t xml:space="preserve">Мета: передача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 </t>
  </si>
  <si>
    <t>Завдання 1. 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автомобільним транспортом на автобусних маршрутах загального користування в Сумській області.</t>
  </si>
  <si>
    <t>2017 рік (план)</t>
  </si>
  <si>
    <t>2019 рік (прогноз)</t>
  </si>
  <si>
    <t>до міської програми "Соціальна підтримка учасників антитерористичної операції та членів їх сімей"                              на 2017-2019 роки"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</si>
  <si>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</si>
  <si>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</si>
  <si>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</si>
  <si>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</si>
  <si>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</si>
  <si>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</si>
  <si>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</si>
  <si>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Сумський міський голова</t>
  </si>
  <si>
    <t>О.М. Лисенко</t>
  </si>
  <si>
    <t>Виконавець:</t>
  </si>
  <si>
    <t>_____________ Масік Т.О.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</si>
  <si>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</si>
  <si>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</si>
  <si>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</si>
  <si>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Підпрограма 7. Медичне забезпечення учасників антитерористичної операції.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</si>
  <si>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</si>
  <si>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</si>
  <si>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</si>
  <si>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>середні витрати на додаткове медичне обслуговування одного учасника антитерористичної операції в рік, грн.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</si>
</sst>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5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0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00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02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textRotation="180"/>
    </xf>
    <xf numFmtId="200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view="pageBreakPreview" zoomScale="75" zoomScaleSheetLayoutView="75" zoomScalePageLayoutView="0" workbookViewId="0" topLeftCell="A1">
      <selection activeCell="Q7" sqref="Q7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3.71093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44" t="s">
        <v>32</v>
      </c>
      <c r="I1" s="144"/>
      <c r="J1" s="144"/>
      <c r="K1" s="6"/>
    </row>
    <row r="2" spans="1:12" ht="50.25" customHeight="1">
      <c r="A2" s="7"/>
      <c r="H2" s="147" t="s">
        <v>82</v>
      </c>
      <c r="I2" s="147"/>
      <c r="J2" s="147"/>
      <c r="K2" s="147"/>
      <c r="L2" s="12"/>
    </row>
    <row r="3" spans="1:10" ht="15.75">
      <c r="A3" s="9"/>
      <c r="H3" s="145"/>
      <c r="I3" s="145"/>
      <c r="J3" s="145"/>
    </row>
    <row r="4" spans="8:10" ht="15.75">
      <c r="H4" s="11"/>
      <c r="I4" s="3"/>
      <c r="J4" s="3"/>
    </row>
    <row r="5" spans="1:12" ht="36" customHeight="1">
      <c r="A5" s="146" t="s">
        <v>83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3"/>
    </row>
    <row r="6" ht="12.75">
      <c r="A6" s="1"/>
    </row>
    <row r="7" spans="1:14" s="2" customFormat="1" ht="32.25" customHeight="1">
      <c r="A7" s="143" t="s">
        <v>0</v>
      </c>
      <c r="B7" s="143" t="s">
        <v>28</v>
      </c>
      <c r="C7" s="143" t="s">
        <v>80</v>
      </c>
      <c r="D7" s="143"/>
      <c r="E7" s="143"/>
      <c r="F7" s="143" t="s">
        <v>46</v>
      </c>
      <c r="G7" s="143"/>
      <c r="H7" s="143"/>
      <c r="I7" s="143" t="s">
        <v>81</v>
      </c>
      <c r="J7" s="143"/>
      <c r="K7" s="143"/>
      <c r="L7" s="10"/>
      <c r="N7" s="4"/>
    </row>
    <row r="8" spans="1:14" s="2" customFormat="1" ht="1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0"/>
      <c r="N8" s="4"/>
    </row>
    <row r="9" spans="1:14" s="2" customFormat="1" ht="18.75" customHeight="1">
      <c r="A9" s="143"/>
      <c r="B9" s="143"/>
      <c r="C9" s="140" t="s">
        <v>1</v>
      </c>
      <c r="D9" s="140" t="s">
        <v>2</v>
      </c>
      <c r="E9" s="140"/>
      <c r="F9" s="140" t="s">
        <v>1</v>
      </c>
      <c r="G9" s="140" t="s">
        <v>2</v>
      </c>
      <c r="H9" s="140"/>
      <c r="I9" s="140" t="s">
        <v>1</v>
      </c>
      <c r="J9" s="140" t="s">
        <v>2</v>
      </c>
      <c r="K9" s="140"/>
      <c r="L9" s="8"/>
      <c r="N9" s="4"/>
    </row>
    <row r="10" spans="1:14" s="2" customFormat="1" ht="28.5">
      <c r="A10" s="143"/>
      <c r="B10" s="143"/>
      <c r="C10" s="140"/>
      <c r="D10" s="16" t="s">
        <v>3</v>
      </c>
      <c r="E10" s="16" t="s">
        <v>4</v>
      </c>
      <c r="F10" s="140"/>
      <c r="G10" s="16" t="s">
        <v>3</v>
      </c>
      <c r="H10" s="16" t="s">
        <v>4</v>
      </c>
      <c r="I10" s="140"/>
      <c r="J10" s="16" t="s">
        <v>3</v>
      </c>
      <c r="K10" s="16" t="s">
        <v>4</v>
      </c>
      <c r="L10" s="8"/>
      <c r="N10" s="4"/>
    </row>
    <row r="11" spans="1:14" s="2" customFormat="1" ht="15.75" customHeight="1">
      <c r="A11" s="93">
        <v>1</v>
      </c>
      <c r="B11" s="3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8"/>
      <c r="N11" s="4"/>
    </row>
    <row r="12" spans="1:15" s="2" customFormat="1" ht="21" customHeight="1">
      <c r="A12" s="127" t="s">
        <v>67</v>
      </c>
      <c r="B12" s="59"/>
      <c r="C12" s="63">
        <f>D12+E12</f>
        <v>10622207</v>
      </c>
      <c r="D12" s="63">
        <f>D17+D51+D70+D95+D119+D145+D151</f>
        <v>10622207</v>
      </c>
      <c r="E12" s="63">
        <f>E17+E51+E70+E95+E119</f>
        <v>0</v>
      </c>
      <c r="F12" s="63">
        <f>G12+H12</f>
        <v>836148</v>
      </c>
      <c r="G12" s="63">
        <f>+G17+G51+G70+G95+G119</f>
        <v>836148</v>
      </c>
      <c r="H12" s="63">
        <f>+H17+H51+H70+H95+H119</f>
        <v>0</v>
      </c>
      <c r="I12" s="63">
        <f>J12+K12</f>
        <v>882973</v>
      </c>
      <c r="J12" s="63">
        <f>+J17+J51+J70+J95+J119</f>
        <v>882973</v>
      </c>
      <c r="K12" s="63">
        <f>+K17+K51+K70+K95+K119</f>
        <v>0</v>
      </c>
      <c r="L12" s="71"/>
      <c r="N12" s="4"/>
      <c r="O12" s="72"/>
    </row>
    <row r="13" spans="1:14" s="2" customFormat="1" ht="17.25" customHeight="1">
      <c r="A13" s="108" t="s">
        <v>9</v>
      </c>
      <c r="B13" s="21"/>
      <c r="C13" s="39"/>
      <c r="D13" s="39"/>
      <c r="E13" s="39"/>
      <c r="F13" s="39"/>
      <c r="G13" s="39"/>
      <c r="H13" s="39"/>
      <c r="I13" s="39"/>
      <c r="J13" s="39"/>
      <c r="K13" s="39"/>
      <c r="L13" s="40"/>
      <c r="N13" s="4"/>
    </row>
    <row r="14" spans="1:14" s="2" customFormat="1" ht="33" customHeight="1">
      <c r="A14" s="113" t="s">
        <v>56</v>
      </c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40"/>
      <c r="N14" s="4"/>
    </row>
    <row r="15" spans="1:14" s="2" customFormat="1" ht="19.5" customHeight="1">
      <c r="A15" s="142" t="s">
        <v>62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41"/>
      <c r="N15" s="4"/>
    </row>
    <row r="16" spans="1:14" s="2" customFormat="1" ht="19.5" customHeight="1">
      <c r="A16" s="141" t="s">
        <v>25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42"/>
      <c r="N16" s="4"/>
    </row>
    <row r="17" spans="1:14" s="44" customFormat="1" ht="23.25" customHeight="1">
      <c r="A17" s="143" t="s">
        <v>68</v>
      </c>
      <c r="B17" s="75" t="s">
        <v>23</v>
      </c>
      <c r="C17" s="22">
        <f>D17+E17</f>
        <v>3113504</v>
      </c>
      <c r="D17" s="22">
        <f>D18+D19</f>
        <v>3113504</v>
      </c>
      <c r="E17" s="22">
        <f>E18+E19</f>
        <v>0</v>
      </c>
      <c r="F17" s="22">
        <f>G17+H17</f>
        <v>493833</v>
      </c>
      <c r="G17" s="22">
        <f>SUM(G18:G19)</f>
        <v>493833</v>
      </c>
      <c r="H17" s="22">
        <f>SUM(H18:H19)</f>
        <v>0</v>
      </c>
      <c r="I17" s="22">
        <f>J17+K17</f>
        <v>521488</v>
      </c>
      <c r="J17" s="22">
        <f>SUM(J18:J19)</f>
        <v>521488</v>
      </c>
      <c r="K17" s="22">
        <f>SUM(K18:K19)</f>
        <v>0</v>
      </c>
      <c r="L17" s="43"/>
      <c r="N17" s="45"/>
    </row>
    <row r="18" spans="1:14" s="44" customFormat="1" ht="23.25" customHeight="1">
      <c r="A18" s="143"/>
      <c r="B18" s="30">
        <v>1513400</v>
      </c>
      <c r="C18" s="22">
        <f>C20+C28</f>
        <v>3029504</v>
      </c>
      <c r="D18" s="22">
        <f>D20+D28</f>
        <v>3029504</v>
      </c>
      <c r="E18" s="22">
        <f>E20+E28</f>
        <v>0</v>
      </c>
      <c r="F18" s="22">
        <f>F20+F28</f>
        <v>493833</v>
      </c>
      <c r="G18" s="22">
        <f>G20+G28</f>
        <v>493833</v>
      </c>
      <c r="H18" s="22">
        <f>H20+H28+H39</f>
        <v>0</v>
      </c>
      <c r="I18" s="22">
        <f>I20+I28</f>
        <v>521488</v>
      </c>
      <c r="J18" s="22">
        <f>J20+J28</f>
        <v>521488</v>
      </c>
      <c r="K18" s="22">
        <f>K20+K28+K39</f>
        <v>0</v>
      </c>
      <c r="L18" s="43"/>
      <c r="N18" s="45"/>
    </row>
    <row r="19" spans="1:14" s="44" customFormat="1" ht="23.25" customHeight="1">
      <c r="A19" s="143"/>
      <c r="B19" s="31" t="s">
        <v>34</v>
      </c>
      <c r="C19" s="22">
        <f>+C39</f>
        <v>84000</v>
      </c>
      <c r="D19" s="22">
        <f>D39</f>
        <v>84000</v>
      </c>
      <c r="E19" s="22">
        <f>+E39</f>
        <v>0</v>
      </c>
      <c r="F19" s="22">
        <f>+F39</f>
        <v>0</v>
      </c>
      <c r="G19" s="22">
        <f>+G39</f>
        <v>0</v>
      </c>
      <c r="H19" s="22">
        <f>H39</f>
        <v>0</v>
      </c>
      <c r="I19" s="22">
        <f>+I39</f>
        <v>0</v>
      </c>
      <c r="J19" s="22">
        <f>+J39</f>
        <v>0</v>
      </c>
      <c r="K19" s="22">
        <f>K39</f>
        <v>0</v>
      </c>
      <c r="L19" s="43"/>
      <c r="N19" s="45"/>
    </row>
    <row r="20" spans="1:12" ht="31.5" customHeight="1">
      <c r="A20" s="96" t="s">
        <v>87</v>
      </c>
      <c r="B20" s="46">
        <v>1513400</v>
      </c>
      <c r="C20" s="17">
        <f>E20+D20</f>
        <v>2540400</v>
      </c>
      <c r="D20" s="17">
        <v>2540400</v>
      </c>
      <c r="E20" s="17">
        <v>0</v>
      </c>
      <c r="F20" s="17">
        <f>H20+G20</f>
        <v>0</v>
      </c>
      <c r="G20" s="22">
        <v>0</v>
      </c>
      <c r="H20" s="22">
        <f>E20*1.05</f>
        <v>0</v>
      </c>
      <c r="I20" s="17">
        <f>K20+J20</f>
        <v>0</v>
      </c>
      <c r="J20" s="22">
        <v>0</v>
      </c>
      <c r="K20" s="22">
        <f>H20*1.043</f>
        <v>0</v>
      </c>
      <c r="L20" s="23"/>
    </row>
    <row r="21" spans="1:12" ht="18" customHeight="1">
      <c r="A21" s="59" t="s">
        <v>5</v>
      </c>
      <c r="B21" s="83"/>
      <c r="C21" s="18"/>
      <c r="D21" s="18"/>
      <c r="E21" s="18"/>
      <c r="F21" s="18"/>
      <c r="G21" s="18"/>
      <c r="H21" s="18"/>
      <c r="I21" s="18"/>
      <c r="J21" s="18"/>
      <c r="K21" s="18"/>
      <c r="L21" s="24"/>
    </row>
    <row r="22" spans="1:12" ht="15">
      <c r="A22" s="97" t="s">
        <v>6</v>
      </c>
      <c r="B22" s="83"/>
      <c r="C22" s="18"/>
      <c r="D22" s="18"/>
      <c r="E22" s="18"/>
      <c r="F22" s="18"/>
      <c r="G22" s="18"/>
      <c r="H22" s="18"/>
      <c r="I22" s="18"/>
      <c r="J22" s="18"/>
      <c r="K22" s="18"/>
      <c r="L22" s="24"/>
    </row>
    <row r="23" spans="1:13" ht="18" customHeight="1">
      <c r="A23" s="128" t="s">
        <v>14</v>
      </c>
      <c r="B23" s="83"/>
      <c r="C23" s="19">
        <f>D23+E23</f>
        <v>331</v>
      </c>
      <c r="D23" s="19">
        <v>331</v>
      </c>
      <c r="E23" s="19">
        <v>0</v>
      </c>
      <c r="F23" s="19">
        <f>G23+H23</f>
        <v>0</v>
      </c>
      <c r="G23" s="19">
        <v>0</v>
      </c>
      <c r="H23" s="19">
        <v>0</v>
      </c>
      <c r="I23" s="19">
        <f>J23+K23</f>
        <v>0</v>
      </c>
      <c r="J23" s="19">
        <v>0</v>
      </c>
      <c r="K23" s="19">
        <v>0</v>
      </c>
      <c r="L23" s="25"/>
      <c r="M23" s="131"/>
    </row>
    <row r="24" spans="1:13" ht="17.25" customHeight="1">
      <c r="A24" s="99" t="s">
        <v>18</v>
      </c>
      <c r="B24" s="83"/>
      <c r="C24" s="20"/>
      <c r="D24" s="20"/>
      <c r="E24" s="20"/>
      <c r="F24" s="20"/>
      <c r="G24" s="20"/>
      <c r="H24" s="20"/>
      <c r="I24" s="20"/>
      <c r="J24" s="20"/>
      <c r="K24" s="20"/>
      <c r="L24" s="24"/>
      <c r="M24" s="131"/>
    </row>
    <row r="25" spans="1:12" ht="16.5">
      <c r="A25" s="119" t="s">
        <v>16</v>
      </c>
      <c r="B25" s="83"/>
      <c r="C25" s="27">
        <f>D25+E25</f>
        <v>7674.924471299094</v>
      </c>
      <c r="D25" s="27">
        <f>D20/D23</f>
        <v>7674.924471299094</v>
      </c>
      <c r="E25" s="27">
        <v>0</v>
      </c>
      <c r="F25" s="27">
        <f>G25+H25</f>
        <v>0</v>
      </c>
      <c r="G25" s="28">
        <v>0</v>
      </c>
      <c r="H25" s="27">
        <v>0</v>
      </c>
      <c r="I25" s="27">
        <f>J25+K25</f>
        <v>0</v>
      </c>
      <c r="J25" s="28">
        <v>0</v>
      </c>
      <c r="K25" s="27">
        <v>0</v>
      </c>
      <c r="L25" s="14"/>
    </row>
    <row r="26" spans="1:12" ht="16.5">
      <c r="A26" s="94" t="s">
        <v>17</v>
      </c>
      <c r="B26" s="83"/>
      <c r="C26" s="27"/>
      <c r="D26" s="27"/>
      <c r="E26" s="27"/>
      <c r="F26" s="27"/>
      <c r="G26" s="28"/>
      <c r="H26" s="27"/>
      <c r="I26" s="27"/>
      <c r="J26" s="28"/>
      <c r="K26" s="27"/>
      <c r="L26" s="14"/>
    </row>
    <row r="27" spans="1:12" ht="38.25" customHeight="1">
      <c r="A27" s="119" t="s">
        <v>29</v>
      </c>
      <c r="B27" s="83"/>
      <c r="C27" s="38">
        <f>D27+E27</f>
        <v>0</v>
      </c>
      <c r="D27" s="38">
        <v>0</v>
      </c>
      <c r="E27" s="38">
        <v>0</v>
      </c>
      <c r="F27" s="38">
        <f>G27+H27</f>
        <v>0</v>
      </c>
      <c r="G27" s="73">
        <f>G20/D20*100</f>
        <v>0</v>
      </c>
      <c r="H27" s="38">
        <v>0</v>
      </c>
      <c r="I27" s="38">
        <f>J27+K27</f>
        <v>0</v>
      </c>
      <c r="J27" s="73">
        <v>0</v>
      </c>
      <c r="K27" s="38">
        <v>0</v>
      </c>
      <c r="L27" s="14"/>
    </row>
    <row r="28" spans="1:13" ht="31.5" customHeight="1">
      <c r="A28" s="96" t="s">
        <v>26</v>
      </c>
      <c r="B28" s="46">
        <v>1513400</v>
      </c>
      <c r="C28" s="17">
        <f>D28+E28</f>
        <v>489104</v>
      </c>
      <c r="D28" s="17">
        <v>489104</v>
      </c>
      <c r="E28" s="17">
        <v>0</v>
      </c>
      <c r="F28" s="17">
        <f>G28+H28</f>
        <v>493833</v>
      </c>
      <c r="G28" s="22">
        <v>493833</v>
      </c>
      <c r="H28" s="22">
        <v>0</v>
      </c>
      <c r="I28" s="17">
        <f>J28+K28</f>
        <v>521488</v>
      </c>
      <c r="J28" s="22">
        <v>521488</v>
      </c>
      <c r="K28" s="22">
        <v>0</v>
      </c>
      <c r="L28" s="23"/>
      <c r="M28" s="26"/>
    </row>
    <row r="29" spans="1:12" ht="16.5">
      <c r="A29" s="59" t="s">
        <v>5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4"/>
    </row>
    <row r="30" spans="1:12" ht="16.5">
      <c r="A30" s="97" t="s">
        <v>6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4"/>
    </row>
    <row r="31" spans="1:12" ht="17.25" customHeight="1">
      <c r="A31" s="128" t="s">
        <v>15</v>
      </c>
      <c r="B31" s="21"/>
      <c r="C31" s="19">
        <f>D31+E31</f>
        <v>26</v>
      </c>
      <c r="D31" s="19">
        <v>26</v>
      </c>
      <c r="E31" s="19">
        <v>0</v>
      </c>
      <c r="F31" s="19">
        <f>G31+H31</f>
        <v>18</v>
      </c>
      <c r="G31" s="19">
        <v>18</v>
      </c>
      <c r="H31" s="19">
        <v>0</v>
      </c>
      <c r="I31" s="19">
        <f>J31+K31</f>
        <v>18</v>
      </c>
      <c r="J31" s="19">
        <v>18</v>
      </c>
      <c r="K31" s="19">
        <v>0</v>
      </c>
      <c r="L31" s="25"/>
    </row>
    <row r="32" spans="1:12" ht="18.75" customHeight="1">
      <c r="A32" s="99" t="s">
        <v>18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4"/>
    </row>
    <row r="33" spans="1:12" ht="15.75" customHeight="1">
      <c r="A33" s="121" t="s">
        <v>84</v>
      </c>
      <c r="B33" s="21"/>
      <c r="C33" s="27">
        <f>D33+E33</f>
        <v>1567.6410256410256</v>
      </c>
      <c r="D33" s="27">
        <f>D28/D31/12</f>
        <v>1567.6410256410256</v>
      </c>
      <c r="E33" s="27">
        <v>0</v>
      </c>
      <c r="F33" s="27">
        <f>G33+H33</f>
        <v>2286.263888888889</v>
      </c>
      <c r="G33" s="28">
        <f>G28/G31/12</f>
        <v>2286.263888888889</v>
      </c>
      <c r="H33" s="28">
        <v>0</v>
      </c>
      <c r="I33" s="32">
        <f>J33+K33</f>
        <v>2414.296296296296</v>
      </c>
      <c r="J33" s="28">
        <f>J28/J31/12</f>
        <v>2414.296296296296</v>
      </c>
      <c r="K33" s="28">
        <v>0</v>
      </c>
      <c r="L33" s="33"/>
    </row>
    <row r="34" spans="1:12" ht="16.5">
      <c r="A34" s="94" t="s">
        <v>17</v>
      </c>
      <c r="B34" s="21"/>
      <c r="C34" s="27"/>
      <c r="D34" s="27"/>
      <c r="E34" s="27"/>
      <c r="F34" s="27"/>
      <c r="G34" s="28"/>
      <c r="H34" s="28"/>
      <c r="I34" s="27"/>
      <c r="J34" s="28"/>
      <c r="K34" s="28"/>
      <c r="L34" s="33"/>
    </row>
    <row r="35" spans="1:12" ht="31.5" customHeight="1">
      <c r="A35" s="119" t="s">
        <v>29</v>
      </c>
      <c r="B35" s="21"/>
      <c r="C35" s="38">
        <v>0</v>
      </c>
      <c r="D35" s="38">
        <v>0</v>
      </c>
      <c r="E35" s="38">
        <v>0</v>
      </c>
      <c r="F35" s="38">
        <f>G35+H35</f>
        <v>106.69995505851035</v>
      </c>
      <c r="G35" s="73">
        <f>G28/462824*100</f>
        <v>106.69995505851035</v>
      </c>
      <c r="H35" s="73">
        <v>0</v>
      </c>
      <c r="I35" s="38">
        <f>J35+K35</f>
        <v>105.60007127915712</v>
      </c>
      <c r="J35" s="73">
        <f>J28/G28*100</f>
        <v>105.60007127915712</v>
      </c>
      <c r="K35" s="73">
        <v>0</v>
      </c>
      <c r="L35" s="33"/>
    </row>
    <row r="36" spans="1:12" ht="19.5" customHeight="1">
      <c r="A36" s="59"/>
      <c r="B36" s="21"/>
      <c r="C36" s="35"/>
      <c r="D36" s="35"/>
      <c r="E36" s="35"/>
      <c r="F36" s="35"/>
      <c r="G36" s="35"/>
      <c r="H36" s="35"/>
      <c r="I36" s="35"/>
      <c r="J36" s="35"/>
      <c r="K36" s="35"/>
      <c r="L36" s="14"/>
    </row>
    <row r="37" spans="1:12" ht="26.25" customHeight="1">
      <c r="A37" s="9"/>
      <c r="B37" s="91"/>
      <c r="C37" s="34"/>
      <c r="D37" s="34"/>
      <c r="E37" s="34"/>
      <c r="F37" s="34"/>
      <c r="G37" s="34"/>
      <c r="H37" s="34"/>
      <c r="I37" s="132" t="s">
        <v>33</v>
      </c>
      <c r="J37" s="132"/>
      <c r="K37" s="132"/>
      <c r="L37" s="34"/>
    </row>
    <row r="38" spans="1:12" ht="14.25">
      <c r="A38" s="93">
        <v>1</v>
      </c>
      <c r="B38" s="36">
        <v>2</v>
      </c>
      <c r="C38" s="16">
        <v>3</v>
      </c>
      <c r="D38" s="16">
        <v>4</v>
      </c>
      <c r="E38" s="16">
        <v>5</v>
      </c>
      <c r="F38" s="16">
        <v>6</v>
      </c>
      <c r="G38" s="16">
        <v>7</v>
      </c>
      <c r="H38" s="16">
        <v>8</v>
      </c>
      <c r="I38" s="16">
        <v>9</v>
      </c>
      <c r="J38" s="16">
        <v>10</v>
      </c>
      <c r="K38" s="16">
        <v>11</v>
      </c>
      <c r="L38" s="8"/>
    </row>
    <row r="39" spans="1:12" ht="149.25" customHeight="1">
      <c r="A39" s="96" t="s">
        <v>88</v>
      </c>
      <c r="B39" s="122" t="s">
        <v>34</v>
      </c>
      <c r="C39" s="17">
        <f>D39+E39</f>
        <v>84000</v>
      </c>
      <c r="D39" s="17">
        <v>84000</v>
      </c>
      <c r="E39" s="17">
        <v>0</v>
      </c>
      <c r="F39" s="17">
        <f>G39+H39</f>
        <v>0</v>
      </c>
      <c r="G39" s="22">
        <v>0</v>
      </c>
      <c r="H39" s="17">
        <v>0</v>
      </c>
      <c r="I39" s="17">
        <f>J39+K39</f>
        <v>0</v>
      </c>
      <c r="J39" s="22">
        <f>G39*1.043</f>
        <v>0</v>
      </c>
      <c r="K39" s="17">
        <v>0</v>
      </c>
      <c r="L39" s="29"/>
    </row>
    <row r="40" spans="1:12" ht="19.5" customHeight="1">
      <c r="A40" s="59" t="s">
        <v>5</v>
      </c>
      <c r="B40" s="21"/>
      <c r="C40" s="35"/>
      <c r="D40" s="35"/>
      <c r="E40" s="35"/>
      <c r="F40" s="35"/>
      <c r="G40" s="35"/>
      <c r="H40" s="35"/>
      <c r="I40" s="35"/>
      <c r="J40" s="35"/>
      <c r="K40" s="35"/>
      <c r="L40" s="23"/>
    </row>
    <row r="41" spans="1:12" ht="14.25">
      <c r="A41" s="123" t="s">
        <v>6</v>
      </c>
      <c r="B41" s="36"/>
      <c r="C41" s="16"/>
      <c r="D41" s="16"/>
      <c r="E41" s="16"/>
      <c r="F41" s="16"/>
      <c r="G41" s="16"/>
      <c r="H41" s="16"/>
      <c r="I41" s="16"/>
      <c r="J41" s="16"/>
      <c r="K41" s="16"/>
      <c r="L41" s="23"/>
    </row>
    <row r="42" spans="1:12" ht="121.5" customHeight="1">
      <c r="A42" s="124" t="s">
        <v>89</v>
      </c>
      <c r="B42" s="36"/>
      <c r="C42" s="37">
        <f>D42+E42</f>
        <v>7</v>
      </c>
      <c r="D42" s="37">
        <v>7</v>
      </c>
      <c r="E42" s="37">
        <v>0</v>
      </c>
      <c r="F42" s="37">
        <f>H42+G42</f>
        <v>0</v>
      </c>
      <c r="G42" s="37">
        <v>0</v>
      </c>
      <c r="H42" s="37">
        <v>0</v>
      </c>
      <c r="I42" s="37">
        <f>J42+K42</f>
        <v>0</v>
      </c>
      <c r="J42" s="37">
        <v>0</v>
      </c>
      <c r="K42" s="37">
        <v>0</v>
      </c>
      <c r="L42" s="23"/>
    </row>
    <row r="43" spans="1:12" ht="15" customHeight="1">
      <c r="A43" s="99" t="s">
        <v>18</v>
      </c>
      <c r="B43" s="21"/>
      <c r="C43" s="35"/>
      <c r="D43" s="35"/>
      <c r="E43" s="35"/>
      <c r="F43" s="35"/>
      <c r="G43" s="35"/>
      <c r="H43" s="35"/>
      <c r="I43" s="35"/>
      <c r="J43" s="35"/>
      <c r="K43" s="35"/>
      <c r="L43" s="14"/>
    </row>
    <row r="44" spans="1:12" ht="21" customHeight="1">
      <c r="A44" s="116" t="s">
        <v>36</v>
      </c>
      <c r="B44" s="21"/>
      <c r="C44" s="27">
        <f>D44+E44</f>
        <v>12000</v>
      </c>
      <c r="D44" s="27">
        <f>D39/D42</f>
        <v>12000</v>
      </c>
      <c r="E44" s="27">
        <v>0</v>
      </c>
      <c r="F44" s="27">
        <f>G44+H44</f>
        <v>0</v>
      </c>
      <c r="G44" s="28">
        <v>0</v>
      </c>
      <c r="H44" s="27">
        <v>0</v>
      </c>
      <c r="I44" s="27">
        <f>J44+K44</f>
        <v>0</v>
      </c>
      <c r="J44" s="28">
        <f>G44*1.043</f>
        <v>0</v>
      </c>
      <c r="K44" s="27">
        <v>0</v>
      </c>
      <c r="L44" s="14"/>
    </row>
    <row r="45" spans="1:12" ht="19.5" customHeight="1">
      <c r="A45" s="94" t="s">
        <v>17</v>
      </c>
      <c r="B45" s="21"/>
      <c r="C45" s="27"/>
      <c r="D45" s="27"/>
      <c r="E45" s="27"/>
      <c r="F45" s="27"/>
      <c r="G45" s="27"/>
      <c r="H45" s="27"/>
      <c r="I45" s="27"/>
      <c r="J45" s="27"/>
      <c r="K45" s="27"/>
      <c r="L45" s="14"/>
    </row>
    <row r="46" spans="1:12" ht="29.25" customHeight="1">
      <c r="A46" s="100" t="s">
        <v>29</v>
      </c>
      <c r="B46" s="21"/>
      <c r="C46" s="38">
        <f>+D46+E46</f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14"/>
    </row>
    <row r="47" spans="1:12" ht="18.75" customHeight="1">
      <c r="A47" s="108" t="s">
        <v>8</v>
      </c>
      <c r="B47" s="30">
        <v>1513190</v>
      </c>
      <c r="C47" s="18"/>
      <c r="D47" s="18"/>
      <c r="E47" s="18"/>
      <c r="F47" s="18"/>
      <c r="G47" s="18"/>
      <c r="H47" s="18"/>
      <c r="I47" s="18"/>
      <c r="J47" s="18"/>
      <c r="K47" s="18"/>
      <c r="L47" s="24"/>
    </row>
    <row r="48" spans="1:12" ht="18" customHeight="1">
      <c r="A48" s="113" t="s">
        <v>57</v>
      </c>
      <c r="B48" s="21"/>
      <c r="C48" s="18"/>
      <c r="D48" s="18"/>
      <c r="E48" s="18"/>
      <c r="F48" s="18"/>
      <c r="G48" s="18"/>
      <c r="H48" s="18"/>
      <c r="I48" s="18"/>
      <c r="J48" s="18"/>
      <c r="K48" s="18"/>
      <c r="L48" s="24"/>
    </row>
    <row r="49" spans="1:15" s="2" customFormat="1" ht="39.75" customHeight="1">
      <c r="A49" s="129" t="s">
        <v>63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23"/>
      <c r="M49" s="49"/>
      <c r="N49" s="50"/>
      <c r="O49" s="4"/>
    </row>
    <row r="50" spans="1:14" s="2" customFormat="1" ht="34.5" customHeight="1">
      <c r="A50" s="136" t="s">
        <v>58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47"/>
      <c r="N50" s="4"/>
    </row>
    <row r="51" spans="1:14" s="2" customFormat="1" ht="31.5" customHeight="1">
      <c r="A51" s="125" t="s">
        <v>59</v>
      </c>
      <c r="B51" s="21"/>
      <c r="C51" s="17">
        <f>E51+D51</f>
        <v>347889</v>
      </c>
      <c r="D51" s="17">
        <v>347889</v>
      </c>
      <c r="E51" s="17">
        <v>0</v>
      </c>
      <c r="F51" s="17">
        <f>H51+G51</f>
        <v>0</v>
      </c>
      <c r="G51" s="22">
        <v>0</v>
      </c>
      <c r="H51" s="22">
        <f>E51*1.05</f>
        <v>0</v>
      </c>
      <c r="I51" s="17">
        <f>K51+J51</f>
        <v>0</v>
      </c>
      <c r="J51" s="22">
        <v>0</v>
      </c>
      <c r="K51" s="22">
        <f>H51*1.043</f>
        <v>0</v>
      </c>
      <c r="L51" s="48"/>
      <c r="N51" s="4"/>
    </row>
    <row r="52" spans="1:14" s="2" customFormat="1" ht="16.5">
      <c r="A52" s="121" t="s">
        <v>5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4"/>
      <c r="N52" s="4"/>
    </row>
    <row r="53" spans="1:14" s="2" customFormat="1" ht="16.5">
      <c r="A53" s="113" t="s">
        <v>6</v>
      </c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4"/>
      <c r="N53" s="4"/>
    </row>
    <row r="54" spans="1:14" s="2" customFormat="1" ht="16.5" customHeight="1">
      <c r="A54" s="119" t="s">
        <v>19</v>
      </c>
      <c r="B54" s="51"/>
      <c r="C54" s="19">
        <f>D54+E54</f>
        <v>471</v>
      </c>
      <c r="D54" s="19">
        <f>SUM(D55:D56)</f>
        <v>471</v>
      </c>
      <c r="E54" s="19">
        <v>0</v>
      </c>
      <c r="F54" s="19">
        <f>G54+H54</f>
        <v>0</v>
      </c>
      <c r="G54" s="19">
        <f>SUM(G55:G55)</f>
        <v>0</v>
      </c>
      <c r="H54" s="19">
        <v>0</v>
      </c>
      <c r="I54" s="19">
        <f>J54+K54</f>
        <v>0</v>
      </c>
      <c r="J54" s="19">
        <v>0</v>
      </c>
      <c r="K54" s="19">
        <v>0</v>
      </c>
      <c r="L54" s="25"/>
      <c r="N54" s="4"/>
    </row>
    <row r="55" spans="1:14" s="2" customFormat="1" ht="64.5" customHeight="1">
      <c r="A55" s="126" t="s">
        <v>60</v>
      </c>
      <c r="B55" s="21"/>
      <c r="C55" s="19">
        <f>D55+E55</f>
        <v>465</v>
      </c>
      <c r="D55" s="19">
        <v>465</v>
      </c>
      <c r="E55" s="19">
        <v>0</v>
      </c>
      <c r="F55" s="19">
        <f>G55+H55</f>
        <v>0</v>
      </c>
      <c r="G55" s="19">
        <v>0</v>
      </c>
      <c r="H55" s="19">
        <v>0</v>
      </c>
      <c r="I55" s="19">
        <f>J55+K55</f>
        <v>0</v>
      </c>
      <c r="J55" s="19">
        <v>0</v>
      </c>
      <c r="K55" s="19">
        <v>0</v>
      </c>
      <c r="L55" s="23"/>
      <c r="N55" s="4"/>
    </row>
    <row r="56" spans="1:14" s="2" customFormat="1" ht="32.25" customHeight="1">
      <c r="A56" s="126" t="s">
        <v>53</v>
      </c>
      <c r="B56" s="21"/>
      <c r="C56" s="19">
        <f>D56+E56</f>
        <v>6</v>
      </c>
      <c r="D56" s="19">
        <v>6</v>
      </c>
      <c r="E56" s="19">
        <v>0</v>
      </c>
      <c r="F56" s="19">
        <f>G56+H56</f>
        <v>0</v>
      </c>
      <c r="G56" s="19">
        <v>0</v>
      </c>
      <c r="H56" s="19">
        <v>0</v>
      </c>
      <c r="I56" s="19">
        <f>J56+K56</f>
        <v>0</v>
      </c>
      <c r="J56" s="19">
        <v>0</v>
      </c>
      <c r="K56" s="19">
        <v>0</v>
      </c>
      <c r="L56" s="23"/>
      <c r="N56" s="4"/>
    </row>
    <row r="57" spans="1:14" s="2" customFormat="1" ht="15">
      <c r="A57" s="94" t="s">
        <v>18</v>
      </c>
      <c r="B57" s="21"/>
      <c r="C57" s="35"/>
      <c r="D57" s="35"/>
      <c r="E57" s="35"/>
      <c r="F57" s="35"/>
      <c r="G57" s="35"/>
      <c r="H57" s="35"/>
      <c r="I57" s="35"/>
      <c r="J57" s="35"/>
      <c r="K57" s="35"/>
      <c r="L57" s="14"/>
      <c r="N57" s="4"/>
    </row>
    <row r="58" spans="1:14" s="2" customFormat="1" ht="43.5" customHeight="1">
      <c r="A58" s="116" t="s">
        <v>48</v>
      </c>
      <c r="B58" s="21"/>
      <c r="C58" s="27">
        <f>D58+E58</f>
        <v>738.6178343949044</v>
      </c>
      <c r="D58" s="27">
        <f>D51/D54</f>
        <v>738.6178343949044</v>
      </c>
      <c r="E58" s="27">
        <v>0</v>
      </c>
      <c r="F58" s="27">
        <f>G58+H58</f>
        <v>0</v>
      </c>
      <c r="G58" s="27">
        <v>0</v>
      </c>
      <c r="H58" s="27">
        <v>0</v>
      </c>
      <c r="I58" s="27">
        <f>J58+K58</f>
        <v>0</v>
      </c>
      <c r="J58" s="27">
        <v>0</v>
      </c>
      <c r="K58" s="27">
        <v>0</v>
      </c>
      <c r="L58" s="14"/>
      <c r="N58" s="4"/>
    </row>
    <row r="59" spans="1:14" s="2" customFormat="1" ht="26.25" customHeight="1">
      <c r="A59" s="9"/>
      <c r="B59" s="91"/>
      <c r="C59" s="34"/>
      <c r="D59" s="34"/>
      <c r="E59" s="34"/>
      <c r="F59" s="34"/>
      <c r="G59" s="34"/>
      <c r="H59" s="34"/>
      <c r="I59" s="132" t="s">
        <v>33</v>
      </c>
      <c r="J59" s="132"/>
      <c r="K59" s="132"/>
      <c r="L59" s="34"/>
      <c r="N59" s="4"/>
    </row>
    <row r="60" spans="1:14" s="2" customFormat="1" ht="14.25">
      <c r="A60" s="93">
        <v>1</v>
      </c>
      <c r="B60" s="36">
        <v>2</v>
      </c>
      <c r="C60" s="16">
        <v>3</v>
      </c>
      <c r="D60" s="16">
        <v>4</v>
      </c>
      <c r="E60" s="16">
        <v>5</v>
      </c>
      <c r="F60" s="16">
        <v>6</v>
      </c>
      <c r="G60" s="16">
        <v>7</v>
      </c>
      <c r="H60" s="16">
        <v>8</v>
      </c>
      <c r="I60" s="16">
        <v>9</v>
      </c>
      <c r="J60" s="16">
        <v>10</v>
      </c>
      <c r="K60" s="16">
        <v>11</v>
      </c>
      <c r="L60" s="8"/>
      <c r="N60" s="4"/>
    </row>
    <row r="61" spans="1:14" s="2" customFormat="1" ht="32.25" customHeight="1">
      <c r="A61" s="116" t="s">
        <v>85</v>
      </c>
      <c r="B61" s="21"/>
      <c r="C61" s="32">
        <f>D61+E61</f>
        <v>667.1161290322581</v>
      </c>
      <c r="D61" s="32">
        <f>310209/D55</f>
        <v>667.1161290322581</v>
      </c>
      <c r="E61" s="32">
        <v>0</v>
      </c>
      <c r="F61" s="32">
        <f>G61+H61</f>
        <v>0</v>
      </c>
      <c r="G61" s="32">
        <v>0</v>
      </c>
      <c r="H61" s="32">
        <v>0</v>
      </c>
      <c r="I61" s="32">
        <f>J61+K61</f>
        <v>0</v>
      </c>
      <c r="J61" s="32">
        <v>0</v>
      </c>
      <c r="K61" s="32">
        <v>0</v>
      </c>
      <c r="L61" s="52"/>
      <c r="N61" s="4"/>
    </row>
    <row r="62" spans="1:14" s="2" customFormat="1" ht="32.25" customHeight="1">
      <c r="A62" s="116" t="s">
        <v>86</v>
      </c>
      <c r="B62" s="21"/>
      <c r="C62" s="27">
        <f>D62+E62</f>
        <v>6280</v>
      </c>
      <c r="D62" s="27">
        <f>37680/D56</f>
        <v>6280</v>
      </c>
      <c r="E62" s="32">
        <v>0</v>
      </c>
      <c r="F62" s="32">
        <f>G62+H62</f>
        <v>0</v>
      </c>
      <c r="G62" s="32">
        <v>0</v>
      </c>
      <c r="H62" s="32">
        <v>0</v>
      </c>
      <c r="I62" s="32">
        <f>J62+K62</f>
        <v>0</v>
      </c>
      <c r="J62" s="32">
        <v>0</v>
      </c>
      <c r="K62" s="32">
        <v>0</v>
      </c>
      <c r="L62" s="52"/>
      <c r="N62" s="4"/>
    </row>
    <row r="63" spans="1:14" s="2" customFormat="1" ht="17.25" customHeight="1">
      <c r="A63" s="94" t="s">
        <v>20</v>
      </c>
      <c r="B63" s="21"/>
      <c r="C63" s="27"/>
      <c r="D63" s="27"/>
      <c r="E63" s="27"/>
      <c r="F63" s="27"/>
      <c r="G63" s="27"/>
      <c r="H63" s="27"/>
      <c r="I63" s="27"/>
      <c r="J63" s="27"/>
      <c r="K63" s="27"/>
      <c r="L63" s="14"/>
      <c r="N63" s="4"/>
    </row>
    <row r="64" spans="1:14" s="2" customFormat="1" ht="19.5" customHeight="1">
      <c r="A64" s="114" t="s">
        <v>24</v>
      </c>
      <c r="B64" s="21"/>
      <c r="C64" s="27">
        <f>D64+E64</f>
        <v>100</v>
      </c>
      <c r="D64" s="27">
        <v>100</v>
      </c>
      <c r="E64" s="27">
        <v>0</v>
      </c>
      <c r="F64" s="27">
        <f>G64+H64</f>
        <v>100</v>
      </c>
      <c r="G64" s="27">
        <v>100</v>
      </c>
      <c r="H64" s="27">
        <v>0</v>
      </c>
      <c r="I64" s="27">
        <f>J64+K64</f>
        <v>100</v>
      </c>
      <c r="J64" s="27">
        <v>100</v>
      </c>
      <c r="K64" s="27">
        <v>0</v>
      </c>
      <c r="L64" s="14"/>
      <c r="N64" s="4"/>
    </row>
    <row r="65" spans="1:14" s="2" customFormat="1" ht="27.75" customHeight="1">
      <c r="A65" s="117" t="s">
        <v>30</v>
      </c>
      <c r="B65" s="21"/>
      <c r="C65" s="53">
        <f>D65+E65</f>
        <v>0</v>
      </c>
      <c r="D65" s="53">
        <v>0</v>
      </c>
      <c r="E65" s="53">
        <v>0</v>
      </c>
      <c r="F65" s="53">
        <f>G65+H65</f>
        <v>0</v>
      </c>
      <c r="G65" s="53">
        <f>G51/D51*100</f>
        <v>0</v>
      </c>
      <c r="H65" s="53">
        <v>0</v>
      </c>
      <c r="I65" s="53">
        <f>J65+K65</f>
        <v>0</v>
      </c>
      <c r="J65" s="53">
        <v>0</v>
      </c>
      <c r="K65" s="53">
        <v>0</v>
      </c>
      <c r="L65" s="52"/>
      <c r="N65" s="4"/>
    </row>
    <row r="66" spans="1:14" s="2" customFormat="1" ht="15.75">
      <c r="A66" s="108" t="s">
        <v>10</v>
      </c>
      <c r="B66" s="30">
        <v>1513200</v>
      </c>
      <c r="C66" s="18"/>
      <c r="D66" s="18"/>
      <c r="E66" s="18"/>
      <c r="F66" s="18"/>
      <c r="G66" s="18"/>
      <c r="H66" s="18"/>
      <c r="I66" s="18"/>
      <c r="J66" s="18"/>
      <c r="K66" s="18"/>
      <c r="L66" s="24"/>
      <c r="N66" s="4"/>
    </row>
    <row r="67" spans="1:14" s="2" customFormat="1" ht="22.5" customHeight="1">
      <c r="A67" s="113" t="s">
        <v>57</v>
      </c>
      <c r="B67" s="21"/>
      <c r="C67" s="18"/>
      <c r="D67" s="18"/>
      <c r="E67" s="18"/>
      <c r="F67" s="18"/>
      <c r="G67" s="18"/>
      <c r="H67" s="18"/>
      <c r="I67" s="18"/>
      <c r="J67" s="18"/>
      <c r="K67" s="18"/>
      <c r="L67" s="24"/>
      <c r="M67" s="26"/>
      <c r="N67" s="4"/>
    </row>
    <row r="68" spans="1:14" s="2" customFormat="1" ht="20.25" customHeight="1">
      <c r="A68" s="139" t="s">
        <v>64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23"/>
      <c r="N68" s="4"/>
    </row>
    <row r="69" spans="1:14" s="2" customFormat="1" ht="21" customHeight="1">
      <c r="A69" s="135" t="s">
        <v>11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55"/>
      <c r="N69" s="4"/>
    </row>
    <row r="70" spans="1:14" s="2" customFormat="1" ht="19.5" customHeight="1">
      <c r="A70" s="118" t="s">
        <v>68</v>
      </c>
      <c r="B70" s="54"/>
      <c r="C70" s="56">
        <f aca="true" t="shared" si="0" ref="C70:K70">C71+C81</f>
        <v>785350</v>
      </c>
      <c r="D70" s="56">
        <f t="shared" si="0"/>
        <v>785350</v>
      </c>
      <c r="E70" s="56">
        <f t="shared" si="0"/>
        <v>0</v>
      </c>
      <c r="F70" s="56">
        <f t="shared" si="0"/>
        <v>342315</v>
      </c>
      <c r="G70" s="56">
        <f t="shared" si="0"/>
        <v>342315</v>
      </c>
      <c r="H70" s="56">
        <f t="shared" si="0"/>
        <v>0</v>
      </c>
      <c r="I70" s="56">
        <f t="shared" si="0"/>
        <v>361485</v>
      </c>
      <c r="J70" s="56">
        <f t="shared" si="0"/>
        <v>361485</v>
      </c>
      <c r="K70" s="56">
        <f t="shared" si="0"/>
        <v>0</v>
      </c>
      <c r="L70" s="84"/>
      <c r="N70" s="4"/>
    </row>
    <row r="71" spans="1:14" s="2" customFormat="1" ht="33" customHeight="1">
      <c r="A71" s="94" t="s">
        <v>35</v>
      </c>
      <c r="B71" s="21"/>
      <c r="C71" s="17">
        <f>E71+D71</f>
        <v>320820</v>
      </c>
      <c r="D71" s="17">
        <v>320820</v>
      </c>
      <c r="E71" s="17">
        <v>0</v>
      </c>
      <c r="F71" s="17">
        <f>H71+G71</f>
        <v>342315</v>
      </c>
      <c r="G71" s="22">
        <v>342315</v>
      </c>
      <c r="H71" s="22">
        <f>E71*1.05</f>
        <v>0</v>
      </c>
      <c r="I71" s="17">
        <f>K71+J71</f>
        <v>361485</v>
      </c>
      <c r="J71" s="22">
        <v>361485</v>
      </c>
      <c r="K71" s="22">
        <f>H71*1.043</f>
        <v>0</v>
      </c>
      <c r="L71" s="48"/>
      <c r="M71" s="85"/>
      <c r="N71" s="4"/>
    </row>
    <row r="72" spans="1:14" s="2" customFormat="1" ht="18" customHeight="1">
      <c r="A72" s="119" t="s">
        <v>12</v>
      </c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4"/>
      <c r="N72" s="4"/>
    </row>
    <row r="73" spans="1:14" s="2" customFormat="1" ht="16.5">
      <c r="A73" s="94" t="s">
        <v>13</v>
      </c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3"/>
      <c r="N73" s="4"/>
    </row>
    <row r="74" spans="1:15" s="2" customFormat="1" ht="19.5" customHeight="1">
      <c r="A74" s="119" t="s">
        <v>19</v>
      </c>
      <c r="B74" s="21"/>
      <c r="C74" s="19"/>
      <c r="D74" s="19"/>
      <c r="E74" s="19"/>
      <c r="F74" s="19"/>
      <c r="G74" s="19"/>
      <c r="H74" s="19"/>
      <c r="I74" s="19"/>
      <c r="J74" s="19"/>
      <c r="K74" s="19"/>
      <c r="L74" s="23"/>
      <c r="M74" s="25"/>
      <c r="O74" s="4"/>
    </row>
    <row r="75" spans="1:14" s="2" customFormat="1" ht="52.5" customHeight="1">
      <c r="A75" s="120" t="s">
        <v>37</v>
      </c>
      <c r="B75" s="21"/>
      <c r="C75" s="19">
        <f>D75+E75</f>
        <v>74</v>
      </c>
      <c r="D75" s="19">
        <f>10+64</f>
        <v>74</v>
      </c>
      <c r="E75" s="19">
        <v>0</v>
      </c>
      <c r="F75" s="19">
        <f>G75+H75</f>
        <v>74</v>
      </c>
      <c r="G75" s="19">
        <f>10+64</f>
        <v>74</v>
      </c>
      <c r="H75" s="19">
        <v>0</v>
      </c>
      <c r="I75" s="19">
        <f>J75+K75</f>
        <v>74</v>
      </c>
      <c r="J75" s="19">
        <f>10+64</f>
        <v>74</v>
      </c>
      <c r="K75" s="19">
        <v>0</v>
      </c>
      <c r="L75" s="25"/>
      <c r="N75" s="4"/>
    </row>
    <row r="76" spans="1:14" s="2" customFormat="1" ht="16.5">
      <c r="A76" s="94" t="s">
        <v>18</v>
      </c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4"/>
      <c r="N76" s="4"/>
    </row>
    <row r="77" spans="1:14" s="2" customFormat="1" ht="45" customHeight="1">
      <c r="A77" s="116" t="s">
        <v>61</v>
      </c>
      <c r="B77" s="21"/>
      <c r="C77" s="27">
        <f>D77+E77</f>
        <v>4335.405405405405</v>
      </c>
      <c r="D77" s="27">
        <f>D71/D75</f>
        <v>4335.405405405405</v>
      </c>
      <c r="E77" s="27">
        <v>0</v>
      </c>
      <c r="F77" s="27">
        <f>G77+H77</f>
        <v>4625.878378378378</v>
      </c>
      <c r="G77" s="28">
        <f>G71/G75</f>
        <v>4625.878378378378</v>
      </c>
      <c r="H77" s="27">
        <v>0</v>
      </c>
      <c r="I77" s="27">
        <f>J77+K77</f>
        <v>4884.9324324324325</v>
      </c>
      <c r="J77" s="28">
        <f>J71/J75</f>
        <v>4884.9324324324325</v>
      </c>
      <c r="K77" s="27">
        <v>0</v>
      </c>
      <c r="L77" s="23"/>
      <c r="N77" s="4"/>
    </row>
    <row r="78" spans="1:14" s="2" customFormat="1" ht="15" customHeight="1">
      <c r="A78" s="94" t="s">
        <v>17</v>
      </c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4"/>
      <c r="N78" s="4"/>
    </row>
    <row r="79" spans="1:14" s="2" customFormat="1" ht="17.25" customHeight="1">
      <c r="A79" s="117" t="s">
        <v>24</v>
      </c>
      <c r="B79" s="21"/>
      <c r="C79" s="27">
        <f>D79+E79</f>
        <v>100</v>
      </c>
      <c r="D79" s="27">
        <v>100</v>
      </c>
      <c r="E79" s="27">
        <v>0</v>
      </c>
      <c r="F79" s="27">
        <f>G79+H79</f>
        <v>100</v>
      </c>
      <c r="G79" s="27">
        <v>100</v>
      </c>
      <c r="H79" s="27">
        <v>0</v>
      </c>
      <c r="I79" s="27">
        <f>J79+K79</f>
        <v>100</v>
      </c>
      <c r="J79" s="27">
        <v>100</v>
      </c>
      <c r="K79" s="27">
        <v>0</v>
      </c>
      <c r="L79" s="14"/>
      <c r="N79" s="4"/>
    </row>
    <row r="80" spans="1:14" s="2" customFormat="1" ht="33" customHeight="1">
      <c r="A80" s="101" t="s">
        <v>31</v>
      </c>
      <c r="B80" s="21"/>
      <c r="C80" s="27">
        <f>D80+E80</f>
        <v>0</v>
      </c>
      <c r="D80" s="27">
        <v>0</v>
      </c>
      <c r="E80" s="27">
        <v>0</v>
      </c>
      <c r="F80" s="27">
        <f>G80+H80</f>
        <v>106.70001870207592</v>
      </c>
      <c r="G80" s="27">
        <f>G71/D71*100</f>
        <v>106.70001870207592</v>
      </c>
      <c r="H80" s="27">
        <v>0</v>
      </c>
      <c r="I80" s="27">
        <f>J80+K80</f>
        <v>105.60010516629421</v>
      </c>
      <c r="J80" s="27">
        <f>J71/G71*100</f>
        <v>105.60010516629421</v>
      </c>
      <c r="K80" s="27">
        <v>0</v>
      </c>
      <c r="L80" s="14"/>
      <c r="N80" s="4"/>
    </row>
    <row r="81" spans="1:12" ht="33" customHeight="1">
      <c r="A81" s="109" t="s">
        <v>27</v>
      </c>
      <c r="B81" s="21"/>
      <c r="C81" s="17">
        <f>E81+D81</f>
        <v>464530</v>
      </c>
      <c r="D81" s="17">
        <f>464530</f>
        <v>464530</v>
      </c>
      <c r="E81" s="17">
        <v>0</v>
      </c>
      <c r="F81" s="17">
        <f>H81+G81</f>
        <v>0</v>
      </c>
      <c r="G81" s="22">
        <v>0</v>
      </c>
      <c r="H81" s="22">
        <f>E81*1.05</f>
        <v>0</v>
      </c>
      <c r="I81" s="17">
        <f>K81+J81</f>
        <v>0</v>
      </c>
      <c r="J81" s="22">
        <v>0</v>
      </c>
      <c r="K81" s="22">
        <f>H81*1.043</f>
        <v>0</v>
      </c>
      <c r="L81" s="48"/>
    </row>
    <row r="82" spans="1:12" ht="17.25" customHeight="1">
      <c r="A82" s="119" t="s">
        <v>12</v>
      </c>
      <c r="B82" s="21"/>
      <c r="C82" s="18"/>
      <c r="D82" s="18"/>
      <c r="E82" s="18"/>
      <c r="F82" s="18"/>
      <c r="G82" s="18"/>
      <c r="H82" s="18"/>
      <c r="I82" s="18"/>
      <c r="J82" s="18"/>
      <c r="K82" s="18"/>
      <c r="L82" s="24"/>
    </row>
    <row r="83" spans="1:12" ht="15" customHeight="1">
      <c r="A83" s="94" t="s">
        <v>13</v>
      </c>
      <c r="B83" s="21"/>
      <c r="C83" s="18"/>
      <c r="D83" s="18"/>
      <c r="E83" s="18"/>
      <c r="F83" s="18"/>
      <c r="G83" s="18"/>
      <c r="H83" s="18"/>
      <c r="I83" s="18"/>
      <c r="J83" s="18"/>
      <c r="K83" s="18"/>
      <c r="L83" s="24"/>
    </row>
    <row r="84" spans="1:12" ht="23.25" customHeight="1">
      <c r="A84" s="119" t="s">
        <v>21</v>
      </c>
      <c r="B84" s="21"/>
      <c r="C84" s="19">
        <f>D84+E84</f>
        <v>175</v>
      </c>
      <c r="D84" s="19">
        <v>175</v>
      </c>
      <c r="E84" s="19">
        <v>0</v>
      </c>
      <c r="F84" s="19">
        <f>G84+H84</f>
        <v>0</v>
      </c>
      <c r="G84" s="19">
        <v>0</v>
      </c>
      <c r="H84" s="19">
        <v>0</v>
      </c>
      <c r="I84" s="19">
        <f>J84+K84</f>
        <v>0</v>
      </c>
      <c r="J84" s="19">
        <v>0</v>
      </c>
      <c r="K84" s="19">
        <v>0</v>
      </c>
      <c r="L84" s="25"/>
    </row>
    <row r="85" spans="1:12" ht="19.5" customHeight="1">
      <c r="A85" s="94" t="s">
        <v>18</v>
      </c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4"/>
    </row>
    <row r="86" spans="1:12" ht="21" customHeight="1">
      <c r="A86" s="121" t="s">
        <v>22</v>
      </c>
      <c r="B86" s="21"/>
      <c r="C86" s="27">
        <f>D86+E86</f>
        <v>2654.457142857143</v>
      </c>
      <c r="D86" s="27">
        <f>D81/D84</f>
        <v>2654.457142857143</v>
      </c>
      <c r="E86" s="27">
        <v>0</v>
      </c>
      <c r="F86" s="27">
        <f>G86+H86</f>
        <v>0</v>
      </c>
      <c r="G86" s="28">
        <v>0</v>
      </c>
      <c r="H86" s="27">
        <v>0</v>
      </c>
      <c r="I86" s="27">
        <f>J86+K86</f>
        <v>0</v>
      </c>
      <c r="J86" s="28">
        <v>0</v>
      </c>
      <c r="K86" s="27">
        <v>0</v>
      </c>
      <c r="L86" s="14"/>
    </row>
    <row r="87" spans="1:12" ht="18.75" customHeight="1">
      <c r="A87" s="94" t="s">
        <v>17</v>
      </c>
      <c r="B87" s="21"/>
      <c r="C87" s="18"/>
      <c r="D87" s="18"/>
      <c r="E87" s="18"/>
      <c r="F87" s="18"/>
      <c r="G87" s="18"/>
      <c r="H87" s="18"/>
      <c r="I87" s="18"/>
      <c r="J87" s="18"/>
      <c r="K87" s="18"/>
      <c r="L87" s="24"/>
    </row>
    <row r="88" spans="1:12" ht="33.75" customHeight="1">
      <c r="A88" s="117" t="s">
        <v>31</v>
      </c>
      <c r="B88" s="21"/>
      <c r="C88" s="38">
        <f>D88+E88</f>
        <v>0</v>
      </c>
      <c r="D88" s="38">
        <v>0</v>
      </c>
      <c r="E88" s="38">
        <v>0</v>
      </c>
      <c r="F88" s="38">
        <f>G88+H88</f>
        <v>0</v>
      </c>
      <c r="G88" s="38">
        <f>G81/D81*100</f>
        <v>0</v>
      </c>
      <c r="H88" s="38">
        <v>0</v>
      </c>
      <c r="I88" s="38">
        <f>J88+K88</f>
        <v>0</v>
      </c>
      <c r="J88" s="38">
        <v>0</v>
      </c>
      <c r="K88" s="38">
        <v>0</v>
      </c>
      <c r="L88" s="14"/>
    </row>
    <row r="89" spans="1:12" ht="26.25" customHeight="1" thickBot="1">
      <c r="A89" s="9"/>
      <c r="B89" s="91"/>
      <c r="C89" s="34"/>
      <c r="D89" s="34"/>
      <c r="E89" s="34"/>
      <c r="F89" s="34"/>
      <c r="G89" s="34"/>
      <c r="H89" s="34"/>
      <c r="I89" s="132" t="s">
        <v>33</v>
      </c>
      <c r="J89" s="132"/>
      <c r="K89" s="132"/>
      <c r="L89" s="34"/>
    </row>
    <row r="90" spans="1:12" ht="14.25">
      <c r="A90" s="87">
        <v>1</v>
      </c>
      <c r="B90" s="88">
        <v>2</v>
      </c>
      <c r="C90" s="89">
        <v>3</v>
      </c>
      <c r="D90" s="89">
        <v>4</v>
      </c>
      <c r="E90" s="89">
        <v>5</v>
      </c>
      <c r="F90" s="89">
        <v>6</v>
      </c>
      <c r="G90" s="89">
        <v>7</v>
      </c>
      <c r="H90" s="89">
        <v>8</v>
      </c>
      <c r="I90" s="89">
        <v>9</v>
      </c>
      <c r="J90" s="89">
        <v>10</v>
      </c>
      <c r="K90" s="90">
        <v>11</v>
      </c>
      <c r="L90" s="8"/>
    </row>
    <row r="91" spans="1:12" ht="18.75" customHeight="1">
      <c r="A91" s="78" t="s">
        <v>38</v>
      </c>
      <c r="B91" s="58">
        <v>1011010</v>
      </c>
      <c r="C91" s="59"/>
      <c r="D91" s="59"/>
      <c r="E91" s="59"/>
      <c r="F91" s="59"/>
      <c r="G91" s="59"/>
      <c r="H91" s="59"/>
      <c r="I91" s="59"/>
      <c r="J91" s="59"/>
      <c r="K91" s="59"/>
      <c r="L91" s="5"/>
    </row>
    <row r="92" spans="1:13" ht="29.25" customHeight="1">
      <c r="A92" s="113" t="s">
        <v>39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"/>
      <c r="M92" s="26"/>
    </row>
    <row r="93" spans="1:12" ht="36" customHeight="1">
      <c r="A93" s="134" t="s">
        <v>65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60"/>
    </row>
    <row r="94" spans="1:12" ht="33" customHeight="1">
      <c r="A94" s="138" t="s">
        <v>66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61"/>
    </row>
    <row r="95" spans="1:12" ht="21" customHeight="1">
      <c r="A95" s="102" t="s">
        <v>68</v>
      </c>
      <c r="B95" s="62"/>
      <c r="C95" s="63">
        <f>D95+E95</f>
        <v>751464</v>
      </c>
      <c r="D95" s="63">
        <f>D96+D105</f>
        <v>751464</v>
      </c>
      <c r="E95" s="63">
        <f>E96+E105</f>
        <v>0</v>
      </c>
      <c r="F95" s="63">
        <f>G95+H95</f>
        <v>0</v>
      </c>
      <c r="G95" s="63">
        <f>G96+G105</f>
        <v>0</v>
      </c>
      <c r="H95" s="63">
        <f>H96+H105</f>
        <v>0</v>
      </c>
      <c r="I95" s="63">
        <f>J95+K95</f>
        <v>0</v>
      </c>
      <c r="J95" s="63">
        <f>J96+J105</f>
        <v>0</v>
      </c>
      <c r="K95" s="63">
        <f>K96+K105</f>
        <v>0</v>
      </c>
      <c r="L95" s="61"/>
    </row>
    <row r="96" spans="1:12" ht="73.5" customHeight="1">
      <c r="A96" s="104" t="s">
        <v>70</v>
      </c>
      <c r="B96" s="21"/>
      <c r="C96" s="22">
        <f>D96+E96</f>
        <v>116424</v>
      </c>
      <c r="D96" s="22">
        <f>116424</f>
        <v>116424</v>
      </c>
      <c r="E96" s="22">
        <v>0</v>
      </c>
      <c r="F96" s="22">
        <f>G96+H96</f>
        <v>0</v>
      </c>
      <c r="G96" s="64">
        <v>0</v>
      </c>
      <c r="H96" s="22">
        <f>E96*1.05</f>
        <v>0</v>
      </c>
      <c r="I96" s="22">
        <f>J96+K96</f>
        <v>0</v>
      </c>
      <c r="J96" s="22">
        <v>0</v>
      </c>
      <c r="K96" s="22">
        <f>H96*1.043</f>
        <v>0</v>
      </c>
      <c r="L96" s="33"/>
    </row>
    <row r="97" spans="1:14" s="2" customFormat="1" ht="15">
      <c r="A97" s="59" t="s">
        <v>5</v>
      </c>
      <c r="B97" s="59"/>
      <c r="C97" s="65"/>
      <c r="D97" s="65"/>
      <c r="E97" s="65"/>
      <c r="F97" s="65"/>
      <c r="G97" s="65"/>
      <c r="H97" s="65"/>
      <c r="I97" s="65"/>
      <c r="J97" s="65"/>
      <c r="K97" s="65"/>
      <c r="L97" s="66"/>
      <c r="N97" s="4"/>
    </row>
    <row r="98" spans="1:14" s="2" customFormat="1" ht="15">
      <c r="A98" s="97" t="s">
        <v>6</v>
      </c>
      <c r="B98" s="59"/>
      <c r="C98" s="65"/>
      <c r="D98" s="65"/>
      <c r="E98" s="65"/>
      <c r="F98" s="65"/>
      <c r="G98" s="65"/>
      <c r="H98" s="65"/>
      <c r="I98" s="65"/>
      <c r="J98" s="65"/>
      <c r="K98" s="65"/>
      <c r="L98" s="66"/>
      <c r="N98" s="4"/>
    </row>
    <row r="99" spans="1:14" s="2" customFormat="1" ht="77.25" customHeight="1">
      <c r="A99" s="101" t="s">
        <v>69</v>
      </c>
      <c r="B99" s="59"/>
      <c r="C99" s="67">
        <f>D99+E99</f>
        <v>70</v>
      </c>
      <c r="D99" s="67">
        <v>70</v>
      </c>
      <c r="E99" s="67">
        <v>0</v>
      </c>
      <c r="F99" s="67">
        <v>0</v>
      </c>
      <c r="G99" s="67">
        <v>0</v>
      </c>
      <c r="H99" s="67">
        <v>0</v>
      </c>
      <c r="I99" s="67">
        <f>J99+K99</f>
        <v>0</v>
      </c>
      <c r="J99" s="67">
        <v>0</v>
      </c>
      <c r="K99" s="67">
        <v>0</v>
      </c>
      <c r="L99" s="66"/>
      <c r="N99" s="4"/>
    </row>
    <row r="100" spans="1:14" s="2" customFormat="1" ht="21" customHeight="1">
      <c r="A100" s="114" t="s">
        <v>40</v>
      </c>
      <c r="B100" s="59"/>
      <c r="C100" s="67">
        <f>D100+E100</f>
        <v>252</v>
      </c>
      <c r="D100" s="67">
        <v>252</v>
      </c>
      <c r="E100" s="67">
        <v>0</v>
      </c>
      <c r="F100" s="67">
        <v>0</v>
      </c>
      <c r="G100" s="67">
        <v>0</v>
      </c>
      <c r="H100" s="67">
        <v>0</v>
      </c>
      <c r="I100" s="67">
        <f>J100+K100</f>
        <v>0</v>
      </c>
      <c r="J100" s="67">
        <v>0</v>
      </c>
      <c r="K100" s="67">
        <v>0</v>
      </c>
      <c r="L100" s="66"/>
      <c r="N100" s="4"/>
    </row>
    <row r="101" spans="1:14" s="2" customFormat="1" ht="15" customHeight="1">
      <c r="A101" s="106" t="s">
        <v>18</v>
      </c>
      <c r="B101" s="59"/>
      <c r="C101" s="67"/>
      <c r="D101" s="67"/>
      <c r="E101" s="67"/>
      <c r="F101" s="67"/>
      <c r="G101" s="67"/>
      <c r="H101" s="67"/>
      <c r="I101" s="67"/>
      <c r="J101" s="67"/>
      <c r="K101" s="67"/>
      <c r="L101" s="66"/>
      <c r="N101" s="4"/>
    </row>
    <row r="102" spans="1:14" s="2" customFormat="1" ht="17.25" customHeight="1">
      <c r="A102" s="107" t="s">
        <v>49</v>
      </c>
      <c r="B102" s="59"/>
      <c r="C102" s="28">
        <f>D102+E102</f>
        <v>6.6</v>
      </c>
      <c r="D102" s="28">
        <v>6.6</v>
      </c>
      <c r="E102" s="28">
        <v>0</v>
      </c>
      <c r="F102" s="28">
        <v>0</v>
      </c>
      <c r="G102" s="28">
        <v>0</v>
      </c>
      <c r="H102" s="28">
        <v>0</v>
      </c>
      <c r="I102" s="28">
        <f>J102+K102</f>
        <v>0</v>
      </c>
      <c r="J102" s="28">
        <v>0</v>
      </c>
      <c r="K102" s="28">
        <v>0</v>
      </c>
      <c r="L102" s="66"/>
      <c r="N102" s="4"/>
    </row>
    <row r="103" spans="1:14" s="2" customFormat="1" ht="17.25" customHeight="1">
      <c r="A103" s="94" t="s">
        <v>17</v>
      </c>
      <c r="B103" s="59"/>
      <c r="C103" s="28"/>
      <c r="D103" s="28"/>
      <c r="E103" s="28"/>
      <c r="F103" s="28"/>
      <c r="G103" s="28"/>
      <c r="H103" s="28"/>
      <c r="I103" s="28"/>
      <c r="J103" s="28"/>
      <c r="K103" s="28"/>
      <c r="L103" s="66"/>
      <c r="N103" s="4"/>
    </row>
    <row r="104" spans="1:14" s="2" customFormat="1" ht="17.25" customHeight="1">
      <c r="A104" s="101" t="s">
        <v>52</v>
      </c>
      <c r="B104" s="59"/>
      <c r="C104" s="73">
        <f>D104+E104</f>
        <v>0</v>
      </c>
      <c r="D104" s="73">
        <v>0</v>
      </c>
      <c r="E104" s="73">
        <v>0</v>
      </c>
      <c r="F104" s="73">
        <v>0</v>
      </c>
      <c r="G104" s="73">
        <f>G96/D96*100</f>
        <v>0</v>
      </c>
      <c r="H104" s="73">
        <v>0</v>
      </c>
      <c r="I104" s="73">
        <f>J104+K104</f>
        <v>0</v>
      </c>
      <c r="J104" s="73">
        <v>0</v>
      </c>
      <c r="K104" s="73">
        <v>0</v>
      </c>
      <c r="L104" s="66"/>
      <c r="N104" s="4"/>
    </row>
    <row r="105" spans="1:15" s="2" customFormat="1" ht="75" customHeight="1">
      <c r="A105" s="104" t="s">
        <v>71</v>
      </c>
      <c r="B105" s="59"/>
      <c r="C105" s="22">
        <f>D105+E105</f>
        <v>635040</v>
      </c>
      <c r="D105" s="22">
        <f>635040</f>
        <v>635040</v>
      </c>
      <c r="E105" s="22">
        <v>0</v>
      </c>
      <c r="F105" s="22">
        <f>G105+H105</f>
        <v>0</v>
      </c>
      <c r="G105" s="22">
        <v>0</v>
      </c>
      <c r="H105" s="22">
        <v>0</v>
      </c>
      <c r="I105" s="22">
        <f>J105+K105</f>
        <v>0</v>
      </c>
      <c r="J105" s="22">
        <v>0</v>
      </c>
      <c r="K105" s="22">
        <v>0</v>
      </c>
      <c r="L105" s="23"/>
      <c r="M105" s="66"/>
      <c r="O105" s="4"/>
    </row>
    <row r="106" spans="1:14" s="2" customFormat="1" ht="17.25" customHeight="1">
      <c r="A106" s="59" t="s">
        <v>5</v>
      </c>
      <c r="B106" s="59"/>
      <c r="C106" s="28"/>
      <c r="D106" s="28"/>
      <c r="E106" s="28"/>
      <c r="F106" s="28"/>
      <c r="G106" s="28"/>
      <c r="H106" s="28"/>
      <c r="I106" s="28"/>
      <c r="J106" s="28"/>
      <c r="K106" s="28"/>
      <c r="L106" s="66"/>
      <c r="N106" s="4"/>
    </row>
    <row r="107" spans="1:14" s="2" customFormat="1" ht="17.25" customHeight="1">
      <c r="A107" s="97" t="s">
        <v>6</v>
      </c>
      <c r="B107" s="59"/>
      <c r="C107" s="28"/>
      <c r="D107" s="28"/>
      <c r="E107" s="28"/>
      <c r="F107" s="28"/>
      <c r="G107" s="28"/>
      <c r="H107" s="28"/>
      <c r="I107" s="28"/>
      <c r="J107" s="28"/>
      <c r="K107" s="28"/>
      <c r="L107" s="66"/>
      <c r="N107" s="4"/>
    </row>
    <row r="108" spans="1:14" s="2" customFormat="1" ht="59.25" customHeight="1">
      <c r="A108" s="101" t="s">
        <v>50</v>
      </c>
      <c r="B108" s="59"/>
      <c r="C108" s="67">
        <f>D108+E108</f>
        <v>280</v>
      </c>
      <c r="D108" s="67">
        <v>280</v>
      </c>
      <c r="E108" s="67">
        <v>0</v>
      </c>
      <c r="F108" s="67">
        <f>G108+H108</f>
        <v>0</v>
      </c>
      <c r="G108" s="67">
        <v>0</v>
      </c>
      <c r="H108" s="67">
        <v>0</v>
      </c>
      <c r="I108" s="68">
        <f>J108+K108</f>
        <v>0</v>
      </c>
      <c r="J108" s="68">
        <v>0</v>
      </c>
      <c r="K108" s="68">
        <v>0</v>
      </c>
      <c r="L108" s="66"/>
      <c r="N108" s="4"/>
    </row>
    <row r="109" spans="1:14" s="2" customFormat="1" ht="17.25" customHeight="1">
      <c r="A109" s="114" t="s">
        <v>40</v>
      </c>
      <c r="B109" s="59"/>
      <c r="C109" s="67">
        <f>D109+E109</f>
        <v>252</v>
      </c>
      <c r="D109" s="67">
        <v>252</v>
      </c>
      <c r="E109" s="67">
        <v>0</v>
      </c>
      <c r="F109" s="67">
        <f>G109+H109</f>
        <v>0</v>
      </c>
      <c r="G109" s="67">
        <v>0</v>
      </c>
      <c r="H109" s="67">
        <v>0</v>
      </c>
      <c r="I109" s="68">
        <f>J109+K109</f>
        <v>0</v>
      </c>
      <c r="J109" s="68">
        <v>0</v>
      </c>
      <c r="K109" s="68">
        <v>0</v>
      </c>
      <c r="L109" s="66"/>
      <c r="N109" s="4"/>
    </row>
    <row r="110" spans="1:14" s="2" customFormat="1" ht="17.25" customHeight="1">
      <c r="A110" s="106" t="s">
        <v>18</v>
      </c>
      <c r="B110" s="59"/>
      <c r="C110" s="28"/>
      <c r="D110" s="28"/>
      <c r="E110" s="28"/>
      <c r="F110" s="67">
        <f>G110+H110</f>
        <v>0</v>
      </c>
      <c r="G110" s="67"/>
      <c r="H110" s="67"/>
      <c r="I110" s="28"/>
      <c r="J110" s="28"/>
      <c r="K110" s="28"/>
      <c r="L110" s="66"/>
      <c r="N110" s="4"/>
    </row>
    <row r="111" spans="1:14" s="2" customFormat="1" ht="17.25" customHeight="1">
      <c r="A111" s="107" t="s">
        <v>49</v>
      </c>
      <c r="B111" s="59"/>
      <c r="C111" s="28">
        <f>D111+E111</f>
        <v>9</v>
      </c>
      <c r="D111" s="28">
        <v>9</v>
      </c>
      <c r="E111" s="28">
        <v>0</v>
      </c>
      <c r="F111" s="69">
        <f>G111+H111</f>
        <v>0</v>
      </c>
      <c r="G111" s="28">
        <v>0</v>
      </c>
      <c r="H111" s="28">
        <v>0</v>
      </c>
      <c r="I111" s="28">
        <f>J111+K111</f>
        <v>0</v>
      </c>
      <c r="J111" s="28">
        <v>0</v>
      </c>
      <c r="K111" s="28">
        <v>0</v>
      </c>
      <c r="L111" s="66"/>
      <c r="N111" s="4"/>
    </row>
    <row r="112" spans="1:14" s="2" customFormat="1" ht="17.25" customHeight="1">
      <c r="A112" s="94" t="s">
        <v>17</v>
      </c>
      <c r="B112" s="59"/>
      <c r="C112" s="28"/>
      <c r="D112" s="28"/>
      <c r="E112" s="28"/>
      <c r="F112" s="69"/>
      <c r="G112" s="28"/>
      <c r="H112" s="28"/>
      <c r="I112" s="28"/>
      <c r="J112" s="28"/>
      <c r="K112" s="28"/>
      <c r="L112" s="66"/>
      <c r="N112" s="4"/>
    </row>
    <row r="113" spans="1:12" ht="17.25" customHeight="1">
      <c r="A113" s="101" t="s">
        <v>52</v>
      </c>
      <c r="B113" s="59"/>
      <c r="C113" s="76">
        <f>D113+E113</f>
        <v>0</v>
      </c>
      <c r="D113" s="76">
        <v>0</v>
      </c>
      <c r="E113" s="76">
        <v>0</v>
      </c>
      <c r="F113" s="76">
        <f>G113+H113</f>
        <v>0</v>
      </c>
      <c r="G113" s="76">
        <f>G105/D105*100</f>
        <v>0</v>
      </c>
      <c r="H113" s="76">
        <v>0</v>
      </c>
      <c r="I113" s="76">
        <f>J113+K113</f>
        <v>0</v>
      </c>
      <c r="J113" s="76">
        <v>0</v>
      </c>
      <c r="K113" s="76">
        <v>0</v>
      </c>
      <c r="L113" s="66"/>
    </row>
    <row r="114" spans="1:12" ht="33" customHeight="1">
      <c r="A114" s="115" t="s">
        <v>41</v>
      </c>
      <c r="B114" s="21"/>
      <c r="C114" s="39"/>
      <c r="D114" s="39"/>
      <c r="E114" s="39"/>
      <c r="F114" s="39"/>
      <c r="G114" s="39"/>
      <c r="H114" s="39"/>
      <c r="I114" s="39"/>
      <c r="J114" s="39"/>
      <c r="K114" s="39"/>
      <c r="L114" s="40"/>
    </row>
    <row r="115" spans="1:12" ht="39.75" customHeight="1">
      <c r="A115" s="134" t="s">
        <v>72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60"/>
    </row>
    <row r="116" spans="1:12" ht="34.5" customHeight="1">
      <c r="A116" s="133" t="s">
        <v>73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61"/>
    </row>
    <row r="117" spans="1:12" ht="26.25" customHeight="1">
      <c r="A117" s="9"/>
      <c r="B117" s="91"/>
      <c r="C117" s="34"/>
      <c r="D117" s="34"/>
      <c r="E117" s="34"/>
      <c r="F117" s="34"/>
      <c r="G117" s="34"/>
      <c r="H117" s="34"/>
      <c r="I117" s="132" t="s">
        <v>33</v>
      </c>
      <c r="J117" s="132"/>
      <c r="K117" s="132"/>
      <c r="L117" s="34"/>
    </row>
    <row r="118" spans="1:12" ht="14.25">
      <c r="A118" s="93">
        <v>1</v>
      </c>
      <c r="B118" s="36">
        <v>2</v>
      </c>
      <c r="C118" s="16">
        <v>3</v>
      </c>
      <c r="D118" s="16">
        <v>4</v>
      </c>
      <c r="E118" s="16">
        <v>5</v>
      </c>
      <c r="F118" s="16">
        <v>6</v>
      </c>
      <c r="G118" s="16">
        <v>7</v>
      </c>
      <c r="H118" s="16">
        <v>8</v>
      </c>
      <c r="I118" s="16">
        <v>9</v>
      </c>
      <c r="J118" s="16">
        <v>10</v>
      </c>
      <c r="K118" s="16">
        <v>11</v>
      </c>
      <c r="L118" s="8"/>
    </row>
    <row r="119" spans="1:12" ht="18.75" customHeight="1">
      <c r="A119" s="102" t="s">
        <v>7</v>
      </c>
      <c r="B119" s="62"/>
      <c r="C119" s="63">
        <f>D119+E119</f>
        <v>4087500</v>
      </c>
      <c r="D119" s="63">
        <f>D121+D131</f>
        <v>4087500</v>
      </c>
      <c r="E119" s="63">
        <f>E121+E131</f>
        <v>0</v>
      </c>
      <c r="F119" s="103">
        <f>G119+H119</f>
        <v>0</v>
      </c>
      <c r="G119" s="103">
        <v>0</v>
      </c>
      <c r="H119" s="103">
        <v>0</v>
      </c>
      <c r="I119" s="103">
        <f>J119+K119</f>
        <v>0</v>
      </c>
      <c r="J119" s="103">
        <v>0</v>
      </c>
      <c r="K119" s="103">
        <v>0</v>
      </c>
      <c r="L119" s="61"/>
    </row>
    <row r="120" spans="1:12" ht="18.75" customHeight="1">
      <c r="A120" s="78" t="s">
        <v>44</v>
      </c>
      <c r="B120" s="58">
        <v>1011020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1"/>
    </row>
    <row r="121" spans="1:12" ht="28.5" customHeight="1">
      <c r="A121" s="104" t="s">
        <v>42</v>
      </c>
      <c r="B121" s="21"/>
      <c r="C121" s="22">
        <f>D121+E121</f>
        <v>857500</v>
      </c>
      <c r="D121" s="22">
        <v>857500</v>
      </c>
      <c r="E121" s="22">
        <v>0</v>
      </c>
      <c r="F121" s="22">
        <f>G121</f>
        <v>0</v>
      </c>
      <c r="G121" s="22">
        <v>0</v>
      </c>
      <c r="H121" s="22">
        <f>E121*1.05</f>
        <v>0</v>
      </c>
      <c r="I121" s="22">
        <f>J121+K121</f>
        <v>0</v>
      </c>
      <c r="J121" s="22">
        <v>0</v>
      </c>
      <c r="K121" s="22">
        <f>H121*1.043</f>
        <v>0</v>
      </c>
      <c r="L121" s="33"/>
    </row>
    <row r="122" spans="1:12" ht="15">
      <c r="A122" s="59" t="s">
        <v>5</v>
      </c>
      <c r="B122" s="59"/>
      <c r="C122" s="65"/>
      <c r="D122" s="65"/>
      <c r="E122" s="65"/>
      <c r="F122" s="65"/>
      <c r="G122" s="65"/>
      <c r="H122" s="65"/>
      <c r="I122" s="65"/>
      <c r="J122" s="65"/>
      <c r="K122" s="65"/>
      <c r="L122" s="66"/>
    </row>
    <row r="123" spans="1:12" ht="15">
      <c r="A123" s="97" t="s">
        <v>6</v>
      </c>
      <c r="B123" s="59"/>
      <c r="C123" s="65"/>
      <c r="D123" s="65"/>
      <c r="E123" s="65"/>
      <c r="F123" s="65"/>
      <c r="G123" s="65"/>
      <c r="H123" s="65"/>
      <c r="I123" s="65"/>
      <c r="J123" s="65"/>
      <c r="K123" s="65"/>
      <c r="L123" s="66"/>
    </row>
    <row r="124" spans="1:12" ht="78.75" customHeight="1">
      <c r="A124" s="101" t="s">
        <v>74</v>
      </c>
      <c r="B124" s="59"/>
      <c r="C124" s="67">
        <f>D124+E124</f>
        <v>700</v>
      </c>
      <c r="D124" s="67">
        <f>300+400</f>
        <v>700</v>
      </c>
      <c r="E124" s="67">
        <v>0</v>
      </c>
      <c r="F124" s="67">
        <f>G124</f>
        <v>0</v>
      </c>
      <c r="G124" s="67">
        <v>0</v>
      </c>
      <c r="H124" s="67">
        <v>0</v>
      </c>
      <c r="I124" s="67">
        <f>J124+K124</f>
        <v>0</v>
      </c>
      <c r="J124" s="67">
        <v>0</v>
      </c>
      <c r="K124" s="67">
        <v>0</v>
      </c>
      <c r="L124" s="66"/>
    </row>
    <row r="125" spans="1:12" ht="28.5" customHeight="1">
      <c r="A125" s="105" t="s">
        <v>43</v>
      </c>
      <c r="B125" s="59"/>
      <c r="C125" s="67">
        <f>D125+E125</f>
        <v>175</v>
      </c>
      <c r="D125" s="67">
        <v>175</v>
      </c>
      <c r="E125" s="67">
        <v>0</v>
      </c>
      <c r="F125" s="67">
        <f>G125</f>
        <v>0</v>
      </c>
      <c r="G125" s="67">
        <v>0</v>
      </c>
      <c r="H125" s="67">
        <v>0</v>
      </c>
      <c r="I125" s="67">
        <f>J125+K125</f>
        <v>0</v>
      </c>
      <c r="J125" s="67">
        <v>0</v>
      </c>
      <c r="K125" s="67">
        <v>0</v>
      </c>
      <c r="L125" s="66"/>
    </row>
    <row r="126" spans="1:12" ht="15" customHeight="1">
      <c r="A126" s="106" t="s">
        <v>18</v>
      </c>
      <c r="B126" s="59"/>
      <c r="C126" s="67"/>
      <c r="D126" s="67"/>
      <c r="E126" s="67"/>
      <c r="F126" s="67"/>
      <c r="G126" s="67"/>
      <c r="H126" s="67"/>
      <c r="I126" s="67"/>
      <c r="J126" s="67"/>
      <c r="K126" s="67"/>
      <c r="L126" s="66"/>
    </row>
    <row r="127" spans="1:12" ht="16.5" customHeight="1">
      <c r="A127" s="107" t="s">
        <v>51</v>
      </c>
      <c r="B127" s="59"/>
      <c r="C127" s="28">
        <f>D127+E127</f>
        <v>7</v>
      </c>
      <c r="D127" s="28">
        <v>7</v>
      </c>
      <c r="E127" s="28">
        <v>0</v>
      </c>
      <c r="F127" s="28">
        <f>G127</f>
        <v>0</v>
      </c>
      <c r="G127" s="28">
        <v>0</v>
      </c>
      <c r="H127" s="28">
        <v>0</v>
      </c>
      <c r="I127" s="28">
        <f>J127+K127</f>
        <v>0</v>
      </c>
      <c r="J127" s="28">
        <v>0</v>
      </c>
      <c r="K127" s="28">
        <v>0</v>
      </c>
      <c r="L127" s="23"/>
    </row>
    <row r="128" spans="1:12" ht="16.5" customHeight="1">
      <c r="A128" s="94" t="s">
        <v>17</v>
      </c>
      <c r="B128" s="59"/>
      <c r="C128" s="28"/>
      <c r="D128" s="28"/>
      <c r="E128" s="28"/>
      <c r="F128" s="28"/>
      <c r="G128" s="28"/>
      <c r="H128" s="28"/>
      <c r="I128" s="28"/>
      <c r="J128" s="28"/>
      <c r="K128" s="28"/>
      <c r="L128" s="23"/>
    </row>
    <row r="129" spans="1:12" ht="16.5" customHeight="1">
      <c r="A129" s="101" t="s">
        <v>52</v>
      </c>
      <c r="B129" s="59"/>
      <c r="C129" s="73">
        <f>D129+E129</f>
        <v>0</v>
      </c>
      <c r="D129" s="73">
        <v>0</v>
      </c>
      <c r="E129" s="73">
        <v>0</v>
      </c>
      <c r="F129" s="73">
        <f>G129+H129</f>
        <v>0</v>
      </c>
      <c r="G129" s="73">
        <f>G121/D121*100</f>
        <v>0</v>
      </c>
      <c r="H129" s="73">
        <v>0</v>
      </c>
      <c r="I129" s="73">
        <f>J129+K129</f>
        <v>0</v>
      </c>
      <c r="J129" s="73">
        <v>0</v>
      </c>
      <c r="K129" s="73">
        <v>0</v>
      </c>
      <c r="L129" s="23"/>
    </row>
    <row r="130" spans="1:12" ht="22.5" customHeight="1">
      <c r="A130" s="108" t="s">
        <v>45</v>
      </c>
      <c r="B130" s="58">
        <v>1013160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66"/>
    </row>
    <row r="131" spans="1:11" ht="42" customHeight="1">
      <c r="A131" s="109" t="s">
        <v>47</v>
      </c>
      <c r="B131" s="21"/>
      <c r="C131" s="17">
        <f>D131+E131</f>
        <v>3230000</v>
      </c>
      <c r="D131" s="17">
        <v>3230000</v>
      </c>
      <c r="E131" s="17">
        <v>0</v>
      </c>
      <c r="F131" s="17">
        <v>0</v>
      </c>
      <c r="G131" s="17">
        <v>0</v>
      </c>
      <c r="H131" s="17">
        <v>0</v>
      </c>
      <c r="I131" s="17">
        <f>J131+K131</f>
        <v>0</v>
      </c>
      <c r="J131" s="17">
        <v>0</v>
      </c>
      <c r="K131" s="17">
        <v>0</v>
      </c>
    </row>
    <row r="132" spans="1:11" ht="15">
      <c r="A132" s="59" t="s">
        <v>5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4.25">
      <c r="A133" s="97" t="s">
        <v>6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30.75" customHeight="1">
      <c r="A134" s="101" t="s">
        <v>75</v>
      </c>
      <c r="B134" s="21"/>
      <c r="C134" s="57">
        <f>D134+E134</f>
        <v>8</v>
      </c>
      <c r="D134" s="57">
        <v>8</v>
      </c>
      <c r="E134" s="57">
        <v>0</v>
      </c>
      <c r="F134" s="57">
        <v>0</v>
      </c>
      <c r="G134" s="57">
        <v>0</v>
      </c>
      <c r="H134" s="57">
        <v>0</v>
      </c>
      <c r="I134" s="57">
        <f>J134+K134</f>
        <v>0</v>
      </c>
      <c r="J134" s="57">
        <v>0</v>
      </c>
      <c r="K134" s="57">
        <v>0</v>
      </c>
    </row>
    <row r="135" spans="1:11" ht="30.75" customHeight="1">
      <c r="A135" s="101" t="s">
        <v>94</v>
      </c>
      <c r="B135" s="21"/>
      <c r="C135" s="57">
        <f>D135+E135</f>
        <v>700</v>
      </c>
      <c r="D135" s="57">
        <v>700</v>
      </c>
      <c r="E135" s="57">
        <v>0</v>
      </c>
      <c r="F135" s="57">
        <v>0</v>
      </c>
      <c r="G135" s="57">
        <v>0</v>
      </c>
      <c r="H135" s="57">
        <v>0</v>
      </c>
      <c r="I135" s="57">
        <f>J135+K135</f>
        <v>0</v>
      </c>
      <c r="J135" s="57">
        <v>0</v>
      </c>
      <c r="K135" s="57">
        <v>0</v>
      </c>
    </row>
    <row r="136" spans="1:11" ht="16.5">
      <c r="A136" s="94" t="s">
        <v>18</v>
      </c>
      <c r="B136" s="21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31.5" customHeight="1">
      <c r="A137" s="110" t="s">
        <v>76</v>
      </c>
      <c r="B137" s="21"/>
      <c r="C137" s="27">
        <f>D137+E137</f>
        <v>10000</v>
      </c>
      <c r="D137" s="27">
        <v>10000</v>
      </c>
      <c r="E137" s="27">
        <v>0</v>
      </c>
      <c r="F137" s="27">
        <v>0</v>
      </c>
      <c r="G137" s="27">
        <v>0</v>
      </c>
      <c r="H137" s="27">
        <v>0</v>
      </c>
      <c r="I137" s="27">
        <f>J137+K137</f>
        <v>0</v>
      </c>
      <c r="J137" s="27">
        <v>0</v>
      </c>
      <c r="K137" s="27">
        <v>0</v>
      </c>
    </row>
    <row r="138" spans="1:11" ht="31.5" customHeight="1">
      <c r="A138" s="110" t="s">
        <v>95</v>
      </c>
      <c r="B138" s="21"/>
      <c r="C138" s="27">
        <f>D138+E138</f>
        <v>4500</v>
      </c>
      <c r="D138" s="27">
        <v>4500</v>
      </c>
      <c r="E138" s="27">
        <v>0</v>
      </c>
      <c r="F138" s="27">
        <v>0</v>
      </c>
      <c r="G138" s="27">
        <v>0</v>
      </c>
      <c r="H138" s="27">
        <v>0</v>
      </c>
      <c r="I138" s="27">
        <f>J138+K138</f>
        <v>0</v>
      </c>
      <c r="J138" s="27">
        <v>0</v>
      </c>
      <c r="K138" s="27">
        <v>0</v>
      </c>
    </row>
    <row r="139" spans="1:11" ht="14.25">
      <c r="A139" s="94" t="s">
        <v>17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6.5">
      <c r="A140" s="101" t="s">
        <v>52</v>
      </c>
      <c r="B140" s="21"/>
      <c r="C140" s="77">
        <f>D140+E140</f>
        <v>0</v>
      </c>
      <c r="D140" s="77">
        <v>0</v>
      </c>
      <c r="E140" s="77">
        <v>0</v>
      </c>
      <c r="F140" s="77">
        <f>G140+H140</f>
        <v>0</v>
      </c>
      <c r="G140" s="77">
        <f>G131/D131*100</f>
        <v>0</v>
      </c>
      <c r="H140" s="77">
        <v>0</v>
      </c>
      <c r="I140" s="77">
        <f>J140+K140</f>
        <v>0</v>
      </c>
      <c r="J140" s="77">
        <v>0</v>
      </c>
      <c r="K140" s="77">
        <v>0</v>
      </c>
    </row>
    <row r="141" spans="1:14" ht="18" customHeight="1">
      <c r="A141" s="111" t="s">
        <v>54</v>
      </c>
      <c r="B141" s="78">
        <v>1518800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4"/>
      <c r="N141" s="2"/>
    </row>
    <row r="142" spans="1:11" s="15" customFormat="1" ht="18.75" customHeight="1">
      <c r="A142" s="94" t="s">
        <v>55</v>
      </c>
      <c r="B142" s="75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1:14" ht="45.75" customHeight="1">
      <c r="A143" s="137" t="s">
        <v>77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80"/>
      <c r="N143" s="2"/>
    </row>
    <row r="144" spans="1:14" ht="33" customHeight="1">
      <c r="A144" s="138" t="s">
        <v>78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81"/>
      <c r="N144" s="2"/>
    </row>
    <row r="145" spans="1:14" ht="83.25" customHeight="1">
      <c r="A145" s="96" t="s">
        <v>79</v>
      </c>
      <c r="B145" s="112"/>
      <c r="C145" s="17">
        <f>D145+E145</f>
        <v>1000000</v>
      </c>
      <c r="D145" s="27">
        <v>1000000</v>
      </c>
      <c r="E145" s="27"/>
      <c r="F145" s="17">
        <f>G145+H145</f>
        <v>0</v>
      </c>
      <c r="G145" s="27">
        <v>0</v>
      </c>
      <c r="H145" s="27">
        <v>0</v>
      </c>
      <c r="I145" s="17">
        <f>J145+K145</f>
        <v>0</v>
      </c>
      <c r="J145" s="27">
        <v>0</v>
      </c>
      <c r="K145" s="27">
        <v>0</v>
      </c>
      <c r="L145" s="74"/>
      <c r="N145" s="2"/>
    </row>
    <row r="146" spans="1:11" s="15" customFormat="1" ht="31.5" customHeight="1">
      <c r="A146" s="94" t="s">
        <v>96</v>
      </c>
      <c r="B146" s="75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2" s="15" customFormat="1" ht="24.75" customHeight="1">
      <c r="A147" s="129" t="s">
        <v>97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50"/>
    </row>
    <row r="148" spans="1:14" ht="24.75" customHeight="1">
      <c r="A148" s="130" t="s">
        <v>98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95"/>
      <c r="N148" s="2"/>
    </row>
    <row r="149" spans="1:12" ht="26.25" customHeight="1">
      <c r="A149" s="9"/>
      <c r="B149" s="91"/>
      <c r="C149" s="34"/>
      <c r="D149" s="34"/>
      <c r="E149" s="34"/>
      <c r="F149" s="34"/>
      <c r="G149" s="34"/>
      <c r="H149" s="34"/>
      <c r="I149" s="132" t="s">
        <v>33</v>
      </c>
      <c r="J149" s="132"/>
      <c r="K149" s="132"/>
      <c r="L149" s="34"/>
    </row>
    <row r="150" spans="1:12" ht="14.25">
      <c r="A150" s="93">
        <v>1</v>
      </c>
      <c r="B150" s="36">
        <v>2</v>
      </c>
      <c r="C150" s="16">
        <v>3</v>
      </c>
      <c r="D150" s="16">
        <v>4</v>
      </c>
      <c r="E150" s="16">
        <v>5</v>
      </c>
      <c r="F150" s="16">
        <v>6</v>
      </c>
      <c r="G150" s="16">
        <v>7</v>
      </c>
      <c r="H150" s="16">
        <v>8</v>
      </c>
      <c r="I150" s="16">
        <v>9</v>
      </c>
      <c r="J150" s="16">
        <v>10</v>
      </c>
      <c r="K150" s="16">
        <v>11</v>
      </c>
      <c r="L150" s="8"/>
    </row>
    <row r="151" spans="1:12" ht="31.5" customHeight="1">
      <c r="A151" s="96" t="s">
        <v>99</v>
      </c>
      <c r="B151" s="46"/>
      <c r="C151" s="17">
        <f>E151+D151</f>
        <v>536500</v>
      </c>
      <c r="D151" s="17">
        <v>536500</v>
      </c>
      <c r="E151" s="17">
        <v>0</v>
      </c>
      <c r="F151" s="17">
        <f>H151+G151</f>
        <v>0</v>
      </c>
      <c r="G151" s="22">
        <v>0</v>
      </c>
      <c r="H151" s="22">
        <f>E151*1.05</f>
        <v>0</v>
      </c>
      <c r="I151" s="17">
        <f>K151+J151</f>
        <v>0</v>
      </c>
      <c r="J151" s="22">
        <v>0</v>
      </c>
      <c r="K151" s="22">
        <f>H151*1.043</f>
        <v>0</v>
      </c>
      <c r="L151" s="23"/>
    </row>
    <row r="152" spans="1:12" ht="18" customHeight="1">
      <c r="A152" s="59" t="s">
        <v>5</v>
      </c>
      <c r="B152" s="83"/>
      <c r="C152" s="18"/>
      <c r="D152" s="18"/>
      <c r="E152" s="18"/>
      <c r="F152" s="18"/>
      <c r="G152" s="18"/>
      <c r="H152" s="18"/>
      <c r="I152" s="18"/>
      <c r="J152" s="18"/>
      <c r="K152" s="18"/>
      <c r="L152" s="24"/>
    </row>
    <row r="153" spans="1:12" ht="15">
      <c r="A153" s="97" t="s">
        <v>6</v>
      </c>
      <c r="B153" s="83"/>
      <c r="C153" s="18"/>
      <c r="D153" s="18"/>
      <c r="E153" s="18"/>
      <c r="F153" s="18"/>
      <c r="G153" s="18"/>
      <c r="H153" s="18"/>
      <c r="I153" s="18"/>
      <c r="J153" s="18"/>
      <c r="K153" s="18"/>
      <c r="L153" s="24"/>
    </row>
    <row r="154" spans="1:13" ht="33.75" customHeight="1">
      <c r="A154" s="98" t="s">
        <v>100</v>
      </c>
      <c r="B154" s="83"/>
      <c r="C154" s="19">
        <f>D154+E154</f>
        <v>918</v>
      </c>
      <c r="D154" s="19">
        <v>918</v>
      </c>
      <c r="E154" s="19">
        <v>0</v>
      </c>
      <c r="F154" s="19">
        <f>G154+H154</f>
        <v>0</v>
      </c>
      <c r="G154" s="19">
        <v>0</v>
      </c>
      <c r="H154" s="19">
        <v>0</v>
      </c>
      <c r="I154" s="19">
        <f>J154+K154</f>
        <v>0</v>
      </c>
      <c r="J154" s="19">
        <v>0</v>
      </c>
      <c r="K154" s="19">
        <v>0</v>
      </c>
      <c r="L154" s="25"/>
      <c r="M154" s="131"/>
    </row>
    <row r="155" spans="1:13" ht="17.25" customHeight="1">
      <c r="A155" s="99" t="s">
        <v>18</v>
      </c>
      <c r="B155" s="83"/>
      <c r="C155" s="20"/>
      <c r="D155" s="20"/>
      <c r="E155" s="20"/>
      <c r="F155" s="20"/>
      <c r="G155" s="20"/>
      <c r="H155" s="20"/>
      <c r="I155" s="20"/>
      <c r="J155" s="20"/>
      <c r="K155" s="20"/>
      <c r="L155" s="24"/>
      <c r="M155" s="131"/>
    </row>
    <row r="156" spans="1:12" ht="30">
      <c r="A156" s="100" t="s">
        <v>101</v>
      </c>
      <c r="B156" s="83"/>
      <c r="C156" s="27">
        <f>D156+E156</f>
        <v>584.4226579520697</v>
      </c>
      <c r="D156" s="27">
        <f>D151/D154</f>
        <v>584.4226579520697</v>
      </c>
      <c r="E156" s="27">
        <v>0</v>
      </c>
      <c r="F156" s="27">
        <f>G156+H156</f>
        <v>0</v>
      </c>
      <c r="G156" s="28">
        <v>0</v>
      </c>
      <c r="H156" s="27">
        <v>0</v>
      </c>
      <c r="I156" s="27">
        <f>J156+K156</f>
        <v>0</v>
      </c>
      <c r="J156" s="28">
        <v>0</v>
      </c>
      <c r="K156" s="27">
        <v>0</v>
      </c>
      <c r="L156" s="14"/>
    </row>
    <row r="157" spans="1:12" ht="16.5">
      <c r="A157" s="94" t="s">
        <v>17</v>
      </c>
      <c r="B157" s="83"/>
      <c r="C157" s="27"/>
      <c r="D157" s="27"/>
      <c r="E157" s="27"/>
      <c r="F157" s="27"/>
      <c r="G157" s="28"/>
      <c r="H157" s="27"/>
      <c r="I157" s="27"/>
      <c r="J157" s="28"/>
      <c r="K157" s="27"/>
      <c r="L157" s="14"/>
    </row>
    <row r="158" spans="1:12" ht="26.25" customHeight="1">
      <c r="A158" s="101" t="s">
        <v>52</v>
      </c>
      <c r="B158" s="83"/>
      <c r="C158" s="38">
        <f>D158+E158</f>
        <v>0</v>
      </c>
      <c r="D158" s="38">
        <v>0</v>
      </c>
      <c r="E158" s="38">
        <v>0</v>
      </c>
      <c r="F158" s="38">
        <f>G158+H158</f>
        <v>0</v>
      </c>
      <c r="G158" s="73">
        <f>G151/D151*100</f>
        <v>0</v>
      </c>
      <c r="H158" s="38">
        <v>0</v>
      </c>
      <c r="I158" s="38">
        <f>J158+K158</f>
        <v>0</v>
      </c>
      <c r="J158" s="73">
        <v>0</v>
      </c>
      <c r="K158" s="38">
        <v>0</v>
      </c>
      <c r="L158" s="14"/>
    </row>
    <row r="159" spans="2:8" s="82" customFormat="1" ht="12.75">
      <c r="B159" s="15"/>
      <c r="F159" s="15"/>
      <c r="G159" s="15"/>
      <c r="H159" s="15"/>
    </row>
    <row r="162" spans="1:15" s="2" customFormat="1" ht="18.75">
      <c r="A162" s="92" t="s">
        <v>90</v>
      </c>
      <c r="B162" s="92"/>
      <c r="C162" s="92"/>
      <c r="D162" s="92"/>
      <c r="E162" s="92"/>
      <c r="F162" s="92"/>
      <c r="G162" s="92"/>
      <c r="H162" s="92" t="s">
        <v>91</v>
      </c>
      <c r="J162" s="86"/>
      <c r="K162" s="86"/>
      <c r="M162" s="15"/>
      <c r="O162" s="74"/>
    </row>
    <row r="163" spans="5:15" s="2" customFormat="1" ht="12.75">
      <c r="E163" s="86"/>
      <c r="F163" s="86"/>
      <c r="G163" s="86"/>
      <c r="H163" s="86"/>
      <c r="J163" s="86"/>
      <c r="K163" s="86"/>
      <c r="M163" s="15"/>
      <c r="O163" s="74"/>
    </row>
    <row r="164" spans="1:15" s="2" customFormat="1" ht="12.75">
      <c r="A164" s="2" t="s">
        <v>92</v>
      </c>
      <c r="E164" s="86"/>
      <c r="F164" s="86"/>
      <c r="G164" s="86"/>
      <c r="H164" s="86"/>
      <c r="J164" s="86"/>
      <c r="K164" s="86"/>
      <c r="M164" s="15"/>
      <c r="O164" s="74"/>
    </row>
    <row r="165" spans="5:15" s="2" customFormat="1" ht="11.25" customHeight="1">
      <c r="E165" s="86"/>
      <c r="F165" s="86"/>
      <c r="G165" s="86"/>
      <c r="H165" s="86"/>
      <c r="J165" s="86"/>
      <c r="K165" s="86"/>
      <c r="M165" s="15"/>
      <c r="O165" s="74"/>
    </row>
    <row r="166" spans="1:15" s="2" customFormat="1" ht="12.75">
      <c r="A166" s="2" t="s">
        <v>93</v>
      </c>
      <c r="E166" s="86"/>
      <c r="F166" s="86"/>
      <c r="G166" s="86"/>
      <c r="H166" s="86"/>
      <c r="J166" s="86"/>
      <c r="K166" s="86"/>
      <c r="M166" s="15"/>
      <c r="O166" s="74"/>
    </row>
  </sheetData>
  <sheetProtection/>
  <mergeCells count="37">
    <mergeCell ref="A17:A19"/>
    <mergeCell ref="H1:J1"/>
    <mergeCell ref="H3:J3"/>
    <mergeCell ref="A5:K5"/>
    <mergeCell ref="G9:H9"/>
    <mergeCell ref="I7:K8"/>
    <mergeCell ref="H2:K2"/>
    <mergeCell ref="D9:E9"/>
    <mergeCell ref="A7:A10"/>
    <mergeCell ref="C9:C10"/>
    <mergeCell ref="I9:I10"/>
    <mergeCell ref="A16:K16"/>
    <mergeCell ref="A15:K15"/>
    <mergeCell ref="J9:K9"/>
    <mergeCell ref="B7:B10"/>
    <mergeCell ref="C7:E8"/>
    <mergeCell ref="F7:H8"/>
    <mergeCell ref="F9:F10"/>
    <mergeCell ref="M23:M24"/>
    <mergeCell ref="A49:K49"/>
    <mergeCell ref="A50:K50"/>
    <mergeCell ref="I37:K37"/>
    <mergeCell ref="A143:K143"/>
    <mergeCell ref="A144:K144"/>
    <mergeCell ref="A94:K94"/>
    <mergeCell ref="A68:K68"/>
    <mergeCell ref="I117:K117"/>
    <mergeCell ref="A147:K147"/>
    <mergeCell ref="A148:K148"/>
    <mergeCell ref="M154:M155"/>
    <mergeCell ref="I149:K149"/>
    <mergeCell ref="I59:K59"/>
    <mergeCell ref="A116:K116"/>
    <mergeCell ref="A93:K93"/>
    <mergeCell ref="A115:K115"/>
    <mergeCell ref="A69:K69"/>
    <mergeCell ref="I89:K89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5" r:id="rId1"/>
  <rowBreaks count="6" manualBreakCount="6">
    <brk id="36" max="11" man="1"/>
    <brk id="58" max="11" man="1"/>
    <brk id="88" max="11" man="1"/>
    <brk id="116" max="11" man="1"/>
    <brk id="148" max="11" man="1"/>
    <brk id="166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2016-10-27T10:43:56Z</cp:lastPrinted>
  <dcterms:created xsi:type="dcterms:W3CDTF">1996-10-08T23:32:33Z</dcterms:created>
  <dcterms:modified xsi:type="dcterms:W3CDTF">2016-10-28T10:33:33Z</dcterms:modified>
  <cp:category/>
  <cp:version/>
  <cp:contentType/>
  <cp:contentStatus/>
</cp:coreProperties>
</file>