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010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'Лист1'!$A$1:$Q$54</definedName>
  </definedNames>
  <calcPr fullCalcOnLoad="1"/>
</workbook>
</file>

<file path=xl/sharedStrings.xml><?xml version="1.0" encoding="utf-8"?>
<sst xmlns="http://schemas.openxmlformats.org/spreadsheetml/2006/main" count="84" uniqueCount="51">
  <si>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</si>
  <si>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</si>
  <si>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</si>
  <si>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</si>
  <si>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</si>
  <si>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</si>
  <si>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</si>
  <si>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</si>
  <si>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</si>
  <si>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</si>
  <si>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</si>
  <si>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</si>
  <si>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</si>
  <si>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</si>
  <si>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</si>
  <si>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</si>
  <si>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</si>
  <si>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</si>
  <si>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</si>
  <si>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</si>
  <si>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</si>
  <si>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</si>
  <si>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</si>
  <si>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</si>
  <si>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</si>
  <si>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</si>
  <si>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</si>
  <si>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Додаток 3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</si>
  <si>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</si>
  <si>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</si>
  <si>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</si>
  <si>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</si>
  <si>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</si>
  <si>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Сумський міський голова</t>
  </si>
  <si>
    <t>О.М. Лисенко</t>
  </si>
  <si>
    <t>Виконавець: Липова С.А.</t>
  </si>
  <si>
    <t>Виконавчий комітет СМР, Департамент фінансів, економіки та інвестицій СМР</t>
  </si>
  <si>
    <t>Департамент фінансів, економіки та інвестицій СМР,</t>
  </si>
  <si>
    <t>Завдання 10. Термомодернізація будівель</t>
  </si>
  <si>
    <t>Завдання 11. Модернізація системи опалення</t>
  </si>
  <si>
    <t>Завдання 12. Термомодернізація будівель</t>
  </si>
  <si>
    <t>Завдання 15. Популяризація ідей сталого енергетичного розвитку міста Суми (проведення Днів Сталої енергії у місті Суми)</t>
  </si>
  <si>
    <t>Завдання 15.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</si>
  <si>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</si>
  <si>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</si>
  <si>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</si>
  <si>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</si>
  <si>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</t>
    </r>
  </si>
  <si>
    <r>
      <t xml:space="preserve">Завдання 14.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</si>
  <si>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до рішення Сумської міської ради "Про Програму підвищення енергоефективності в бюджетній сфері міста Суми  на 2017-2019 роки"                                                         від 21 грудня 2016 року № 1548-МР</t>
  </si>
  <si>
    <t>у тому числі  інші джерела    коштів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</si>
</sst>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justify" vertical="center" wrapText="1"/>
    </xf>
    <xf numFmtId="172" fontId="11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justify" vertical="center" wrapText="1"/>
    </xf>
    <xf numFmtId="172" fontId="9" fillId="0" borderId="15" xfId="0" applyNumberFormat="1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justify" vertical="center" wrapText="1"/>
    </xf>
    <xf numFmtId="0" fontId="11" fillId="0" borderId="20" xfId="0" applyFont="1" applyBorder="1" applyAlignment="1">
      <alignment vertical="center" wrapText="1"/>
    </xf>
    <xf numFmtId="172" fontId="11" fillId="0" borderId="21" xfId="0" applyNumberFormat="1" applyFont="1" applyBorder="1" applyAlignment="1">
      <alignment horizontal="center" vertical="center" wrapText="1"/>
    </xf>
    <xf numFmtId="172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center"/>
    </xf>
    <xf numFmtId="0" fontId="9" fillId="0" borderId="23" xfId="0" applyFont="1" applyBorder="1" applyAlignment="1">
      <alignment horizontal="justify" vertical="center"/>
    </xf>
    <xf numFmtId="0" fontId="10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11" fillId="0" borderId="2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1" fillId="0" borderId="28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left" vertical="top" textRotation="90" wrapText="1"/>
    </xf>
    <xf numFmtId="0" fontId="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1" fillId="0" borderId="30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71" zoomScaleSheetLayoutView="71" zoomScalePageLayoutView="0" workbookViewId="0" topLeftCell="B1">
      <selection activeCell="M2" sqref="M2"/>
    </sheetView>
  </sheetViews>
  <sheetFormatPr defaultColWidth="9.140625" defaultRowHeight="15"/>
  <cols>
    <col min="1" max="1" width="15.421875" style="1" customWidth="1"/>
    <col min="2" max="2" width="12.00390625" style="1" bestFit="1" customWidth="1"/>
    <col min="3" max="3" width="12.140625" style="1" customWidth="1"/>
    <col min="4" max="4" width="14.00390625" style="1" customWidth="1"/>
    <col min="5" max="5" width="12.8515625" style="1" customWidth="1"/>
    <col min="6" max="6" width="15.140625" style="1" customWidth="1"/>
    <col min="7" max="7" width="12.00390625" style="1" bestFit="1" customWidth="1"/>
    <col min="8" max="8" width="13.7109375" style="1" customWidth="1"/>
    <col min="9" max="9" width="14.140625" style="1" customWidth="1"/>
    <col min="10" max="10" width="11.7109375" style="1" customWidth="1"/>
    <col min="11" max="11" width="13.421875" style="1" customWidth="1"/>
    <col min="12" max="12" width="10.57421875" style="1" bestFit="1" customWidth="1"/>
    <col min="13" max="13" width="11.7109375" style="1" customWidth="1"/>
    <col min="14" max="14" width="13.5742187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5" ht="23.25" customHeight="1">
      <c r="N1" s="17"/>
      <c r="O1" s="20" t="s">
        <v>27</v>
      </c>
    </row>
    <row r="2" spans="6:17" ht="128.25" customHeight="1">
      <c r="F2" s="9"/>
      <c r="H2" s="8"/>
      <c r="I2" s="9"/>
      <c r="J2" s="9"/>
      <c r="K2" s="8"/>
      <c r="N2" s="76" t="s">
        <v>49</v>
      </c>
      <c r="O2" s="77"/>
      <c r="P2" s="77"/>
      <c r="Q2" s="77"/>
    </row>
    <row r="3" ht="31.5" customHeight="1">
      <c r="I3" s="8"/>
    </row>
    <row r="4" spans="2:14" ht="22.5">
      <c r="B4" s="70" t="s">
        <v>11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24" thickBot="1">
      <c r="Q5" s="22" t="s">
        <v>12</v>
      </c>
    </row>
    <row r="6" spans="1:17" ht="18.75">
      <c r="A6" s="71" t="s">
        <v>0</v>
      </c>
      <c r="B6" s="73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05" t="s">
        <v>14</v>
      </c>
    </row>
    <row r="7" spans="1:17" ht="18.75">
      <c r="A7" s="72"/>
      <c r="B7" s="112" t="s">
        <v>2</v>
      </c>
      <c r="C7" s="113"/>
      <c r="D7" s="113"/>
      <c r="E7" s="94"/>
      <c r="F7" s="114"/>
      <c r="G7" s="112" t="s">
        <v>3</v>
      </c>
      <c r="H7" s="113"/>
      <c r="I7" s="113"/>
      <c r="J7" s="118"/>
      <c r="K7" s="119"/>
      <c r="L7" s="74" t="s">
        <v>4</v>
      </c>
      <c r="M7" s="74"/>
      <c r="N7" s="74"/>
      <c r="O7" s="74"/>
      <c r="P7" s="74"/>
      <c r="Q7" s="106"/>
    </row>
    <row r="8" spans="1:17" ht="48.75" customHeight="1">
      <c r="A8" s="72"/>
      <c r="B8" s="90" t="s">
        <v>5</v>
      </c>
      <c r="C8" s="91" t="s">
        <v>6</v>
      </c>
      <c r="D8" s="91"/>
      <c r="E8" s="99" t="s">
        <v>28</v>
      </c>
      <c r="F8" s="100"/>
      <c r="G8" s="92" t="s">
        <v>5</v>
      </c>
      <c r="H8" s="98" t="s">
        <v>6</v>
      </c>
      <c r="I8" s="98"/>
      <c r="J8" s="120" t="s">
        <v>50</v>
      </c>
      <c r="K8" s="121"/>
      <c r="L8" s="92" t="s">
        <v>5</v>
      </c>
      <c r="M8" s="91" t="s">
        <v>6</v>
      </c>
      <c r="N8" s="91"/>
      <c r="O8" s="96" t="s">
        <v>28</v>
      </c>
      <c r="P8" s="97"/>
      <c r="Q8" s="106"/>
    </row>
    <row r="9" spans="1:17" s="4" customFormat="1" ht="50.25" customHeight="1">
      <c r="A9" s="72"/>
      <c r="B9" s="90"/>
      <c r="C9" s="27" t="s">
        <v>7</v>
      </c>
      <c r="D9" s="27" t="s">
        <v>8</v>
      </c>
      <c r="E9" s="27" t="s">
        <v>7</v>
      </c>
      <c r="F9" s="27" t="s">
        <v>8</v>
      </c>
      <c r="G9" s="92"/>
      <c r="H9" s="27" t="s">
        <v>7</v>
      </c>
      <c r="I9" s="27" t="s">
        <v>8</v>
      </c>
      <c r="J9" s="27" t="s">
        <v>7</v>
      </c>
      <c r="K9" s="27" t="s">
        <v>8</v>
      </c>
      <c r="L9" s="92"/>
      <c r="M9" s="27" t="s">
        <v>7</v>
      </c>
      <c r="N9" s="27" t="s">
        <v>8</v>
      </c>
      <c r="O9" s="27" t="s">
        <v>7</v>
      </c>
      <c r="P9" s="27" t="s">
        <v>8</v>
      </c>
      <c r="Q9" s="106"/>
    </row>
    <row r="10" spans="1:17" ht="18.75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8">
        <v>17</v>
      </c>
    </row>
    <row r="11" spans="1:17" ht="93.75" customHeight="1">
      <c r="A11" s="29" t="s">
        <v>9</v>
      </c>
      <c r="B11" s="30">
        <f>C11+D11+F11</f>
        <v>61266.45999999999</v>
      </c>
      <c r="C11" s="31">
        <f>C18+C26+C29+C42+C44+C46</f>
        <v>840.6</v>
      </c>
      <c r="D11" s="27">
        <f>D15+D16+D20+D22+D24+D26+D31+D34+D39</f>
        <v>29853.559999999998</v>
      </c>
      <c r="E11" s="27"/>
      <c r="F11" s="27">
        <f>F15+F16</f>
        <v>30572.3</v>
      </c>
      <c r="G11" s="30">
        <f>H11+I11+K11</f>
        <v>42917.6</v>
      </c>
      <c r="H11" s="32">
        <f>H18+H26+H29+H36+H42+H44</f>
        <v>816</v>
      </c>
      <c r="I11" s="27">
        <f>I15+I20+I24+I26+I31+I34+I36</f>
        <v>10792.8</v>
      </c>
      <c r="J11" s="27"/>
      <c r="K11" s="27">
        <f>K15</f>
        <v>31308.8</v>
      </c>
      <c r="L11" s="33">
        <f>M11+N11+P11</f>
        <v>49333</v>
      </c>
      <c r="M11" s="32">
        <f>M18+M26+M29+M36+M42+M46+M44</f>
        <v>641</v>
      </c>
      <c r="N11" s="27">
        <f>N15+N20+N24++N36+N26</f>
        <v>10429.5</v>
      </c>
      <c r="O11" s="34"/>
      <c r="P11" s="27">
        <f>P15</f>
        <v>38262.5</v>
      </c>
      <c r="Q11" s="28"/>
    </row>
    <row r="12" spans="1:17" ht="38.25" customHeight="1">
      <c r="A12" s="102" t="s">
        <v>43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23.25" customHeight="1">
      <c r="A13" s="87" t="s">
        <v>21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5" customHeight="1">
      <c r="A14" s="78" t="s">
        <v>29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</row>
    <row r="15" spans="1:17" ht="37.5">
      <c r="A15" s="35" t="s">
        <v>10</v>
      </c>
      <c r="B15" s="36">
        <f>D15+F15</f>
        <v>30918.4</v>
      </c>
      <c r="C15" s="37"/>
      <c r="D15" s="38">
        <v>5153.1</v>
      </c>
      <c r="E15" s="38"/>
      <c r="F15" s="38">
        <v>25765.3</v>
      </c>
      <c r="G15" s="36">
        <f>I15+K15</f>
        <v>37570.6</v>
      </c>
      <c r="H15" s="37"/>
      <c r="I15" s="38">
        <v>6261.8</v>
      </c>
      <c r="J15" s="38"/>
      <c r="K15" s="38">
        <v>31308.8</v>
      </c>
      <c r="L15" s="36">
        <f>N15+P15</f>
        <v>45915</v>
      </c>
      <c r="M15" s="37"/>
      <c r="N15" s="39">
        <v>7652.5</v>
      </c>
      <c r="O15" s="39"/>
      <c r="P15" s="39">
        <v>38262.5</v>
      </c>
      <c r="Q15" s="98" t="s">
        <v>15</v>
      </c>
    </row>
    <row r="16" spans="1:18" s="3" customFormat="1" ht="61.5" customHeight="1">
      <c r="A16" s="40" t="s">
        <v>13</v>
      </c>
      <c r="B16" s="41">
        <f>D16+F16</f>
        <v>4837</v>
      </c>
      <c r="C16" s="27"/>
      <c r="D16" s="42">
        <v>30</v>
      </c>
      <c r="E16" s="34"/>
      <c r="F16" s="42">
        <v>4807</v>
      </c>
      <c r="G16" s="24"/>
      <c r="H16" s="27"/>
      <c r="I16" s="34"/>
      <c r="J16" s="34"/>
      <c r="K16" s="34"/>
      <c r="L16" s="24"/>
      <c r="M16" s="27"/>
      <c r="N16" s="26"/>
      <c r="O16" s="26"/>
      <c r="P16" s="26"/>
      <c r="Q16" s="98"/>
      <c r="R16" s="18"/>
    </row>
    <row r="17" spans="1:17" s="2" customFormat="1" ht="18.75">
      <c r="A17" s="84" t="s">
        <v>30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101"/>
    </row>
    <row r="18" spans="1:17" ht="56.25">
      <c r="A18" s="29" t="s">
        <v>10</v>
      </c>
      <c r="B18" s="24">
        <f>C18</f>
        <v>413.5</v>
      </c>
      <c r="C18" s="27">
        <v>413.5</v>
      </c>
      <c r="D18" s="34"/>
      <c r="E18" s="34"/>
      <c r="F18" s="34"/>
      <c r="G18" s="41">
        <v>509</v>
      </c>
      <c r="H18" s="32">
        <v>509</v>
      </c>
      <c r="I18" s="34"/>
      <c r="J18" s="34"/>
      <c r="K18" s="34"/>
      <c r="L18" s="41">
        <v>352</v>
      </c>
      <c r="M18" s="32">
        <v>352</v>
      </c>
      <c r="N18" s="26"/>
      <c r="O18" s="26"/>
      <c r="P18" s="26"/>
      <c r="Q18" s="25" t="s">
        <v>16</v>
      </c>
    </row>
    <row r="19" spans="1:17" s="2" customFormat="1" ht="18.75">
      <c r="A19" s="78" t="s">
        <v>31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93"/>
    </row>
    <row r="20" spans="1:17" ht="56.25">
      <c r="A20" s="35" t="s">
        <v>10</v>
      </c>
      <c r="B20" s="36">
        <v>2527.36</v>
      </c>
      <c r="C20" s="21"/>
      <c r="D20" s="37">
        <f>1557.36+970</f>
        <v>2527.3599999999997</v>
      </c>
      <c r="E20" s="38"/>
      <c r="F20" s="38"/>
      <c r="G20" s="43">
        <f>I20</f>
        <v>2399</v>
      </c>
      <c r="H20" s="44"/>
      <c r="I20" s="45">
        <v>2399</v>
      </c>
      <c r="J20" s="38"/>
      <c r="K20" s="38"/>
      <c r="L20" s="43">
        <f>N20</f>
        <v>1726</v>
      </c>
      <c r="M20" s="44"/>
      <c r="N20" s="46">
        <v>1726</v>
      </c>
      <c r="O20" s="39"/>
      <c r="P20" s="39"/>
      <c r="Q20" s="47" t="s">
        <v>16</v>
      </c>
    </row>
    <row r="21" spans="1:17" s="5" customFormat="1" ht="18.75">
      <c r="A21" s="75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112.5">
      <c r="A22" s="48" t="s">
        <v>10</v>
      </c>
      <c r="B22" s="49">
        <f>D22</f>
        <v>16524</v>
      </c>
      <c r="C22" s="50"/>
      <c r="D22" s="51">
        <f>5244+7300+3980</f>
        <v>16524</v>
      </c>
      <c r="E22" s="52"/>
      <c r="F22" s="52"/>
      <c r="G22" s="53"/>
      <c r="H22" s="50"/>
      <c r="I22" s="52"/>
      <c r="J22" s="52"/>
      <c r="K22" s="52"/>
      <c r="L22" s="53"/>
      <c r="M22" s="50"/>
      <c r="N22" s="54"/>
      <c r="O22" s="54"/>
      <c r="P22" s="54"/>
      <c r="Q22" s="55" t="s">
        <v>15</v>
      </c>
    </row>
    <row r="23" spans="1:17" ht="18.75">
      <c r="A23" s="78" t="s">
        <v>44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</row>
    <row r="24" spans="1:17" ht="56.25">
      <c r="A24" s="29" t="s">
        <v>10</v>
      </c>
      <c r="B24" s="24">
        <f>D24</f>
        <v>1150.1</v>
      </c>
      <c r="C24" s="27"/>
      <c r="D24" s="27">
        <v>1150.1</v>
      </c>
      <c r="E24" s="27"/>
      <c r="F24" s="27"/>
      <c r="G24" s="41">
        <f>I24</f>
        <v>840</v>
      </c>
      <c r="H24" s="27"/>
      <c r="I24" s="56">
        <v>840</v>
      </c>
      <c r="J24" s="27"/>
      <c r="K24" s="27"/>
      <c r="L24" s="41">
        <f>N24</f>
        <v>864</v>
      </c>
      <c r="M24" s="27"/>
      <c r="N24" s="32">
        <v>864</v>
      </c>
      <c r="O24" s="26"/>
      <c r="P24" s="26"/>
      <c r="Q24" s="25" t="s">
        <v>16</v>
      </c>
    </row>
    <row r="25" spans="1:17" ht="18.75">
      <c r="A25" s="78" t="s">
        <v>45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</row>
    <row r="26" spans="1:17" ht="56.25">
      <c r="A26" s="29" t="s">
        <v>10</v>
      </c>
      <c r="B26" s="41">
        <f>C26+D26</f>
        <v>273</v>
      </c>
      <c r="C26" s="32">
        <f>83+37+36</f>
        <v>156</v>
      </c>
      <c r="D26" s="57">
        <v>117</v>
      </c>
      <c r="E26" s="27"/>
      <c r="F26" s="27"/>
      <c r="G26" s="41">
        <f>H26+I26</f>
        <v>189</v>
      </c>
      <c r="H26" s="32">
        <f>58+36+45</f>
        <v>139</v>
      </c>
      <c r="I26" s="32">
        <v>50</v>
      </c>
      <c r="J26" s="27"/>
      <c r="K26" s="27"/>
      <c r="L26" s="41">
        <f>M26+N26</f>
        <v>196</v>
      </c>
      <c r="M26" s="32">
        <f>63+36+54</f>
        <v>153</v>
      </c>
      <c r="N26" s="32">
        <v>43</v>
      </c>
      <c r="O26" s="26"/>
      <c r="P26" s="26"/>
      <c r="Q26" s="25" t="s">
        <v>16</v>
      </c>
    </row>
    <row r="27" spans="1:17" ht="18.75">
      <c r="A27" s="87" t="s">
        <v>22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</row>
    <row r="28" spans="1:17" ht="18.75">
      <c r="A28" s="78" t="s">
        <v>46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  <row r="29" spans="1:17" ht="37.5">
      <c r="A29" s="29" t="s">
        <v>10</v>
      </c>
      <c r="B29" s="24">
        <f>C29</f>
        <v>121.10000000000001</v>
      </c>
      <c r="C29" s="27">
        <f>80+27.2+12.5+1.4</f>
        <v>121.10000000000001</v>
      </c>
      <c r="D29" s="27"/>
      <c r="E29" s="27"/>
      <c r="F29" s="27"/>
      <c r="G29" s="41">
        <v>63</v>
      </c>
      <c r="H29" s="32">
        <v>63</v>
      </c>
      <c r="I29" s="34"/>
      <c r="J29" s="34"/>
      <c r="K29" s="34"/>
      <c r="L29" s="41">
        <v>26</v>
      </c>
      <c r="M29" s="32">
        <v>26</v>
      </c>
      <c r="N29" s="26"/>
      <c r="O29" s="26"/>
      <c r="P29" s="26"/>
      <c r="Q29" s="25" t="s">
        <v>17</v>
      </c>
    </row>
    <row r="30" spans="1:17" ht="18.75">
      <c r="A30" s="78" t="s">
        <v>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</row>
    <row r="31" spans="1:17" ht="37.5">
      <c r="A31" s="29" t="s">
        <v>10</v>
      </c>
      <c r="B31" s="41">
        <f>D31</f>
        <v>2525</v>
      </c>
      <c r="C31" s="27"/>
      <c r="D31" s="32">
        <f>500+2025</f>
        <v>2525</v>
      </c>
      <c r="E31" s="27"/>
      <c r="F31" s="27"/>
      <c r="G31" s="41">
        <v>335</v>
      </c>
      <c r="H31" s="27"/>
      <c r="I31" s="42">
        <v>335</v>
      </c>
      <c r="J31" s="34"/>
      <c r="K31" s="34"/>
      <c r="L31" s="24"/>
      <c r="M31" s="27"/>
      <c r="N31" s="26"/>
      <c r="O31" s="26"/>
      <c r="P31" s="26"/>
      <c r="Q31" s="25" t="s">
        <v>17</v>
      </c>
    </row>
    <row r="32" spans="1:17" ht="18.75">
      <c r="A32" s="115" t="s">
        <v>23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18.75">
      <c r="A33" s="84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</row>
    <row r="34" spans="1:17" ht="37.5">
      <c r="A34" s="29" t="s">
        <v>10</v>
      </c>
      <c r="B34" s="41">
        <f>D34</f>
        <v>1527</v>
      </c>
      <c r="C34" s="27"/>
      <c r="D34" s="32">
        <f>900+188+439</f>
        <v>1527</v>
      </c>
      <c r="E34" s="27"/>
      <c r="F34" s="27"/>
      <c r="G34" s="41">
        <v>727</v>
      </c>
      <c r="H34" s="27"/>
      <c r="I34" s="58">
        <v>727</v>
      </c>
      <c r="J34" s="27"/>
      <c r="K34" s="27"/>
      <c r="L34" s="24"/>
      <c r="M34" s="27"/>
      <c r="N34" s="27"/>
      <c r="O34" s="26"/>
      <c r="P34" s="26"/>
      <c r="Q34" s="25" t="s">
        <v>18</v>
      </c>
    </row>
    <row r="35" spans="1:17" ht="18.75">
      <c r="A35" s="78" t="s">
        <v>39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93"/>
    </row>
    <row r="36" spans="1:17" ht="37.5">
      <c r="A36" s="29" t="s">
        <v>10</v>
      </c>
      <c r="B36" s="24"/>
      <c r="C36" s="27"/>
      <c r="D36" s="27"/>
      <c r="E36" s="27"/>
      <c r="F36" s="27"/>
      <c r="G36" s="41">
        <f>I36</f>
        <v>180</v>
      </c>
      <c r="H36" s="27"/>
      <c r="I36" s="42">
        <v>180</v>
      </c>
      <c r="J36" s="34"/>
      <c r="K36" s="34"/>
      <c r="L36" s="41">
        <f>N36</f>
        <v>144</v>
      </c>
      <c r="M36" s="27"/>
      <c r="N36" s="59">
        <v>144</v>
      </c>
      <c r="O36" s="26"/>
      <c r="P36" s="26"/>
      <c r="Q36" s="25" t="s">
        <v>18</v>
      </c>
    </row>
    <row r="37" spans="1:17" ht="18.75">
      <c r="A37" s="87" t="s">
        <v>24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ht="18.75">
      <c r="A38" s="78" t="s">
        <v>40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93"/>
    </row>
    <row r="39" spans="1:17" ht="93.75">
      <c r="A39" s="29" t="s">
        <v>10</v>
      </c>
      <c r="B39" s="41">
        <f>D39</f>
        <v>300</v>
      </c>
      <c r="C39" s="27"/>
      <c r="D39" s="32">
        <v>300</v>
      </c>
      <c r="E39" s="27"/>
      <c r="F39" s="27"/>
      <c r="G39" s="24"/>
      <c r="H39" s="27"/>
      <c r="I39" s="34"/>
      <c r="J39" s="34"/>
      <c r="K39" s="34"/>
      <c r="L39" s="24"/>
      <c r="M39" s="27"/>
      <c r="N39" s="26"/>
      <c r="O39" s="26"/>
      <c r="P39" s="26"/>
      <c r="Q39" s="25" t="s">
        <v>19</v>
      </c>
    </row>
    <row r="40" spans="1:17" ht="18.75">
      <c r="A40" s="81" t="s">
        <v>25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7" ht="18.75">
      <c r="A41" s="78" t="s">
        <v>48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  <row r="42" spans="1:17" ht="37.5">
      <c r="A42" s="29" t="s">
        <v>26</v>
      </c>
      <c r="B42" s="41">
        <f>C42</f>
        <v>50</v>
      </c>
      <c r="C42" s="32">
        <v>50</v>
      </c>
      <c r="D42" s="27"/>
      <c r="E42" s="27"/>
      <c r="F42" s="27"/>
      <c r="G42" s="41">
        <f>H42</f>
        <v>50</v>
      </c>
      <c r="H42" s="32">
        <v>50</v>
      </c>
      <c r="I42" s="34"/>
      <c r="J42" s="34"/>
      <c r="K42" s="34"/>
      <c r="L42" s="41">
        <f>M42</f>
        <v>50</v>
      </c>
      <c r="M42" s="32">
        <v>50</v>
      </c>
      <c r="N42" s="26"/>
      <c r="O42" s="26"/>
      <c r="P42" s="26"/>
      <c r="Q42" s="25" t="s">
        <v>20</v>
      </c>
    </row>
    <row r="43" spans="1:17" ht="18.75">
      <c r="A43" s="78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</row>
    <row r="44" spans="1:17" ht="112.5">
      <c r="A44" s="34" t="s">
        <v>26</v>
      </c>
      <c r="B44" s="42">
        <v>50</v>
      </c>
      <c r="C44" s="42">
        <v>50</v>
      </c>
      <c r="D44" s="34"/>
      <c r="E44" s="34"/>
      <c r="F44" s="34"/>
      <c r="G44" s="42">
        <v>55</v>
      </c>
      <c r="H44" s="42">
        <v>55</v>
      </c>
      <c r="I44" s="34"/>
      <c r="J44" s="34"/>
      <c r="K44" s="34"/>
      <c r="L44" s="42">
        <v>60</v>
      </c>
      <c r="M44" s="42">
        <v>60</v>
      </c>
      <c r="N44" s="34"/>
      <c r="O44" s="34"/>
      <c r="P44" s="34"/>
      <c r="Q44" s="27" t="s">
        <v>36</v>
      </c>
    </row>
    <row r="45" spans="1:17" ht="18.75">
      <c r="A45" s="68" t="s">
        <v>42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75.75" thickBot="1">
      <c r="A46" s="60" t="s">
        <v>26</v>
      </c>
      <c r="B46" s="61">
        <v>50</v>
      </c>
      <c r="C46" s="62">
        <v>50</v>
      </c>
      <c r="D46" s="63"/>
      <c r="E46" s="63"/>
      <c r="F46" s="63"/>
      <c r="G46" s="64"/>
      <c r="H46" s="63"/>
      <c r="I46" s="65"/>
      <c r="J46" s="65"/>
      <c r="K46" s="65"/>
      <c r="L46" s="64"/>
      <c r="M46" s="63"/>
      <c r="N46" s="66"/>
      <c r="O46" s="66"/>
      <c r="P46" s="66"/>
      <c r="Q46" s="67" t="s">
        <v>37</v>
      </c>
    </row>
    <row r="47" spans="1:17" ht="15">
      <c r="A47" s="10"/>
      <c r="B47" s="11"/>
      <c r="C47" s="12"/>
      <c r="D47" s="13"/>
      <c r="E47" s="13"/>
      <c r="F47" s="13"/>
      <c r="G47" s="14"/>
      <c r="H47" s="13"/>
      <c r="I47" s="15"/>
      <c r="J47" s="15"/>
      <c r="K47" s="15"/>
      <c r="L47" s="14"/>
      <c r="M47" s="13"/>
      <c r="N47" s="16"/>
      <c r="O47" s="16"/>
      <c r="P47" s="16"/>
      <c r="Q47" s="13"/>
    </row>
    <row r="48" spans="1:17" ht="15">
      <c r="A48" s="10"/>
      <c r="B48" s="11"/>
      <c r="C48" s="12"/>
      <c r="D48" s="13"/>
      <c r="E48" s="13"/>
      <c r="F48" s="13"/>
      <c r="G48" s="14"/>
      <c r="H48" s="13"/>
      <c r="I48" s="15"/>
      <c r="J48" s="15"/>
      <c r="K48" s="15"/>
      <c r="L48" s="14"/>
      <c r="M48" s="13"/>
      <c r="N48" s="16"/>
      <c r="O48" s="16"/>
      <c r="P48" s="16"/>
      <c r="Q48" s="13"/>
    </row>
    <row r="49" spans="1:17" ht="15">
      <c r="A49" s="10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</row>
    <row r="51" spans="1:17" s="7" customFormat="1" ht="26.25">
      <c r="A51" s="20" t="s">
        <v>33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10" t="s">
        <v>34</v>
      </c>
      <c r="P51" s="111"/>
      <c r="Q51" s="111"/>
    </row>
    <row r="53" spans="1:2" ht="20.25">
      <c r="A53" s="6" t="s">
        <v>35</v>
      </c>
      <c r="B53" s="19"/>
    </row>
    <row r="54" spans="1:3" ht="20.25">
      <c r="A54" s="107"/>
      <c r="B54" s="108"/>
      <c r="C54" s="109"/>
    </row>
  </sheetData>
  <sheetProtection/>
  <mergeCells count="40">
    <mergeCell ref="Q6:Q9"/>
    <mergeCell ref="A54:C54"/>
    <mergeCell ref="A23:Q23"/>
    <mergeCell ref="H8:I8"/>
    <mergeCell ref="O51:Q51"/>
    <mergeCell ref="B7:F7"/>
    <mergeCell ref="A32:Q32"/>
    <mergeCell ref="A37:Q37"/>
    <mergeCell ref="G7:K7"/>
    <mergeCell ref="J8:K8"/>
    <mergeCell ref="Q15:Q16"/>
    <mergeCell ref="A41:Q41"/>
    <mergeCell ref="L8:L9"/>
    <mergeCell ref="E8:F8"/>
    <mergeCell ref="A30:Q30"/>
    <mergeCell ref="A17:Q17"/>
    <mergeCell ref="A19:Q19"/>
    <mergeCell ref="A12:Q12"/>
    <mergeCell ref="A14:Q14"/>
    <mergeCell ref="M8:N8"/>
    <mergeCell ref="N2:Q2"/>
    <mergeCell ref="A43:Q43"/>
    <mergeCell ref="A40:Q40"/>
    <mergeCell ref="A33:Q33"/>
    <mergeCell ref="A13:Q13"/>
    <mergeCell ref="B8:B9"/>
    <mergeCell ref="C8:D8"/>
    <mergeCell ref="G8:G9"/>
    <mergeCell ref="A35:Q35"/>
    <mergeCell ref="A38:Q38"/>
    <mergeCell ref="A45:Q45"/>
    <mergeCell ref="B4:N4"/>
    <mergeCell ref="A6:A9"/>
    <mergeCell ref="B6:P6"/>
    <mergeCell ref="L7:P7"/>
    <mergeCell ref="A21:Q21"/>
    <mergeCell ref="A25:Q25"/>
    <mergeCell ref="A28:Q28"/>
    <mergeCell ref="A27:Q27"/>
    <mergeCell ref="O8:P8"/>
  </mergeCells>
  <printOptions/>
  <pageMargins left="0.31496062992125984" right="0.15748031496062992" top="0.46" bottom="0.3937007874015748" header="0.7086614173228347" footer="0.31496062992125984"/>
  <pageSetup fitToHeight="0" horizontalDpi="600" verticalDpi="600" orientation="landscape" paperSize="9" scale="59" r:id="rId1"/>
  <rowBreaks count="2" manualBreakCount="2">
    <brk id="22" max="16" man="1"/>
    <brk id="42" max="16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2016-12-22T11:23:57Z</dcterms:modified>
  <cp:category/>
  <cp:version/>
  <cp:contentType/>
  <cp:contentStatus/>
</cp:coreProperties>
</file>