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1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<sst xmlns="http://schemas.openxmlformats.org/spreadsheetml/2006/main" count="468" uniqueCount="300">
  <si>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</si>
  <si>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</si>
  <si>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</si>
  <si>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</si>
  <si>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</si>
  <si>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</si>
  <si>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</si>
  <si>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</si>
  <si>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</si>
  <si>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</si>
  <si>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</si>
  <si>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</si>
  <si>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</si>
  <si>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</si>
  <si>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</si>
  <si>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</si>
  <si>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</si>
  <si>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</si>
  <si>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</si>
  <si>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</si>
  <si>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</si>
  <si>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</si>
  <si>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</si>
  <si>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</si>
  <si>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</si>
  <si>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</si>
  <si>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</si>
  <si>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</si>
  <si>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</si>
  <si>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</si>
  <si>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</si>
  <si>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</si>
  <si>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</si>
  <si>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</si>
  <si>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</si>
  <si>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</si>
  <si>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</si>
  <si>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</si>
  <si>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</si>
  <si>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</si>
  <si>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</si>
  <si>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</si>
  <si>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</si>
  <si>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</si>
  <si>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</si>
  <si>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</si>
  <si>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</si>
  <si>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</si>
  <si>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</si>
  <si>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</si>
  <si>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</si>
  <si>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</si>
  <si>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</si>
  <si>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</si>
  <si>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</si>
  <si>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</si>
  <si>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</si>
  <si>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</si>
  <si>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</si>
  <si>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</si>
  <si>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</si>
  <si>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</si>
  <si>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</si>
  <si>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</si>
  <si>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</si>
  <si>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</si>
  <si>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</si>
  <si>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</si>
  <si>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</si>
  <si>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</si>
  <si>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</si>
  <si>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</si>
  <si>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</si>
  <si>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</si>
  <si>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</si>
  <si>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</si>
  <si>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</si>
  <si>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</si>
  <si>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</si>
  <si>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</si>
  <si>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</si>
  <si>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</si>
  <si>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</si>
  <si>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</si>
  <si>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</si>
  <si>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</si>
  <si>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</si>
  <si>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</si>
  <si>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</si>
  <si>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</si>
  <si>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</si>
  <si>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</si>
  <si>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</si>
  <si>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</si>
  <si>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</si>
  <si>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</si>
  <si>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</si>
  <si>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</si>
  <si>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</si>
  <si>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</si>
  <si>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</si>
  <si>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</si>
  <si>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</si>
  <si>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</si>
  <si>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</si>
  <si>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</si>
  <si>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</si>
  <si>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</si>
  <si>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</si>
  <si>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</si>
  <si>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</si>
  <si>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</si>
  <si>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</si>
  <si>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</si>
  <si>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</si>
  <si>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</si>
  <si>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</si>
  <si>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</si>
  <si>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</si>
  <si>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</si>
  <si>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</si>
  <si>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</si>
  <si>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</si>
  <si>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</si>
  <si>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</si>
  <si>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</si>
  <si>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</si>
  <si>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</si>
  <si>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</si>
  <si>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</si>
  <si>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</si>
  <si>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</si>
  <si>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</si>
  <si>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</si>
  <si>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</si>
  <si>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</si>
  <si>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</si>
  <si>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</si>
  <si>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</si>
  <si>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</si>
  <si>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</si>
  <si>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</si>
  <si>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</si>
  <si>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</si>
  <si>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</si>
  <si>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</si>
  <si>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</si>
  <si>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</si>
  <si>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</si>
  <si>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</si>
  <si>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</si>
  <si>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</si>
  <si>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1.4.2. Реконструкція контактної мережі 51,5 км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</si>
  <si>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</si>
  <si>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</si>
  <si>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</si>
  <si>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</si>
  <si>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</si>
  <si>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</si>
  <si>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</si>
  <si>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</si>
  <si>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</si>
  <si>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</si>
  <si>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</si>
  <si>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</si>
  <si>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</si>
  <si>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</si>
  <si>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</si>
  <si>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</si>
  <si>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</si>
  <si>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</si>
  <si>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</si>
  <si>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</si>
  <si>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</si>
  <si>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</si>
  <si>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</si>
  <si>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</si>
  <si>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</si>
  <si>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</si>
  <si>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</si>
  <si>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</si>
  <si>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</si>
  <si>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</si>
  <si>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</si>
  <si>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</si>
  <si>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</si>
  <si>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</si>
  <si>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</si>
  <si>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</si>
  <si>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</si>
  <si>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</si>
  <si>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</si>
  <si>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</si>
  <si>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</si>
  <si>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</si>
  <si>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</si>
  <si>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</si>
  <si>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</si>
  <si>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</si>
  <si>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</si>
  <si>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</si>
  <si>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</si>
  <si>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</si>
  <si>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</si>
  <si>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Виконавець: Яковенко С.В.</t>
  </si>
  <si>
    <t>_______________________</t>
  </si>
  <si>
    <t>Виконавець:Яковенко С.В.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</si>
  <si>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</si>
  <si>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</si>
  <si>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</si>
  <si>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</si>
  <si>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</si>
  <si>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</si>
  <si>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</si>
  <si>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</si>
  <si>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</si>
  <si>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</si>
  <si>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</si>
  <si>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</si>
  <si>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</si>
  <si>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</si>
  <si>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</si>
  <si>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</si>
  <si>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</si>
  <si>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</si>
  <si>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</si>
  <si>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</si>
  <si>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</si>
  <si>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</si>
  <si>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</si>
  <si>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</si>
  <si>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</si>
  <si>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</si>
  <si>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</si>
  <si>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</si>
  <si>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</si>
  <si>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</si>
  <si>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</si>
  <si>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</si>
  <si>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</si>
  <si>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</si>
  <si>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</si>
  <si>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</si>
  <si>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</si>
  <si>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</si>
  <si>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</si>
  <si>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</si>
  <si>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</si>
  <si>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</si>
  <si>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</si>
  <si>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</si>
  <si>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</si>
  <si>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</si>
  <si>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</si>
  <si>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</si>
  <si>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</si>
  <si>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</si>
  <si>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</si>
  <si>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</si>
  <si>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</si>
  <si>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</si>
  <si>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</si>
  <si>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</si>
  <si>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</si>
  <si>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</si>
  <si>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</si>
  <si>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</si>
  <si>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</si>
  <si>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</si>
  <si>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</si>
  <si>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</si>
  <si>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</si>
  <si>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</si>
  <si>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</si>
  <si>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</si>
  <si>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</si>
  <si>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</si>
  <si>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</si>
  <si>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</si>
  <si>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</si>
  <si>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</si>
  <si>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</si>
  <si>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</si>
  <si>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1517310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</si>
  <si>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1517310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</si>
  <si>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</si>
  <si>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</si>
  <si>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</si>
  <si>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</si>
  <si>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</si>
  <si>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</si>
  <si>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</si>
  <si>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</si>
  <si>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</si>
  <si>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 xml:space="preserve">від   21 грудня 2017 року                      №      2924-МР    </t>
  </si>
  <si>
    <t xml:space="preserve">від    21 грудня 2017 року                   №    2924-МР       </t>
  </si>
  <si>
    <t>від   21 грудня 2017 року          №  2924 - МР</t>
  </si>
  <si>
    <t xml:space="preserve">від    21 грудня 2017 року                             №   2924-МР             </t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</si>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</sst>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165" fontId="2" fillId="32" borderId="10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198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2" fontId="2" fillId="32" borderId="10" xfId="0" applyNumberFormat="1" applyFont="1" applyFill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8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3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22">
      <selection activeCell="A50" sqref="A50:IV60"/>
    </sheetView>
  </sheetViews>
  <sheetFormatPr defaultColWidth="9.140625" defaultRowHeight="12.75"/>
  <cols>
    <col min="1" max="1" width="4.7109375" style="17" customWidth="1"/>
    <col min="2" max="2" width="30.14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27" t="s">
        <v>200</v>
      </c>
      <c r="I2" s="127"/>
      <c r="J2" s="127"/>
      <c r="K2" s="127"/>
    </row>
    <row r="3" spans="8:11" ht="13.5" customHeight="1">
      <c r="H3" s="127" t="s">
        <v>294</v>
      </c>
      <c r="I3" s="127"/>
      <c r="J3" s="127"/>
      <c r="K3" s="127"/>
    </row>
    <row r="4" ht="2.25" customHeight="1"/>
    <row r="5" spans="3:10" ht="21" customHeight="1">
      <c r="C5" s="19"/>
      <c r="D5" s="150" t="s">
        <v>32</v>
      </c>
      <c r="E5" s="150"/>
      <c r="F5" s="150"/>
      <c r="G5" s="150"/>
      <c r="H5" s="150"/>
      <c r="I5" s="150"/>
      <c r="J5" s="150"/>
    </row>
    <row r="6" spans="3:11" ht="15.75" customHeight="1">
      <c r="C6" s="150" t="s">
        <v>121</v>
      </c>
      <c r="D6" s="150"/>
      <c r="E6" s="150"/>
      <c r="F6" s="150"/>
      <c r="G6" s="150"/>
      <c r="H6" s="150"/>
      <c r="I6" s="150"/>
      <c r="J6" s="150"/>
      <c r="K6" s="150"/>
    </row>
    <row r="7" spans="3:9" ht="14.25" customHeight="1">
      <c r="C7" s="19"/>
      <c r="D7" s="19"/>
      <c r="E7" s="150" t="s">
        <v>33</v>
      </c>
      <c r="F7" s="150"/>
      <c r="G7" s="150"/>
      <c r="H7" s="150"/>
      <c r="I7" s="150"/>
    </row>
    <row r="8" ht="11.25" customHeight="1"/>
    <row r="9" spans="1:11" ht="45" customHeight="1">
      <c r="A9" s="129" t="s">
        <v>34</v>
      </c>
      <c r="B9" s="131" t="s">
        <v>35</v>
      </c>
      <c r="C9" s="131" t="s">
        <v>36</v>
      </c>
      <c r="D9" s="132" t="s">
        <v>37</v>
      </c>
      <c r="E9" s="147" t="s">
        <v>38</v>
      </c>
      <c r="F9" s="23" t="s">
        <v>1</v>
      </c>
      <c r="G9" s="149" t="s">
        <v>44</v>
      </c>
      <c r="H9" s="149"/>
      <c r="I9" s="149"/>
      <c r="J9" s="149"/>
      <c r="K9" s="132" t="s">
        <v>43</v>
      </c>
    </row>
    <row r="10" spans="1:11" ht="31.5">
      <c r="A10" s="130"/>
      <c r="B10" s="132"/>
      <c r="C10" s="132"/>
      <c r="D10" s="132"/>
      <c r="E10" s="148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32"/>
    </row>
    <row r="11" spans="1:11" ht="15.75" customHeight="1">
      <c r="A11" s="133" t="s">
        <v>180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ht="129.75" customHeight="1">
      <c r="A12" s="4" t="s">
        <v>45</v>
      </c>
      <c r="B12" s="4" t="s">
        <v>46</v>
      </c>
      <c r="C12" s="26" t="s">
        <v>286</v>
      </c>
      <c r="D12" s="4" t="s">
        <v>47</v>
      </c>
      <c r="E12" s="26" t="s">
        <v>185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190</v>
      </c>
    </row>
    <row r="13" spans="1:11" ht="42" customHeight="1">
      <c r="A13" s="28"/>
      <c r="B13" s="26"/>
      <c r="C13" s="26" t="s">
        <v>287</v>
      </c>
      <c r="D13" s="26"/>
      <c r="E13" s="26"/>
      <c r="F13" s="151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288</v>
      </c>
      <c r="D14" s="26"/>
      <c r="E14" s="26"/>
      <c r="F14" s="152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289</v>
      </c>
      <c r="D15" s="26"/>
      <c r="E15" s="26" t="s">
        <v>186</v>
      </c>
      <c r="F15" s="31" t="s">
        <v>290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190</v>
      </c>
    </row>
    <row r="16" spans="1:11" ht="128.25" customHeight="1">
      <c r="A16" s="32"/>
      <c r="B16" s="4" t="s">
        <v>194</v>
      </c>
      <c r="C16" s="33" t="s">
        <v>182</v>
      </c>
      <c r="D16" s="144" t="s">
        <v>47</v>
      </c>
      <c r="E16" s="4" t="s">
        <v>184</v>
      </c>
      <c r="F16" s="26" t="s">
        <v>49</v>
      </c>
      <c r="G16" s="27">
        <f>H16+I16+J16</f>
        <v>3544.4</v>
      </c>
      <c r="H16" s="27">
        <v>1300</v>
      </c>
      <c r="I16" s="27">
        <v>1434.4</v>
      </c>
      <c r="J16" s="27">
        <v>810</v>
      </c>
      <c r="K16" s="34" t="s">
        <v>183</v>
      </c>
    </row>
    <row r="17" spans="1:11" ht="12.75" customHeight="1" hidden="1">
      <c r="A17" s="30"/>
      <c r="B17" s="26"/>
      <c r="C17" s="26"/>
      <c r="D17" s="145"/>
      <c r="E17" s="26"/>
      <c r="F17" s="26"/>
      <c r="G17" s="27"/>
      <c r="H17" s="27"/>
      <c r="I17" s="27"/>
      <c r="J17" s="27"/>
      <c r="K17" s="26"/>
    </row>
    <row r="18" spans="1:11" ht="96" customHeight="1">
      <c r="A18" s="30"/>
      <c r="B18" s="26" t="s">
        <v>158</v>
      </c>
      <c r="C18" s="26" t="s">
        <v>159</v>
      </c>
      <c r="D18" s="26" t="s">
        <v>47</v>
      </c>
      <c r="E18" s="26" t="s">
        <v>157</v>
      </c>
      <c r="F18" s="26" t="s">
        <v>49</v>
      </c>
      <c r="G18" s="27">
        <f>SUM(H18:J18)</f>
        <v>945.6</v>
      </c>
      <c r="H18" s="27">
        <v>0</v>
      </c>
      <c r="I18" s="27">
        <v>565.6</v>
      </c>
      <c r="J18" s="27">
        <v>380</v>
      </c>
      <c r="K18" s="26" t="s">
        <v>160</v>
      </c>
    </row>
    <row r="19" spans="1:11" ht="117.75" customHeight="1">
      <c r="A19" s="26"/>
      <c r="B19" s="4" t="s">
        <v>193</v>
      </c>
      <c r="C19" s="33" t="s">
        <v>215</v>
      </c>
      <c r="D19" s="4" t="s">
        <v>209</v>
      </c>
      <c r="E19" s="4" t="s">
        <v>48</v>
      </c>
      <c r="F19" s="26" t="s">
        <v>49</v>
      </c>
      <c r="G19" s="27">
        <f>H19+I19+J19</f>
        <v>3350</v>
      </c>
      <c r="H19" s="27">
        <v>1350</v>
      </c>
      <c r="I19" s="27">
        <v>0</v>
      </c>
      <c r="J19" s="27">
        <v>2000</v>
      </c>
      <c r="K19" s="4" t="s">
        <v>51</v>
      </c>
    </row>
    <row r="20" spans="1:11" ht="117.75" customHeight="1">
      <c r="A20" s="28"/>
      <c r="B20" s="115"/>
      <c r="C20" s="33" t="s">
        <v>216</v>
      </c>
      <c r="D20" s="4" t="s">
        <v>208</v>
      </c>
      <c r="E20" s="4" t="s">
        <v>48</v>
      </c>
      <c r="F20" s="26" t="s">
        <v>49</v>
      </c>
      <c r="G20" s="27">
        <f>H20+I20+J20</f>
        <v>34044</v>
      </c>
      <c r="H20" s="27">
        <v>0</v>
      </c>
      <c r="I20" s="27">
        <v>0</v>
      </c>
      <c r="J20" s="27">
        <v>34044</v>
      </c>
      <c r="K20" s="4" t="s">
        <v>51</v>
      </c>
    </row>
    <row r="21" spans="1:11" ht="150.75" customHeight="1">
      <c r="A21" s="28"/>
      <c r="B21" s="115" t="s">
        <v>199</v>
      </c>
      <c r="C21" s="33" t="s">
        <v>219</v>
      </c>
      <c r="D21" s="4" t="s">
        <v>123</v>
      </c>
      <c r="E21" s="4" t="s">
        <v>52</v>
      </c>
      <c r="F21" s="4" t="s">
        <v>53</v>
      </c>
      <c r="G21" s="27">
        <f>H21+I21+J21</f>
        <v>1000</v>
      </c>
      <c r="H21" s="27">
        <v>1000</v>
      </c>
      <c r="I21" s="27">
        <v>0</v>
      </c>
      <c r="J21" s="27">
        <v>0</v>
      </c>
      <c r="K21" s="4" t="s">
        <v>51</v>
      </c>
    </row>
    <row r="22" spans="1:11" ht="165" customHeight="1">
      <c r="A22" s="30"/>
      <c r="B22" s="6"/>
      <c r="C22" s="4" t="s">
        <v>152</v>
      </c>
      <c r="D22" s="87" t="s">
        <v>151</v>
      </c>
      <c r="E22" s="4" t="s">
        <v>52</v>
      </c>
      <c r="F22" s="4" t="s">
        <v>53</v>
      </c>
      <c r="G22" s="27">
        <f>H22+I22+J22</f>
        <v>13850</v>
      </c>
      <c r="H22" s="27">
        <v>3850</v>
      </c>
      <c r="I22" s="27">
        <v>5000</v>
      </c>
      <c r="J22" s="27">
        <v>5000</v>
      </c>
      <c r="K22" s="4" t="s">
        <v>51</v>
      </c>
    </row>
    <row r="23" spans="1:11" ht="144.75" customHeight="1">
      <c r="A23" s="32"/>
      <c r="B23" s="4" t="s">
        <v>207</v>
      </c>
      <c r="C23" s="4" t="s">
        <v>211</v>
      </c>
      <c r="D23" s="35" t="s">
        <v>285</v>
      </c>
      <c r="E23" s="4" t="s">
        <v>184</v>
      </c>
      <c r="F23" s="4" t="s">
        <v>53</v>
      </c>
      <c r="G23" s="27">
        <f>H23+I23+J23</f>
        <v>1409.3</v>
      </c>
      <c r="H23" s="27">
        <v>0</v>
      </c>
      <c r="I23" s="27">
        <v>1409.3</v>
      </c>
      <c r="J23" s="27">
        <v>0</v>
      </c>
      <c r="K23" s="4" t="s">
        <v>51</v>
      </c>
    </row>
    <row r="24" spans="1:11" ht="15.75" customHeight="1">
      <c r="A24" s="133" t="s">
        <v>165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114.75" customHeight="1">
      <c r="A25" s="4" t="s">
        <v>54</v>
      </c>
      <c r="B25" s="144" t="s">
        <v>55</v>
      </c>
      <c r="C25" s="4" t="s">
        <v>133</v>
      </c>
      <c r="D25" s="144" t="s">
        <v>47</v>
      </c>
      <c r="E25" s="144" t="s">
        <v>185</v>
      </c>
      <c r="F25" s="4" t="s">
        <v>49</v>
      </c>
      <c r="G25" s="27">
        <f>H25+I25+J25</f>
        <v>37950.5</v>
      </c>
      <c r="H25" s="27">
        <v>15400</v>
      </c>
      <c r="I25" s="113">
        <v>9890.5</v>
      </c>
      <c r="J25" s="27">
        <v>12660</v>
      </c>
      <c r="K25" s="144" t="s">
        <v>187</v>
      </c>
    </row>
    <row r="26" spans="1:11" ht="13.5" customHeight="1" hidden="1" thickBot="1">
      <c r="A26" s="26"/>
      <c r="B26" s="144"/>
      <c r="C26" s="26"/>
      <c r="D26" s="145"/>
      <c r="E26" s="144"/>
      <c r="F26" s="26"/>
      <c r="G26" s="27"/>
      <c r="H26" s="27"/>
      <c r="I26" s="27"/>
      <c r="J26" s="27"/>
      <c r="K26" s="144"/>
    </row>
    <row r="27" spans="1:11" ht="12.75" customHeight="1" hidden="1">
      <c r="A27" s="26"/>
      <c r="B27" s="144"/>
      <c r="C27" s="26"/>
      <c r="D27" s="26"/>
      <c r="E27" s="26"/>
      <c r="F27" s="26"/>
      <c r="G27" s="27"/>
      <c r="H27" s="27"/>
      <c r="I27" s="27"/>
      <c r="J27" s="27"/>
      <c r="K27" s="26"/>
    </row>
    <row r="28" spans="1:11" ht="12.75" customHeight="1" hidden="1">
      <c r="A28" s="26"/>
      <c r="B28" s="144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44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44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44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44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44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44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2.25" customHeight="1" hidden="1">
      <c r="A35" s="36"/>
      <c r="B35" s="6"/>
      <c r="C35" s="30"/>
      <c r="D35" s="30"/>
      <c r="E35" s="30"/>
      <c r="F35" s="30"/>
      <c r="G35" s="37"/>
      <c r="H35" s="37"/>
      <c r="I35" s="37"/>
      <c r="J35" s="37"/>
      <c r="K35" s="30"/>
    </row>
    <row r="36" spans="1:11" ht="116.25" customHeight="1">
      <c r="A36" s="38"/>
      <c r="B36" s="4"/>
      <c r="C36" s="4" t="s">
        <v>134</v>
      </c>
      <c r="D36" s="4" t="s">
        <v>47</v>
      </c>
      <c r="E36" s="4" t="s">
        <v>185</v>
      </c>
      <c r="F36" s="4" t="s">
        <v>49</v>
      </c>
      <c r="G36" s="27">
        <f>H36+I36+J36</f>
        <v>31764.8</v>
      </c>
      <c r="H36" s="27">
        <v>8000</v>
      </c>
      <c r="I36" s="27">
        <v>23764.8</v>
      </c>
      <c r="J36" s="27">
        <v>0</v>
      </c>
      <c r="K36" s="26" t="s">
        <v>187</v>
      </c>
    </row>
    <row r="37" spans="1:11" ht="132.75" customHeight="1">
      <c r="A37" s="30"/>
      <c r="B37" s="8" t="s">
        <v>56</v>
      </c>
      <c r="C37" s="33" t="s">
        <v>188</v>
      </c>
      <c r="D37" s="4" t="s">
        <v>47</v>
      </c>
      <c r="E37" s="4" t="s">
        <v>186</v>
      </c>
      <c r="F37" s="4" t="s">
        <v>50</v>
      </c>
      <c r="G37" s="27">
        <f>H37+I37+J37</f>
        <v>5150</v>
      </c>
      <c r="H37" s="27">
        <v>1800</v>
      </c>
      <c r="I37" s="27">
        <v>1950</v>
      </c>
      <c r="J37" s="27">
        <v>1400</v>
      </c>
      <c r="K37" s="4" t="s">
        <v>187</v>
      </c>
    </row>
    <row r="38" spans="1:11" ht="19.5" customHeight="1">
      <c r="A38" s="139" t="s">
        <v>166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1"/>
    </row>
    <row r="39" spans="1:11" ht="177" customHeight="1">
      <c r="A39" s="4" t="s">
        <v>57</v>
      </c>
      <c r="B39" s="4" t="s">
        <v>198</v>
      </c>
      <c r="C39" s="4" t="s">
        <v>274</v>
      </c>
      <c r="D39" s="4" t="s">
        <v>47</v>
      </c>
      <c r="E39" s="4" t="s">
        <v>48</v>
      </c>
      <c r="F39" s="4" t="s">
        <v>53</v>
      </c>
      <c r="G39" s="27">
        <f>H39+I39+J39</f>
        <v>19634.42</v>
      </c>
      <c r="H39" s="27">
        <v>3607.6</v>
      </c>
      <c r="I39" s="27">
        <v>6426.6</v>
      </c>
      <c r="J39" s="27">
        <v>9600.22</v>
      </c>
      <c r="K39" s="4" t="s">
        <v>189</v>
      </c>
    </row>
    <row r="40" spans="1:11" ht="171" customHeight="1">
      <c r="A40" s="30"/>
      <c r="B40" s="32"/>
      <c r="C40" s="4" t="s">
        <v>195</v>
      </c>
      <c r="D40" s="41" t="s">
        <v>47</v>
      </c>
      <c r="E40" s="4" t="s">
        <v>48</v>
      </c>
      <c r="F40" s="4" t="s">
        <v>53</v>
      </c>
      <c r="G40" s="27">
        <f>H40+I40+J40</f>
        <v>8546.2</v>
      </c>
      <c r="H40" s="27">
        <v>1642</v>
      </c>
      <c r="I40" s="113">
        <v>3036.7</v>
      </c>
      <c r="J40" s="27">
        <v>3867.5</v>
      </c>
      <c r="K40" s="32"/>
    </row>
    <row r="41" spans="1:11" ht="110.25">
      <c r="A41" s="30"/>
      <c r="B41" s="4" t="s">
        <v>58</v>
      </c>
      <c r="C41" s="4" t="s">
        <v>139</v>
      </c>
      <c r="D41" s="41" t="s">
        <v>47</v>
      </c>
      <c r="E41" s="4" t="s">
        <v>185</v>
      </c>
      <c r="F41" s="4" t="s">
        <v>49</v>
      </c>
      <c r="G41" s="27">
        <f>H41+I41+J41</f>
        <v>5880</v>
      </c>
      <c r="H41" s="27">
        <v>840</v>
      </c>
      <c r="I41" s="27">
        <v>3000</v>
      </c>
      <c r="J41" s="27">
        <v>2040</v>
      </c>
      <c r="K41" s="4" t="s">
        <v>59</v>
      </c>
    </row>
    <row r="42" spans="1:11" ht="110.25">
      <c r="A42" s="30"/>
      <c r="B42" s="4"/>
      <c r="C42" s="4" t="s">
        <v>217</v>
      </c>
      <c r="D42" s="41" t="s">
        <v>208</v>
      </c>
      <c r="E42" s="4" t="s">
        <v>185</v>
      </c>
      <c r="F42" s="4" t="s">
        <v>49</v>
      </c>
      <c r="G42" s="27">
        <f>H42+I42+J42</f>
        <v>3234</v>
      </c>
      <c r="H42" s="27">
        <v>0</v>
      </c>
      <c r="I42" s="27">
        <v>0</v>
      </c>
      <c r="J42" s="27">
        <v>3234</v>
      </c>
      <c r="K42" s="4" t="s">
        <v>218</v>
      </c>
    </row>
    <row r="43" spans="1:11" ht="147" customHeight="1">
      <c r="A43" s="30"/>
      <c r="B43" s="4" t="s">
        <v>210</v>
      </c>
      <c r="C43" s="4" t="s">
        <v>60</v>
      </c>
      <c r="D43" s="42" t="s">
        <v>213</v>
      </c>
      <c r="E43" s="4" t="s">
        <v>48</v>
      </c>
      <c r="F43" s="4" t="s">
        <v>53</v>
      </c>
      <c r="G43" s="27">
        <f>H43+I43+J43</f>
        <v>29338.14</v>
      </c>
      <c r="H43" s="27">
        <v>14050.04</v>
      </c>
      <c r="I43" s="27">
        <v>2743.5</v>
      </c>
      <c r="J43" s="27">
        <v>12544.6</v>
      </c>
      <c r="K43" s="4" t="s">
        <v>189</v>
      </c>
    </row>
    <row r="44" spans="1:11" ht="130.5" customHeight="1">
      <c r="A44" s="30"/>
      <c r="B44" s="4" t="s">
        <v>212</v>
      </c>
      <c r="C44" s="4" t="s">
        <v>214</v>
      </c>
      <c r="D44" s="42" t="s">
        <v>208</v>
      </c>
      <c r="E44" s="4" t="s">
        <v>48</v>
      </c>
      <c r="F44" s="4" t="s">
        <v>53</v>
      </c>
      <c r="G44" s="27">
        <f>SUM(H44:J44)</f>
        <v>1100</v>
      </c>
      <c r="H44" s="27">
        <v>0</v>
      </c>
      <c r="I44" s="27">
        <v>0</v>
      </c>
      <c r="J44" s="27">
        <v>1100</v>
      </c>
      <c r="K44" s="4" t="s">
        <v>291</v>
      </c>
    </row>
    <row r="45" spans="1:11" ht="117.75" customHeight="1">
      <c r="A45" s="32"/>
      <c r="B45" s="4"/>
      <c r="C45" s="4" t="s">
        <v>238</v>
      </c>
      <c r="D45" s="42" t="s">
        <v>208</v>
      </c>
      <c r="E45" s="4" t="s">
        <v>48</v>
      </c>
      <c r="F45" s="4" t="s">
        <v>53</v>
      </c>
      <c r="G45" s="27">
        <f>SUM(H45:J45)</f>
        <v>455.9</v>
      </c>
      <c r="H45" s="27">
        <v>0</v>
      </c>
      <c r="I45" s="27">
        <v>0</v>
      </c>
      <c r="J45" s="27">
        <v>455.9</v>
      </c>
      <c r="K45" s="4" t="s">
        <v>291</v>
      </c>
    </row>
    <row r="46" spans="1:11" ht="110.25" hidden="1">
      <c r="A46" s="32"/>
      <c r="B46" s="4" t="s">
        <v>61</v>
      </c>
      <c r="C46" s="4" t="s">
        <v>62</v>
      </c>
      <c r="D46" s="42" t="s">
        <v>122</v>
      </c>
      <c r="E46" s="4" t="s">
        <v>48</v>
      </c>
      <c r="F46" s="4" t="s">
        <v>53</v>
      </c>
      <c r="G46" s="27">
        <v>0</v>
      </c>
      <c r="H46" s="27">
        <v>0</v>
      </c>
      <c r="I46" s="27">
        <v>0</v>
      </c>
      <c r="J46" s="27">
        <v>0</v>
      </c>
      <c r="K46" s="4" t="s">
        <v>63</v>
      </c>
    </row>
    <row r="47" spans="1:11" ht="15.75">
      <c r="A47" s="43"/>
      <c r="B47" s="153" t="s">
        <v>167</v>
      </c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1" ht="189">
      <c r="A48" s="4" t="s">
        <v>124</v>
      </c>
      <c r="B48" s="4" t="s">
        <v>149</v>
      </c>
      <c r="C48" s="33" t="s">
        <v>150</v>
      </c>
      <c r="D48" s="4" t="s">
        <v>123</v>
      </c>
      <c r="E48" s="4" t="s">
        <v>147</v>
      </c>
      <c r="F48" s="4" t="s">
        <v>53</v>
      </c>
      <c r="G48" s="27">
        <f>H48</f>
        <v>99</v>
      </c>
      <c r="H48" s="27">
        <v>99</v>
      </c>
      <c r="I48" s="27">
        <v>0</v>
      </c>
      <c r="J48" s="27">
        <v>0</v>
      </c>
      <c r="K48" s="4" t="s">
        <v>63</v>
      </c>
    </row>
    <row r="49" spans="1:11" ht="189">
      <c r="A49" s="4"/>
      <c r="B49" s="4" t="s">
        <v>220</v>
      </c>
      <c r="C49" s="33" t="s">
        <v>221</v>
      </c>
      <c r="D49" s="4" t="s">
        <v>222</v>
      </c>
      <c r="E49" s="4" t="s">
        <v>147</v>
      </c>
      <c r="F49" s="4" t="s">
        <v>53</v>
      </c>
      <c r="G49" s="27">
        <f>SUM(H49:J49)</f>
        <v>199.8</v>
      </c>
      <c r="H49" s="27">
        <v>0</v>
      </c>
      <c r="I49" s="27">
        <v>0</v>
      </c>
      <c r="J49" s="27">
        <v>199.8</v>
      </c>
      <c r="K49" s="4" t="s">
        <v>63</v>
      </c>
    </row>
    <row r="50" spans="1:11" ht="204" customHeight="1">
      <c r="A50" s="4" t="s">
        <v>124</v>
      </c>
      <c r="B50" s="4"/>
      <c r="C50" s="33" t="s">
        <v>223</v>
      </c>
      <c r="D50" s="4" t="s">
        <v>222</v>
      </c>
      <c r="E50" s="4" t="s">
        <v>147</v>
      </c>
      <c r="F50" s="4" t="s">
        <v>53</v>
      </c>
      <c r="G50" s="27">
        <f>SUM(H50:J50)</f>
        <v>450</v>
      </c>
      <c r="H50" s="27">
        <v>0</v>
      </c>
      <c r="I50" s="27">
        <v>0</v>
      </c>
      <c r="J50" s="27">
        <v>450</v>
      </c>
      <c r="K50" s="4" t="s">
        <v>63</v>
      </c>
    </row>
    <row r="51" spans="1:11" ht="15.75">
      <c r="A51" s="136" t="s">
        <v>64</v>
      </c>
      <c r="B51" s="137"/>
      <c r="C51" s="137"/>
      <c r="D51" s="137"/>
      <c r="E51" s="137"/>
      <c r="F51" s="138"/>
      <c r="G51" s="27">
        <f>G12+G13+G14+G15+G16+G18+G19+G20+G21+G22+G23+G25+G36+G37+G39+G40+G41+G42+G43+G44+G45+G48+G49+G50</f>
        <v>658995.2600000001</v>
      </c>
      <c r="H51" s="27">
        <f>H12+H13+H14+H16+H18+H19+H20+H21+H22+H23+H25+H36+H37+H39+H40+H41+H42+H43+H44+H45+H48+H49+H50</f>
        <v>145836.64</v>
      </c>
      <c r="I51" s="27">
        <f>I12+I13+I14+I16+I18+I19+I20+I21+I22+I23+I25+I36+I37+I39+I40+I41+I42+I43+I44+I45+I48+I49+I50</f>
        <v>170521.40000000002</v>
      </c>
      <c r="J51" s="27">
        <f>J12+J13+J14+J15+J16+J18+J19+J20+J21+J22+J23+J25+J36+J37+J39+J40+J41+J42+J43+J44+J45+J48+J49+J50</f>
        <v>342637.22</v>
      </c>
      <c r="K51" s="26"/>
    </row>
    <row r="52" spans="1:11" ht="52.5" customHeight="1">
      <c r="A52" s="18"/>
      <c r="B52" s="18"/>
      <c r="C52" s="18"/>
      <c r="D52" s="18"/>
      <c r="E52" s="18"/>
      <c r="F52" s="18"/>
      <c r="G52" s="44"/>
      <c r="H52" s="44"/>
      <c r="I52" s="44"/>
      <c r="J52" s="44"/>
      <c r="K52" s="18"/>
    </row>
    <row r="53" spans="1:11" ht="25.5" customHeight="1">
      <c r="A53" s="127" t="s">
        <v>201</v>
      </c>
      <c r="B53" s="128"/>
      <c r="C53" s="128"/>
      <c r="D53" s="18"/>
      <c r="E53" s="18"/>
      <c r="F53" s="18"/>
      <c r="G53" s="44"/>
      <c r="H53" s="44"/>
      <c r="I53" s="44"/>
      <c r="J53" s="146" t="s">
        <v>202</v>
      </c>
      <c r="K53" s="146"/>
    </row>
    <row r="54" spans="1:11" ht="7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.75">
      <c r="A55" s="127" t="s">
        <v>204</v>
      </c>
      <c r="B55" s="128"/>
      <c r="C55" s="128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</sheetData>
  <sheetProtection/>
  <mergeCells count="26">
    <mergeCell ref="F13:F14"/>
    <mergeCell ref="B47:K47"/>
    <mergeCell ref="B25:B34"/>
    <mergeCell ref="D25:D26"/>
    <mergeCell ref="E25:E26"/>
    <mergeCell ref="K25:K26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A55:C55"/>
    <mergeCell ref="A9:A10"/>
    <mergeCell ref="B9:B10"/>
    <mergeCell ref="A11:K11"/>
    <mergeCell ref="A51:F51"/>
    <mergeCell ref="A38:K38"/>
    <mergeCell ref="A24:K24"/>
    <mergeCell ref="D16:D17"/>
    <mergeCell ref="A53:C53"/>
    <mergeCell ref="J53:K53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3" max="255" man="1"/>
    <brk id="37" max="255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Normal="70" zoomScaleSheetLayoutView="75" zoomScalePageLayoutView="0" workbookViewId="0" topLeftCell="A6">
      <selection activeCell="E1" sqref="A1:L21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69" t="s">
        <v>11</v>
      </c>
      <c r="J1" s="169"/>
      <c r="K1" s="169"/>
      <c r="L1" s="169"/>
    </row>
    <row r="2" spans="6:13" ht="83.25" customHeight="1">
      <c r="F2" s="47"/>
      <c r="G2" s="47"/>
      <c r="H2" s="47"/>
      <c r="I2" s="172" t="s">
        <v>299</v>
      </c>
      <c r="J2" s="172"/>
      <c r="K2" s="172"/>
      <c r="L2" s="172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>
      <c r="A4" s="45"/>
      <c r="C4" s="47"/>
      <c r="D4" s="47"/>
      <c r="E4" s="47"/>
      <c r="F4" s="47"/>
      <c r="G4" s="47"/>
      <c r="H4" s="47"/>
      <c r="I4" s="172" t="s">
        <v>295</v>
      </c>
      <c r="J4" s="172"/>
      <c r="K4" s="172"/>
      <c r="L4" s="172"/>
    </row>
    <row r="5" spans="1:12" ht="31.5" customHeight="1">
      <c r="A5" s="171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54" t="s">
        <v>2</v>
      </c>
      <c r="B7" s="158" t="s">
        <v>1</v>
      </c>
      <c r="C7" s="170" t="s">
        <v>19</v>
      </c>
      <c r="D7" s="170"/>
      <c r="E7" s="170"/>
      <c r="F7" s="170" t="s">
        <v>20</v>
      </c>
      <c r="G7" s="170"/>
      <c r="H7" s="170"/>
      <c r="I7" s="154" t="s">
        <v>21</v>
      </c>
      <c r="J7" s="154"/>
      <c r="K7" s="154"/>
      <c r="L7" s="154" t="s">
        <v>6</v>
      </c>
    </row>
    <row r="8" spans="1:12" ht="30.75" customHeight="1">
      <c r="A8" s="154"/>
      <c r="B8" s="158"/>
      <c r="C8" s="170" t="s">
        <v>3</v>
      </c>
      <c r="D8" s="170" t="s">
        <v>7</v>
      </c>
      <c r="E8" s="170"/>
      <c r="F8" s="170" t="s">
        <v>3</v>
      </c>
      <c r="G8" s="170" t="s">
        <v>7</v>
      </c>
      <c r="H8" s="170"/>
      <c r="I8" s="170" t="s">
        <v>3</v>
      </c>
      <c r="J8" s="170" t="s">
        <v>7</v>
      </c>
      <c r="K8" s="170"/>
      <c r="L8" s="154"/>
    </row>
    <row r="9" spans="1:12" ht="45.75" customHeight="1">
      <c r="A9" s="154"/>
      <c r="B9" s="158"/>
      <c r="C9" s="170"/>
      <c r="D9" s="54" t="s">
        <v>0</v>
      </c>
      <c r="E9" s="54" t="s">
        <v>26</v>
      </c>
      <c r="F9" s="170"/>
      <c r="G9" s="54" t="s">
        <v>0</v>
      </c>
      <c r="H9" s="54" t="s">
        <v>26</v>
      </c>
      <c r="I9" s="170"/>
      <c r="J9" s="54" t="s">
        <v>0</v>
      </c>
      <c r="K9" s="20" t="s">
        <v>26</v>
      </c>
      <c r="L9" s="154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C12+C24+C33+C43</f>
        <v>145836.64</v>
      </c>
      <c r="D11" s="59">
        <f>D33+D43</f>
        <v>19398.64</v>
      </c>
      <c r="E11" s="59">
        <f>E12+E24+E33</f>
        <v>119238</v>
      </c>
      <c r="F11" s="59">
        <f>F12+F24+F33</f>
        <v>170521.4</v>
      </c>
      <c r="G11" s="59">
        <f>G33</f>
        <v>12206.8</v>
      </c>
      <c r="H11" s="59">
        <f>H12+H24+H33</f>
        <v>150964.6</v>
      </c>
      <c r="I11" s="59">
        <f>I12+I24+I33+I43</f>
        <v>342637.22000000003</v>
      </c>
      <c r="J11" s="59">
        <f>J33+J43</f>
        <v>26662.12</v>
      </c>
      <c r="K11" s="59">
        <f>K12+K24+K33</f>
        <v>251851.9</v>
      </c>
      <c r="L11" s="151" t="s">
        <v>17</v>
      </c>
    </row>
    <row r="12" spans="1:12" ht="49.5" customHeight="1">
      <c r="A12" s="60" t="s">
        <v>22</v>
      </c>
      <c r="C12" s="59">
        <f>SUM(C14:C23)</f>
        <v>100398</v>
      </c>
      <c r="D12" s="59"/>
      <c r="E12" s="59">
        <f>SUM(E15:E23)</f>
        <v>94998</v>
      </c>
      <c r="F12" s="59">
        <f>SUM(F14:F23)</f>
        <v>119709.3</v>
      </c>
      <c r="G12" s="20"/>
      <c r="H12" s="59">
        <f>SUM(H15:H23)</f>
        <v>114309.3</v>
      </c>
      <c r="I12" s="59">
        <f>SUM(I14:I23)</f>
        <v>295085.2</v>
      </c>
      <c r="J12" s="20"/>
      <c r="K12" s="59">
        <f>SUM(K15:K23)</f>
        <v>232362</v>
      </c>
      <c r="L12" s="168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68"/>
    </row>
    <row r="14" spans="1:12" ht="29.25" customHeight="1">
      <c r="A14" s="175" t="s">
        <v>263</v>
      </c>
      <c r="B14" s="63" t="s">
        <v>12</v>
      </c>
      <c r="C14" s="21">
        <v>5400</v>
      </c>
      <c r="D14" s="64"/>
      <c r="E14" s="21">
        <v>5400</v>
      </c>
      <c r="F14" s="21">
        <v>5400</v>
      </c>
      <c r="G14" s="64"/>
      <c r="H14" s="21">
        <v>5400</v>
      </c>
      <c r="I14" s="21">
        <v>0</v>
      </c>
      <c r="J14" s="64"/>
      <c r="K14" s="21">
        <v>0</v>
      </c>
      <c r="L14" s="168"/>
    </row>
    <row r="15" spans="1:12" ht="28.5" customHeight="1">
      <c r="A15" s="178"/>
      <c r="B15" s="40" t="s">
        <v>13</v>
      </c>
      <c r="C15" s="39">
        <f>92898-C14</f>
        <v>87498</v>
      </c>
      <c r="D15" s="39"/>
      <c r="E15" s="39">
        <f>92898-E14</f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68"/>
    </row>
    <row r="16" spans="1:12" ht="49.5" customHeight="1">
      <c r="A16" s="178"/>
      <c r="B16" s="20" t="s">
        <v>290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52"/>
    </row>
    <row r="17" spans="1:12" ht="47.25" customHeight="1">
      <c r="A17" s="179" t="s">
        <v>264</v>
      </c>
      <c r="B17" s="158" t="s">
        <v>13</v>
      </c>
      <c r="C17" s="155">
        <v>1300</v>
      </c>
      <c r="D17" s="155"/>
      <c r="E17" s="155">
        <v>1300</v>
      </c>
      <c r="F17" s="155">
        <f>H17</f>
        <v>1434.4</v>
      </c>
      <c r="G17" s="155"/>
      <c r="H17" s="155">
        <v>1434.4</v>
      </c>
      <c r="I17" s="155">
        <v>810</v>
      </c>
      <c r="J17" s="155"/>
      <c r="K17" s="155">
        <v>810</v>
      </c>
      <c r="L17" s="154" t="s">
        <v>17</v>
      </c>
    </row>
    <row r="18" spans="1:12" ht="24.75" customHeight="1">
      <c r="A18" s="179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4"/>
    </row>
    <row r="19" spans="1:12" ht="68.25" customHeight="1">
      <c r="A19" s="62" t="s">
        <v>265</v>
      </c>
      <c r="B19" s="20" t="s">
        <v>13</v>
      </c>
      <c r="C19" s="21">
        <v>0</v>
      </c>
      <c r="D19" s="21"/>
      <c r="E19" s="21">
        <v>0</v>
      </c>
      <c r="F19" s="21">
        <f>H19</f>
        <v>565.6</v>
      </c>
      <c r="G19" s="21"/>
      <c r="H19" s="21">
        <v>565.6</v>
      </c>
      <c r="I19" s="21">
        <v>380</v>
      </c>
      <c r="J19" s="21"/>
      <c r="K19" s="21">
        <v>380</v>
      </c>
      <c r="L19" s="20" t="s">
        <v>28</v>
      </c>
    </row>
    <row r="20" spans="1:12" ht="22.5" customHeight="1">
      <c r="A20" s="175" t="s">
        <v>266</v>
      </c>
      <c r="B20" s="159" t="s">
        <v>13</v>
      </c>
      <c r="C20" s="156">
        <v>1350</v>
      </c>
      <c r="D20" s="156"/>
      <c r="E20" s="156">
        <v>1350</v>
      </c>
      <c r="F20" s="156">
        <v>0</v>
      </c>
      <c r="G20" s="156"/>
      <c r="H20" s="156">
        <v>0</v>
      </c>
      <c r="I20" s="156">
        <f>2000+34044</f>
        <v>36044</v>
      </c>
      <c r="J20" s="156"/>
      <c r="K20" s="156">
        <f>2000+34044</f>
        <v>36044</v>
      </c>
      <c r="L20" s="151" t="s">
        <v>28</v>
      </c>
    </row>
    <row r="21" spans="1:12" ht="42.75" customHeight="1">
      <c r="A21" s="177"/>
      <c r="B21" s="160"/>
      <c r="C21" s="157"/>
      <c r="D21" s="157"/>
      <c r="E21" s="157"/>
      <c r="F21" s="157"/>
      <c r="G21" s="157"/>
      <c r="H21" s="157"/>
      <c r="I21" s="157"/>
      <c r="J21" s="157"/>
      <c r="K21" s="157"/>
      <c r="L21" s="152"/>
    </row>
    <row r="22" spans="1:12" ht="66" customHeight="1">
      <c r="A22" s="58" t="s">
        <v>283</v>
      </c>
      <c r="B22" s="53" t="s">
        <v>13</v>
      </c>
      <c r="C22" s="21">
        <v>4850</v>
      </c>
      <c r="D22" s="21"/>
      <c r="E22" s="21">
        <v>4850</v>
      </c>
      <c r="F22" s="21">
        <v>5000</v>
      </c>
      <c r="G22" s="21"/>
      <c r="H22" s="21">
        <v>5000</v>
      </c>
      <c r="I22" s="21">
        <v>5000</v>
      </c>
      <c r="J22" s="21"/>
      <c r="K22" s="21">
        <v>5000</v>
      </c>
      <c r="L22" s="20" t="s">
        <v>192</v>
      </c>
    </row>
    <row r="23" spans="1:12" ht="60" customHeight="1">
      <c r="A23" s="58" t="s">
        <v>275</v>
      </c>
      <c r="B23" s="53" t="s">
        <v>13</v>
      </c>
      <c r="C23" s="21">
        <v>0</v>
      </c>
      <c r="D23" s="21"/>
      <c r="E23" s="21">
        <v>0</v>
      </c>
      <c r="F23" s="21">
        <v>1409.3</v>
      </c>
      <c r="G23" s="21"/>
      <c r="H23" s="21">
        <v>1409.3</v>
      </c>
      <c r="I23" s="21">
        <v>0</v>
      </c>
      <c r="J23" s="21"/>
      <c r="K23" s="21">
        <v>0</v>
      </c>
      <c r="L23" s="29" t="s">
        <v>28</v>
      </c>
    </row>
    <row r="24" spans="1:12" ht="30.75" customHeight="1">
      <c r="A24" s="60" t="s">
        <v>23</v>
      </c>
      <c r="B24" s="53"/>
      <c r="C24" s="59">
        <f>C26+C29</f>
        <v>25200</v>
      </c>
      <c r="D24" s="59"/>
      <c r="E24" s="59">
        <f>E26+E29</f>
        <v>23400</v>
      </c>
      <c r="F24" s="59">
        <f>F26+F29</f>
        <v>35605.3</v>
      </c>
      <c r="G24" s="59"/>
      <c r="H24" s="59">
        <f>H26+H29</f>
        <v>33655.3</v>
      </c>
      <c r="I24" s="59">
        <f>I26+I29</f>
        <v>14060</v>
      </c>
      <c r="J24" s="59"/>
      <c r="K24" s="65">
        <f>K26+K29</f>
        <v>12660</v>
      </c>
      <c r="L24" s="20"/>
    </row>
    <row r="25" spans="1:12" ht="50.25" customHeight="1">
      <c r="A25" s="62" t="s">
        <v>10</v>
      </c>
      <c r="B25" s="40"/>
      <c r="C25" s="39"/>
      <c r="D25" s="39"/>
      <c r="E25" s="39"/>
      <c r="F25" s="39"/>
      <c r="G25" s="39"/>
      <c r="H25" s="39"/>
      <c r="I25" s="39"/>
      <c r="J25" s="39"/>
      <c r="K25" s="66"/>
      <c r="L25" s="61"/>
    </row>
    <row r="26" spans="1:12" ht="83.25" customHeight="1">
      <c r="A26" s="179" t="s">
        <v>267</v>
      </c>
      <c r="B26" s="158" t="s">
        <v>16</v>
      </c>
      <c r="C26" s="155">
        <v>23400</v>
      </c>
      <c r="D26" s="155"/>
      <c r="E26" s="155">
        <v>23400</v>
      </c>
      <c r="F26" s="155">
        <f>H26</f>
        <v>33655.3</v>
      </c>
      <c r="G26" s="155"/>
      <c r="H26" s="155">
        <v>33655.3</v>
      </c>
      <c r="I26" s="155">
        <v>12660</v>
      </c>
      <c r="J26" s="155"/>
      <c r="K26" s="155">
        <v>12660</v>
      </c>
      <c r="L26" s="154" t="s">
        <v>29</v>
      </c>
    </row>
    <row r="27" spans="1:12" ht="113.25" customHeight="1" hidden="1">
      <c r="A27" s="179"/>
      <c r="B27" s="158"/>
      <c r="C27" s="155"/>
      <c r="D27" s="155"/>
      <c r="E27" s="155"/>
      <c r="F27" s="155"/>
      <c r="G27" s="155"/>
      <c r="H27" s="155"/>
      <c r="I27" s="155"/>
      <c r="J27" s="155"/>
      <c r="K27" s="155"/>
      <c r="L27" s="154"/>
    </row>
    <row r="28" spans="1:12" ht="12.75" customHeight="1" hidden="1">
      <c r="A28" s="179"/>
      <c r="B28" s="158"/>
      <c r="C28" s="155"/>
      <c r="D28" s="155"/>
      <c r="E28" s="155"/>
      <c r="F28" s="155"/>
      <c r="G28" s="155"/>
      <c r="H28" s="155"/>
      <c r="I28" s="155"/>
      <c r="J28" s="155"/>
      <c r="K28" s="155"/>
      <c r="L28" s="154"/>
    </row>
    <row r="29" spans="1:12" ht="15.75" customHeight="1">
      <c r="A29" s="175" t="s">
        <v>30</v>
      </c>
      <c r="B29" s="151" t="s">
        <v>14</v>
      </c>
      <c r="C29" s="156">
        <v>1800</v>
      </c>
      <c r="D29" s="156"/>
      <c r="E29" s="156"/>
      <c r="F29" s="156">
        <v>1950</v>
      </c>
      <c r="G29" s="156"/>
      <c r="H29" s="156"/>
      <c r="I29" s="156">
        <v>1400</v>
      </c>
      <c r="J29" s="156"/>
      <c r="K29" s="155"/>
      <c r="L29" s="154" t="s">
        <v>276</v>
      </c>
    </row>
    <row r="30" spans="1:12" ht="15.75" customHeight="1">
      <c r="A30" s="176"/>
      <c r="B30" s="168"/>
      <c r="C30" s="161"/>
      <c r="D30" s="161"/>
      <c r="E30" s="161"/>
      <c r="F30" s="161"/>
      <c r="G30" s="161"/>
      <c r="H30" s="161"/>
      <c r="I30" s="161"/>
      <c r="J30" s="161"/>
      <c r="K30" s="155"/>
      <c r="L30" s="154"/>
    </row>
    <row r="31" spans="1:12" s="14" customFormat="1" ht="27.75" customHeight="1">
      <c r="A31" s="176"/>
      <c r="B31" s="168"/>
      <c r="C31" s="161"/>
      <c r="D31" s="161"/>
      <c r="E31" s="161"/>
      <c r="F31" s="161"/>
      <c r="G31" s="161"/>
      <c r="H31" s="161"/>
      <c r="I31" s="161"/>
      <c r="J31" s="161"/>
      <c r="K31" s="155"/>
      <c r="L31" s="154"/>
    </row>
    <row r="32" spans="1:12" s="14" customFormat="1" ht="54" customHeight="1">
      <c r="A32" s="176"/>
      <c r="B32" s="168"/>
      <c r="C32" s="161"/>
      <c r="D32" s="161"/>
      <c r="E32" s="161"/>
      <c r="F32" s="161"/>
      <c r="G32" s="161"/>
      <c r="H32" s="161"/>
      <c r="I32" s="161"/>
      <c r="J32" s="161"/>
      <c r="K32" s="155"/>
      <c r="L32" s="154"/>
    </row>
    <row r="33" spans="1:12" ht="78.75" customHeight="1">
      <c r="A33" s="60" t="s">
        <v>132</v>
      </c>
      <c r="B33" s="63"/>
      <c r="C33" s="59">
        <f>C35+C38+C40+C41+C42</f>
        <v>20139.64</v>
      </c>
      <c r="D33" s="59">
        <f>D35+D40+D41</f>
        <v>19299.64</v>
      </c>
      <c r="E33" s="59">
        <f>E38+E42</f>
        <v>840</v>
      </c>
      <c r="F33" s="59">
        <f>F35+F38+F40+F41+F42</f>
        <v>15206.8</v>
      </c>
      <c r="G33" s="59">
        <f>G35+G40+G41</f>
        <v>12206.8</v>
      </c>
      <c r="H33" s="59">
        <f>H38+H42</f>
        <v>3000</v>
      </c>
      <c r="I33" s="59">
        <f>I35+I38+I41+I42</f>
        <v>32842.22</v>
      </c>
      <c r="J33" s="59">
        <f>J35+J41</f>
        <v>26012.32</v>
      </c>
      <c r="K33" s="65">
        <f>K38+K42</f>
        <v>6829.9</v>
      </c>
      <c r="L33" s="20" t="s">
        <v>17</v>
      </c>
    </row>
    <row r="34" spans="1:12" ht="38.25" customHeight="1">
      <c r="A34" s="62" t="s">
        <v>25</v>
      </c>
      <c r="B34" s="53"/>
      <c r="C34" s="67"/>
      <c r="D34" s="67"/>
      <c r="E34" s="67"/>
      <c r="F34" s="67"/>
      <c r="G34" s="67"/>
      <c r="H34" s="67"/>
      <c r="I34" s="67"/>
      <c r="J34" s="67"/>
      <c r="K34" s="68"/>
      <c r="L34" s="29"/>
    </row>
    <row r="35" spans="1:12" ht="100.5" customHeight="1">
      <c r="A35" s="69" t="s">
        <v>27</v>
      </c>
      <c r="B35" s="165" t="s">
        <v>15</v>
      </c>
      <c r="C35" s="21">
        <f>C36+C37</f>
        <v>5249.6</v>
      </c>
      <c r="D35" s="21">
        <v>5249.6</v>
      </c>
      <c r="E35" s="21"/>
      <c r="F35" s="21">
        <f>F36+F37</f>
        <v>9463.3</v>
      </c>
      <c r="G35" s="21">
        <f>G36+G37</f>
        <v>9463.3</v>
      </c>
      <c r="H35" s="21"/>
      <c r="I35" s="21">
        <f>I36+I37</f>
        <v>13467.72</v>
      </c>
      <c r="J35" s="21">
        <v>13467.72</v>
      </c>
      <c r="K35" s="21"/>
      <c r="L35" s="20" t="s">
        <v>17</v>
      </c>
    </row>
    <row r="36" spans="1:12" ht="15.75">
      <c r="A36" s="71" t="s">
        <v>268</v>
      </c>
      <c r="B36" s="166"/>
      <c r="C36" s="21">
        <v>3607.6</v>
      </c>
      <c r="D36" s="21">
        <v>5249.6</v>
      </c>
      <c r="E36" s="21"/>
      <c r="F36" s="21">
        <v>6426.6</v>
      </c>
      <c r="G36" s="21">
        <v>6426.6</v>
      </c>
      <c r="H36" s="21"/>
      <c r="I36" s="21">
        <v>9600.22</v>
      </c>
      <c r="J36" s="21">
        <v>9600.22</v>
      </c>
      <c r="K36" s="21"/>
      <c r="L36" s="61"/>
    </row>
    <row r="37" spans="1:12" ht="15.75">
      <c r="A37" s="73" t="s">
        <v>269</v>
      </c>
      <c r="B37" s="167"/>
      <c r="C37" s="21">
        <v>1642</v>
      </c>
      <c r="D37" s="21">
        <v>5249.6</v>
      </c>
      <c r="E37" s="21"/>
      <c r="F37" s="114">
        <v>3036.7</v>
      </c>
      <c r="G37" s="120">
        <v>3036.7</v>
      </c>
      <c r="H37" s="112"/>
      <c r="I37" s="21">
        <v>3867.5</v>
      </c>
      <c r="J37" s="21">
        <v>3867.5</v>
      </c>
      <c r="K37" s="21"/>
      <c r="L37" s="61"/>
    </row>
    <row r="38" spans="1:12" ht="47.25">
      <c r="A38" s="80" t="s">
        <v>277</v>
      </c>
      <c r="B38" s="70" t="s">
        <v>13</v>
      </c>
      <c r="C38" s="39">
        <v>840</v>
      </c>
      <c r="D38" s="39"/>
      <c r="E38" s="39">
        <v>840</v>
      </c>
      <c r="F38" s="39">
        <v>3000</v>
      </c>
      <c r="G38" s="39"/>
      <c r="H38" s="39">
        <v>3000</v>
      </c>
      <c r="I38" s="39">
        <f>2040+3234</f>
        <v>5274</v>
      </c>
      <c r="J38" s="39"/>
      <c r="K38" s="39">
        <f>2040+3234</f>
        <v>5274</v>
      </c>
      <c r="L38" s="61"/>
    </row>
    <row r="39" spans="1:12" ht="32.25" customHeight="1">
      <c r="A39" s="22" t="s">
        <v>181</v>
      </c>
      <c r="B39" s="162" t="s">
        <v>13</v>
      </c>
      <c r="C39" s="21"/>
      <c r="D39" s="21"/>
      <c r="E39" s="21"/>
      <c r="F39" s="21"/>
      <c r="G39" s="21"/>
      <c r="H39" s="21"/>
      <c r="I39" s="21"/>
      <c r="J39" s="21"/>
      <c r="K39" s="21"/>
      <c r="L39" s="61"/>
    </row>
    <row r="40" spans="1:12" ht="146.25" customHeight="1">
      <c r="A40" s="30" t="s">
        <v>292</v>
      </c>
      <c r="B40" s="163"/>
      <c r="C40" s="21">
        <v>11477.54</v>
      </c>
      <c r="D40" s="21">
        <v>11477.54</v>
      </c>
      <c r="E40" s="21"/>
      <c r="F40" s="21">
        <f>G40+H40</f>
        <v>2710.5</v>
      </c>
      <c r="G40" s="21">
        <v>2710.5</v>
      </c>
      <c r="H40" s="21"/>
      <c r="I40" s="21">
        <v>0</v>
      </c>
      <c r="J40" s="21">
        <v>0</v>
      </c>
      <c r="K40" s="21"/>
      <c r="L40" s="20" t="s">
        <v>17</v>
      </c>
    </row>
    <row r="41" spans="1:12" ht="93.75" customHeight="1">
      <c r="A41" s="32" t="s">
        <v>272</v>
      </c>
      <c r="B41" s="164"/>
      <c r="C41" s="21">
        <v>2572.5</v>
      </c>
      <c r="D41" s="21">
        <v>2572.5</v>
      </c>
      <c r="E41" s="21"/>
      <c r="F41" s="21">
        <f>G41+H41</f>
        <v>33</v>
      </c>
      <c r="G41" s="21">
        <v>33</v>
      </c>
      <c r="H41" s="21"/>
      <c r="I41" s="21">
        <v>12544.6</v>
      </c>
      <c r="J41" s="21">
        <v>12544.6</v>
      </c>
      <c r="K41" s="21"/>
      <c r="L41" s="31"/>
    </row>
    <row r="42" spans="1:12" ht="76.5" customHeight="1">
      <c r="A42" s="79" t="s">
        <v>278</v>
      </c>
      <c r="B42" s="70" t="s">
        <v>13</v>
      </c>
      <c r="C42" s="68">
        <v>0</v>
      </c>
      <c r="D42" s="74"/>
      <c r="E42" s="68">
        <v>0</v>
      </c>
      <c r="F42" s="68">
        <v>0</v>
      </c>
      <c r="G42" s="68"/>
      <c r="H42" s="68">
        <v>0</v>
      </c>
      <c r="I42" s="68">
        <f>1100+455.9</f>
        <v>1555.9</v>
      </c>
      <c r="J42" s="68"/>
      <c r="K42" s="68">
        <f>1100+455.9</f>
        <v>1555.9</v>
      </c>
      <c r="L42" s="20" t="s">
        <v>17</v>
      </c>
    </row>
    <row r="43" spans="1:12" ht="31.5">
      <c r="A43" s="60" t="s">
        <v>126</v>
      </c>
      <c r="B43" s="53"/>
      <c r="C43" s="59">
        <f>C45</f>
        <v>99</v>
      </c>
      <c r="D43" s="59">
        <f>D45</f>
        <v>99</v>
      </c>
      <c r="E43" s="21"/>
      <c r="F43" s="21"/>
      <c r="G43" s="21"/>
      <c r="H43" s="21"/>
      <c r="I43" s="122">
        <f>I46</f>
        <v>649.8</v>
      </c>
      <c r="J43" s="122">
        <f>J46</f>
        <v>649.8</v>
      </c>
      <c r="K43" s="20"/>
      <c r="L43" s="20"/>
    </row>
    <row r="44" spans="1:12" ht="31.5">
      <c r="A44" s="58" t="s">
        <v>125</v>
      </c>
      <c r="B44" s="53"/>
      <c r="C44" s="21"/>
      <c r="D44" s="21"/>
      <c r="E44" s="21"/>
      <c r="F44" s="21"/>
      <c r="G44" s="21"/>
      <c r="H44" s="21"/>
      <c r="I44" s="21"/>
      <c r="J44" s="21"/>
      <c r="K44" s="20"/>
      <c r="L44" s="151" t="s">
        <v>147</v>
      </c>
    </row>
    <row r="45" spans="1:12" ht="31.5">
      <c r="A45" s="58" t="s">
        <v>279</v>
      </c>
      <c r="B45" s="53" t="s">
        <v>13</v>
      </c>
      <c r="C45" s="21">
        <v>99</v>
      </c>
      <c r="D45" s="21">
        <v>99</v>
      </c>
      <c r="E45" s="21"/>
      <c r="F45" s="21">
        <v>0</v>
      </c>
      <c r="G45" s="21">
        <v>0</v>
      </c>
      <c r="H45" s="21"/>
      <c r="I45" s="21">
        <v>0</v>
      </c>
      <c r="J45" s="21">
        <v>0</v>
      </c>
      <c r="K45" s="20"/>
      <c r="L45" s="168"/>
    </row>
    <row r="46" spans="1:12" ht="31.5">
      <c r="A46" s="58" t="s">
        <v>273</v>
      </c>
      <c r="B46" s="53" t="s">
        <v>13</v>
      </c>
      <c r="C46" s="21"/>
      <c r="D46" s="21"/>
      <c r="E46" s="21"/>
      <c r="F46" s="21"/>
      <c r="G46" s="21"/>
      <c r="H46" s="21"/>
      <c r="I46" s="21">
        <f>199.8+450</f>
        <v>649.8</v>
      </c>
      <c r="J46" s="21">
        <f>199.8+450</f>
        <v>649.8</v>
      </c>
      <c r="K46" s="20"/>
      <c r="L46" s="152"/>
    </row>
    <row r="47" spans="1:12" ht="15.75">
      <c r="A47" s="75"/>
      <c r="B47" s="72"/>
      <c r="C47" s="76"/>
      <c r="D47" s="76"/>
      <c r="E47" s="76"/>
      <c r="F47" s="76"/>
      <c r="G47" s="76"/>
      <c r="H47" s="76"/>
      <c r="I47" s="76"/>
      <c r="J47" s="76"/>
      <c r="K47" s="49"/>
      <c r="L47" s="49"/>
    </row>
    <row r="48" spans="1:12" ht="5.25" customHeight="1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15.75" hidden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13" t="s">
        <v>201</v>
      </c>
      <c r="B51" s="3"/>
      <c r="H51" s="3" t="s">
        <v>24</v>
      </c>
      <c r="J51" s="48"/>
      <c r="K51" s="49"/>
      <c r="L51" s="3" t="s">
        <v>202</v>
      </c>
    </row>
    <row r="52" spans="1:11" ht="15.75">
      <c r="A52" s="13"/>
      <c r="B52" s="3"/>
      <c r="J52" s="48"/>
      <c r="K52" s="49"/>
    </row>
    <row r="53" ht="15.75">
      <c r="A53" s="14" t="s">
        <v>206</v>
      </c>
    </row>
    <row r="54" spans="1:11" ht="18.75" customHeight="1">
      <c r="A54" s="13"/>
      <c r="B54" s="3"/>
      <c r="J54" s="48"/>
      <c r="K54" s="49"/>
    </row>
    <row r="55" spans="1:11" ht="15.75">
      <c r="A55" s="50"/>
      <c r="B55" s="72"/>
      <c r="C55" s="77"/>
      <c r="D55" s="78"/>
      <c r="E55" s="48"/>
      <c r="F55" s="78"/>
      <c r="G55" s="47"/>
      <c r="H55" s="48"/>
      <c r="I55" s="78"/>
      <c r="J55" s="48"/>
      <c r="K55" s="49"/>
    </row>
    <row r="56" spans="1:11" ht="15.75">
      <c r="A56" s="174"/>
      <c r="B56" s="174"/>
      <c r="C56" s="48"/>
      <c r="D56" s="48"/>
      <c r="E56" s="78"/>
      <c r="F56" s="47"/>
      <c r="G56" s="48"/>
      <c r="H56" s="48"/>
      <c r="I56" s="48"/>
      <c r="J56" s="48"/>
      <c r="K56" s="49"/>
    </row>
    <row r="57" ht="15.75">
      <c r="E57" s="48"/>
    </row>
    <row r="58" spans="1:2" ht="15.75">
      <c r="A58" s="173"/>
      <c r="B58" s="173"/>
    </row>
  </sheetData>
  <sheetProtection/>
  <mergeCells count="71">
    <mergeCell ref="A17:A18"/>
    <mergeCell ref="A26:A28"/>
    <mergeCell ref="L26:L28"/>
    <mergeCell ref="F8:F9"/>
    <mergeCell ref="A20:A21"/>
    <mergeCell ref="C20:C21"/>
    <mergeCell ref="B17:B18"/>
    <mergeCell ref="C17:C18"/>
    <mergeCell ref="L44:L46"/>
    <mergeCell ref="A14:A16"/>
    <mergeCell ref="F29:F32"/>
    <mergeCell ref="G29:G32"/>
    <mergeCell ref="L11:L16"/>
    <mergeCell ref="I20:I21"/>
    <mergeCell ref="E17:E18"/>
    <mergeCell ref="D20:D21"/>
    <mergeCell ref="J17:J18"/>
    <mergeCell ref="A58:B58"/>
    <mergeCell ref="A56:B56"/>
    <mergeCell ref="A29:A32"/>
    <mergeCell ref="F17:F18"/>
    <mergeCell ref="E20:E21"/>
    <mergeCell ref="C26:C28"/>
    <mergeCell ref="I2:L2"/>
    <mergeCell ref="I4:L4"/>
    <mergeCell ref="A7:A9"/>
    <mergeCell ref="B7:B9"/>
    <mergeCell ref="C7:E7"/>
    <mergeCell ref="D8:E8"/>
    <mergeCell ref="C8:C9"/>
    <mergeCell ref="G8:H8"/>
    <mergeCell ref="J8:K8"/>
    <mergeCell ref="I8:I9"/>
    <mergeCell ref="I1:L1"/>
    <mergeCell ref="F7:H7"/>
    <mergeCell ref="I7:K7"/>
    <mergeCell ref="A5:L5"/>
    <mergeCell ref="L7:L9"/>
    <mergeCell ref="D29:D32"/>
    <mergeCell ref="L29:L32"/>
    <mergeCell ref="K29:K32"/>
    <mergeCell ref="J26:J28"/>
    <mergeCell ref="K26:K28"/>
    <mergeCell ref="B39:B41"/>
    <mergeCell ref="G26:G28"/>
    <mergeCell ref="H29:H32"/>
    <mergeCell ref="F26:F28"/>
    <mergeCell ref="B35:B37"/>
    <mergeCell ref="B29:B32"/>
    <mergeCell ref="C29:C32"/>
    <mergeCell ref="D26:D28"/>
    <mergeCell ref="B26:B28"/>
    <mergeCell ref="F20:F21"/>
    <mergeCell ref="G20:G21"/>
    <mergeCell ref="B20:B21"/>
    <mergeCell ref="J29:J32"/>
    <mergeCell ref="D17:D18"/>
    <mergeCell ref="E29:E32"/>
    <mergeCell ref="E26:E28"/>
    <mergeCell ref="I29:I32"/>
    <mergeCell ref="G17:G18"/>
    <mergeCell ref="L17:L18"/>
    <mergeCell ref="H26:H28"/>
    <mergeCell ref="I26:I28"/>
    <mergeCell ref="H17:H18"/>
    <mergeCell ref="J20:J21"/>
    <mergeCell ref="K20:K21"/>
    <mergeCell ref="L20:L21"/>
    <mergeCell ref="H20:H21"/>
    <mergeCell ref="K17:K18"/>
    <mergeCell ref="I17:I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  <rowBreaks count="2" manualBreakCount="2">
    <brk id="21" max="11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0">
      <selection activeCell="J32" sqref="J32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9.8515625" style="1" customWidth="1"/>
    <col min="10" max="10" width="13.140625" style="1" customWidth="1"/>
    <col min="11" max="16384" width="9.140625" style="1" customWidth="1"/>
  </cols>
  <sheetData>
    <row r="1" spans="6:10" ht="15.75">
      <c r="F1" s="183" t="s">
        <v>120</v>
      </c>
      <c r="G1" s="184"/>
      <c r="H1" s="184"/>
      <c r="I1" s="184"/>
      <c r="J1" s="184"/>
    </row>
    <row r="2" spans="6:10" ht="81" customHeight="1">
      <c r="F2" s="191" t="s">
        <v>298</v>
      </c>
      <c r="G2" s="191"/>
      <c r="H2" s="191"/>
      <c r="I2" s="191"/>
      <c r="J2" s="184"/>
    </row>
    <row r="3" spans="6:10" ht="13.5" customHeight="1">
      <c r="F3" s="191" t="s">
        <v>297</v>
      </c>
      <c r="G3" s="184"/>
      <c r="H3" s="184"/>
      <c r="I3" s="184"/>
      <c r="J3" s="184"/>
    </row>
    <row r="4" spans="6:10" ht="0.75" customHeight="1">
      <c r="F4" s="11"/>
      <c r="G4" s="2"/>
      <c r="H4" s="2"/>
      <c r="I4" s="2"/>
      <c r="J4" s="2"/>
    </row>
    <row r="5" spans="1:10" ht="30" customHeight="1">
      <c r="A5" s="192" t="s">
        <v>262</v>
      </c>
      <c r="B5" s="192"/>
      <c r="C5" s="192"/>
      <c r="D5" s="192"/>
      <c r="E5" s="192"/>
      <c r="F5" s="192"/>
      <c r="G5" s="192"/>
      <c r="H5" s="192"/>
      <c r="I5" s="192"/>
      <c r="J5" s="192"/>
    </row>
    <row r="6" ht="2.25" customHeight="1" hidden="1"/>
    <row r="7" spans="1:10" ht="14.25" customHeight="1">
      <c r="A7" s="182" t="s">
        <v>191</v>
      </c>
      <c r="B7" s="180" t="s">
        <v>19</v>
      </c>
      <c r="C7" s="180"/>
      <c r="D7" s="180"/>
      <c r="E7" s="180" t="s">
        <v>68</v>
      </c>
      <c r="F7" s="180"/>
      <c r="G7" s="180"/>
      <c r="H7" s="180" t="s">
        <v>21</v>
      </c>
      <c r="I7" s="180"/>
      <c r="J7" s="180"/>
    </row>
    <row r="8" spans="1:10" ht="19.5" customHeight="1">
      <c r="A8" s="181"/>
      <c r="B8" s="181" t="s">
        <v>66</v>
      </c>
      <c r="C8" s="181" t="s">
        <v>65</v>
      </c>
      <c r="D8" s="181"/>
      <c r="E8" s="181" t="s">
        <v>66</v>
      </c>
      <c r="F8" s="181" t="s">
        <v>65</v>
      </c>
      <c r="G8" s="181"/>
      <c r="H8" s="181" t="s">
        <v>66</v>
      </c>
      <c r="I8" s="181" t="s">
        <v>65</v>
      </c>
      <c r="J8" s="181"/>
    </row>
    <row r="9" spans="1:10" ht="45" customHeight="1">
      <c r="A9" s="181"/>
      <c r="B9" s="181"/>
      <c r="C9" s="4" t="s">
        <v>67</v>
      </c>
      <c r="D9" s="4" t="s">
        <v>108</v>
      </c>
      <c r="E9" s="181"/>
      <c r="F9" s="4" t="s">
        <v>67</v>
      </c>
      <c r="G9" s="4" t="s">
        <v>108</v>
      </c>
      <c r="H9" s="181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278514.02</v>
      </c>
      <c r="I10" s="82">
        <f>I106+I162</f>
        <v>26662.12</v>
      </c>
      <c r="J10" s="82">
        <f>J13+J91+J106</f>
        <v>251851.9</v>
      </c>
    </row>
    <row r="11" spans="1:10" ht="33.75" customHeight="1">
      <c r="A11" s="144" t="s">
        <v>70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33" customHeight="1">
      <c r="A12" s="144" t="s">
        <v>168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29.25" customHeight="1">
      <c r="A13" s="24" t="s">
        <v>71</v>
      </c>
      <c r="B13" s="84">
        <f>B15+B51+B66+B31</f>
        <v>100398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232362</v>
      </c>
      <c r="I13" s="26"/>
      <c r="J13" s="84">
        <f>J15+J31+J41+J51+J66+J80</f>
        <v>232362</v>
      </c>
    </row>
    <row r="14" spans="1:10" ht="45.75" customHeight="1">
      <c r="A14" s="81" t="s">
        <v>169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47" t="s">
        <v>255</v>
      </c>
      <c r="B15" s="186">
        <v>92898</v>
      </c>
      <c r="C15" s="186"/>
      <c r="D15" s="186">
        <v>87498</v>
      </c>
      <c r="E15" s="186">
        <v>111300</v>
      </c>
      <c r="F15" s="187"/>
      <c r="G15" s="186">
        <v>105900</v>
      </c>
      <c r="H15" s="186">
        <f>55920+134208</f>
        <v>190128</v>
      </c>
      <c r="I15" s="187"/>
      <c r="J15" s="186">
        <f>55920+134208</f>
        <v>190128</v>
      </c>
    </row>
    <row r="16" spans="1:10" ht="33" customHeight="1">
      <c r="A16" s="190"/>
      <c r="B16" s="186"/>
      <c r="C16" s="186"/>
      <c r="D16" s="186"/>
      <c r="E16" s="186"/>
      <c r="F16" s="187"/>
      <c r="G16" s="186"/>
      <c r="H16" s="186"/>
      <c r="I16" s="187"/>
      <c r="J16" s="186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170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111">
        <v>3</v>
      </c>
      <c r="C21" s="111"/>
      <c r="D21" s="111">
        <v>3</v>
      </c>
      <c r="E21" s="111">
        <v>3</v>
      </c>
      <c r="F21" s="111"/>
      <c r="G21" s="111">
        <v>3</v>
      </c>
      <c r="H21" s="111">
        <v>3</v>
      </c>
      <c r="I21" s="111"/>
      <c r="J21" s="126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154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155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156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153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196</v>
      </c>
      <c r="B28" s="90">
        <v>1428.6</v>
      </c>
      <c r="C28" s="87"/>
      <c r="D28" s="90">
        <v>14228.6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21" t="s">
        <v>256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>
        <v>810</v>
      </c>
      <c r="I31" s="89"/>
      <c r="J31" s="89">
        <v>810</v>
      </c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>
        <v>44</v>
      </c>
      <c r="I34" s="91"/>
      <c r="J34" s="91">
        <v>44</v>
      </c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89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>
        <v>1</v>
      </c>
      <c r="I36" s="91"/>
      <c r="J36" s="91">
        <v>1</v>
      </c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>
        <v>810</v>
      </c>
      <c r="I38" s="89"/>
      <c r="J38" s="89">
        <v>808.25</v>
      </c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>
        <f>H36/H34*100</f>
        <v>2.272727272727273</v>
      </c>
      <c r="I40" s="89"/>
      <c r="J40" s="89">
        <f>J36/J34*100</f>
        <v>2.272727272727273</v>
      </c>
    </row>
    <row r="41" spans="1:10" ht="78.75">
      <c r="A41" s="86" t="s">
        <v>257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161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162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163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164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258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224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171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225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172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226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173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227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284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5000</v>
      </c>
      <c r="I66" s="89"/>
      <c r="J66" s="95">
        <v>5000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v>333.3</v>
      </c>
      <c r="I76" s="89"/>
      <c r="J76" s="89">
        <v>333.3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6" t="s">
        <v>280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7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7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228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7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229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7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230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7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231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88" t="s">
        <v>179</v>
      </c>
      <c r="B90" s="189"/>
      <c r="C90" s="189"/>
      <c r="D90" s="189"/>
      <c r="E90" s="189"/>
      <c r="F90" s="189"/>
      <c r="G90" s="189"/>
      <c r="H90" s="189"/>
      <c r="I90" s="189"/>
      <c r="J90" s="189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281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110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111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111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197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110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88" t="s">
        <v>174</v>
      </c>
      <c r="B105" s="188"/>
      <c r="C105" s="188"/>
      <c r="D105" s="188"/>
      <c r="E105" s="188"/>
      <c r="F105" s="188"/>
      <c r="G105" s="188"/>
      <c r="H105" s="188"/>
      <c r="I105" s="188"/>
      <c r="J105" s="188"/>
    </row>
    <row r="106" spans="1:10" ht="30.75" customHeight="1">
      <c r="A106" s="86" t="s">
        <v>97</v>
      </c>
      <c r="B106" s="124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45386.82</v>
      </c>
      <c r="I106" s="99">
        <f>I108+I109+I135</f>
        <v>26012.32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270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9">
        <v>9600.22</v>
      </c>
      <c r="I108" s="9">
        <v>9600.22</v>
      </c>
      <c r="J108" s="9"/>
    </row>
    <row r="109" spans="1:10" ht="15.75">
      <c r="A109" s="10" t="s">
        <v>271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3867.5</v>
      </c>
      <c r="I109" s="9">
        <v>3867.5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175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13467.72</v>
      </c>
      <c r="I112" s="89">
        <f>I108+I109</f>
        <v>13467.72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800018.3333333334</v>
      </c>
      <c r="I116" s="123">
        <f>I108/12*1000</f>
        <v>800018.3333333334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322291.6666666667</v>
      </c>
      <c r="I117" s="123">
        <f>I109*1000/12</f>
        <v>322291.6666666667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149.38256620919302</v>
      </c>
      <c r="I119" s="89">
        <f>I108/F108*100</f>
        <v>149.38256620919302</v>
      </c>
      <c r="J119" s="89"/>
    </row>
    <row r="120" spans="1:10" ht="102.75" customHeight="1">
      <c r="A120" s="85" t="s">
        <v>176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127.35864589850824</v>
      </c>
      <c r="I120" s="89">
        <f>I109/F109*100</f>
        <v>127.35864589850824</v>
      </c>
      <c r="J120" s="95"/>
    </row>
    <row r="121" spans="1:10" ht="75" customHeight="1">
      <c r="A121" s="118" t="s">
        <v>293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233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234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232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235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177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259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260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170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282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170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237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239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236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240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25" t="s">
        <v>241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25" t="s">
        <v>242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243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244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44" t="s">
        <v>178</v>
      </c>
      <c r="B161" s="144"/>
      <c r="C161" s="144"/>
      <c r="D161" s="144"/>
      <c r="E161" s="144"/>
      <c r="F161" s="144"/>
      <c r="G161" s="144"/>
      <c r="H161" s="144"/>
      <c r="I161" s="144"/>
      <c r="J161" s="144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254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8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9" t="s">
        <v>261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246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247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245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248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249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250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251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8" t="s">
        <v>252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8" t="s">
        <v>253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203</v>
      </c>
      <c r="H191" s="185" t="s">
        <v>202</v>
      </c>
      <c r="I191" s="184"/>
      <c r="J191" s="184"/>
      <c r="K191" s="109"/>
    </row>
    <row r="192" spans="1:12" ht="15.75">
      <c r="A192" s="14"/>
      <c r="B192" s="15"/>
      <c r="L192" s="3"/>
    </row>
    <row r="193" spans="1:12" ht="15.75">
      <c r="A193" s="1" t="s">
        <v>204</v>
      </c>
      <c r="J193" s="16"/>
      <c r="K193" s="109"/>
      <c r="L193" s="3"/>
    </row>
    <row r="195" ht="15.75">
      <c r="A195" s="13"/>
    </row>
  </sheetData>
  <sheetProtection/>
  <mergeCells count="30"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83" t="s">
        <v>31</v>
      </c>
      <c r="F1" s="184"/>
      <c r="G1" s="184"/>
      <c r="H1" s="184"/>
      <c r="I1" s="184"/>
    </row>
    <row r="2" spans="5:7" ht="98.25" customHeight="1">
      <c r="E2" s="194" t="s">
        <v>200</v>
      </c>
      <c r="F2" s="194"/>
      <c r="G2" s="194"/>
    </row>
    <row r="3" spans="5:7" ht="15.75">
      <c r="E3" s="2" t="s">
        <v>296</v>
      </c>
      <c r="F3" s="2"/>
      <c r="G3" s="2"/>
    </row>
    <row r="4" spans="5:7" ht="15.75">
      <c r="E4" s="2"/>
      <c r="F4" s="2"/>
      <c r="G4" s="2"/>
    </row>
    <row r="5" spans="1:7" ht="46.5" customHeight="1">
      <c r="A5" s="192" t="s">
        <v>118</v>
      </c>
      <c r="B5" s="192"/>
      <c r="C5" s="192"/>
      <c r="D5" s="192"/>
      <c r="E5" s="192"/>
      <c r="F5" s="192"/>
      <c r="G5" s="192"/>
    </row>
    <row r="6" ht="15.75">
      <c r="E6" s="3" t="s">
        <v>9</v>
      </c>
    </row>
    <row r="7" spans="1:5" ht="15.75">
      <c r="A7" s="144" t="s">
        <v>109</v>
      </c>
      <c r="B7" s="195" t="s">
        <v>116</v>
      </c>
      <c r="C7" s="196"/>
      <c r="D7" s="197"/>
      <c r="E7" s="188" t="s">
        <v>117</v>
      </c>
    </row>
    <row r="8" spans="1:5" ht="15.75">
      <c r="A8" s="181"/>
      <c r="B8" s="5" t="s">
        <v>113</v>
      </c>
      <c r="C8" s="5" t="s">
        <v>114</v>
      </c>
      <c r="D8" s="5" t="s">
        <v>115</v>
      </c>
      <c r="E8" s="198"/>
    </row>
    <row r="9" spans="1:5" ht="21" customHeight="1">
      <c r="A9" s="181"/>
      <c r="B9" s="7">
        <v>2016</v>
      </c>
      <c r="C9" s="7">
        <v>2017</v>
      </c>
      <c r="D9" s="7">
        <v>2018</v>
      </c>
      <c r="E9" s="190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342637.22000000003</v>
      </c>
      <c r="E10" s="9">
        <f>B10+C10+D10</f>
        <v>658995.26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278514.02</v>
      </c>
      <c r="E13" s="9">
        <f>B13+C13+D13</f>
        <v>580322.06</v>
      </c>
    </row>
    <row r="14" spans="1:5" ht="15.75">
      <c r="A14" s="10" t="s">
        <v>290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1400</v>
      </c>
      <c r="E15" s="9">
        <f>B15+C15+D15</f>
        <v>5150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201</v>
      </c>
      <c r="E18" s="185" t="s">
        <v>202</v>
      </c>
      <c r="F18" s="184"/>
      <c r="G18" s="184"/>
    </row>
    <row r="19" spans="1:2" ht="19.5" customHeight="1">
      <c r="A19" s="14"/>
      <c r="B19" s="15"/>
    </row>
    <row r="20" spans="1:10" ht="15.75">
      <c r="A20" s="193" t="s">
        <v>204</v>
      </c>
      <c r="B20" s="184"/>
      <c r="J20" s="16"/>
    </row>
    <row r="21" ht="15.75">
      <c r="A21" s="1" t="s">
        <v>205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2017-12-26T13:56:32Z</cp:lastPrinted>
  <dcterms:created xsi:type="dcterms:W3CDTF">1996-10-08T23:32:33Z</dcterms:created>
  <dcterms:modified xsi:type="dcterms:W3CDTF">2017-12-26T14:01:23Z</dcterms:modified>
  <cp:category/>
  <cp:version/>
  <cp:contentType/>
  <cp:contentStatus/>
</cp:coreProperties>
</file>