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'Лист1'!$A$1:$Q$54</definedName>
  </definedNames>
  <calcPr fullCalcOnLoad="1"/>
</workbook>
</file>

<file path=xl/sharedStrings.xml><?xml version="1.0" encoding="utf-8"?>
<sst xmlns="http://schemas.openxmlformats.org/spreadsheetml/2006/main" count="85" uniqueCount="50">
  <si>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</si>
  <si>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</si>
  <si>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</si>
  <si>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</si>
  <si>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</si>
  <si>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</si>
  <si>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</si>
  <si>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</si>
  <si>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</si>
  <si>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</si>
  <si>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</si>
  <si>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</si>
  <si>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</si>
  <si>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</si>
  <si>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</si>
  <si>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</si>
  <si>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</si>
  <si>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</si>
  <si>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</si>
  <si>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</si>
  <si>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</si>
  <si>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</si>
  <si>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</si>
  <si>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</si>
  <si>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</si>
  <si>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</si>
  <si>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</si>
  <si>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Додаток 3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</si>
  <si>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</si>
  <si>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</si>
  <si>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</si>
  <si>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</si>
  <si>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</si>
  <si>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Виконавчий комітет СМР, Департамент фінансів, економіки та інвестицій СМР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</si>
  <si>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</si>
  <si>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r>
      <t>Завдання 5.</t>
    </r>
    <r>
      <rPr>
        <sz val="14"/>
        <color indexed="8"/>
        <rFont val="Times New Roman"/>
        <family val="1"/>
      </rPr>
      <t xml:space="preserve"> Модернізація систем опалення</t>
    </r>
  </si>
  <si>
    <r>
      <t>Завдання 6.</t>
    </r>
    <r>
      <rPr>
        <sz val="14"/>
        <color indexed="8"/>
        <rFont val="Times New Roman"/>
        <family val="1"/>
      </rPr>
      <t xml:space="preserve"> Впровадження автоматизованої системи моніторингу енергоспоживання </t>
    </r>
  </si>
  <si>
    <r>
      <t>Завдання 7.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</si>
  <si>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t>у тому числі  інші джерела    коштів</t>
  </si>
  <si>
    <r>
      <t>Завдання 8.</t>
    </r>
    <r>
      <rPr>
        <sz val="14"/>
        <color indexed="8"/>
        <rFont val="Times New Roman"/>
        <family val="1"/>
      </rPr>
      <t xml:space="preserve"> Термомодернізація будівель (заміна віконних блоків)</t>
    </r>
  </si>
  <si>
    <t xml:space="preserve">Завдання 9. Термомодернізація будівель </t>
  </si>
  <si>
    <t>Сумський міський голова</t>
  </si>
  <si>
    <t>О.М. Лисенко</t>
  </si>
  <si>
    <t>Виконавець: Липова С.А.</t>
  </si>
  <si>
    <r>
      <t>до рішення Сумської міської ради «Про внесення змін до рішення Сумської міської ради від 21 грудня 2016 року № 1548-МР «Про Програму підвищення енергоефективності в бюджетній сфері міста Суми на 2017-2019 роки» (зі змінами)                від 31 травня 2017 року № 2135 − МР</t>
    </r>
    <r>
      <rPr>
        <sz val="20"/>
        <color indexed="9"/>
        <rFont val="Times New Roman"/>
        <family val="1"/>
      </rPr>
      <t>5-МР865-МР</t>
    </r>
  </si>
  <si>
    <t>Завдання 10. Модернізація системи опалення</t>
  </si>
  <si>
    <t>Завдання 11. Термомодернізація будівель</t>
  </si>
  <si>
    <r>
      <t xml:space="preserve">Завдання 13.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</si>
  <si>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Завдання 14. Популяризація ідей сталого енергетичного розвитку міста Суми (проведення Днів Сталої енергії у місті Суми)</t>
  </si>
  <si>
    <t>Завдання 14.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</si>
</sst>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justify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justify" vertical="center" wrapText="1"/>
    </xf>
    <xf numFmtId="180" fontId="9" fillId="0" borderId="14" xfId="0" applyNumberFormat="1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180" fontId="11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0" fontId="11" fillId="0" borderId="17" xfId="0" applyNumberFormat="1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justify" vertical="center" wrapText="1"/>
    </xf>
    <xf numFmtId="0" fontId="11" fillId="0" borderId="18" xfId="0" applyFont="1" applyBorder="1" applyAlignment="1">
      <alignment vertical="center" wrapText="1"/>
    </xf>
    <xf numFmtId="180" fontId="11" fillId="0" borderId="19" xfId="0" applyNumberFormat="1" applyFont="1" applyBorder="1" applyAlignment="1">
      <alignment horizontal="center" vertical="center" wrapText="1"/>
    </xf>
    <xf numFmtId="180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justify" vertical="center" wrapText="1"/>
    </xf>
    <xf numFmtId="0" fontId="0" fillId="0" borderId="0" xfId="0" applyAlignment="1">
      <alignment/>
    </xf>
    <xf numFmtId="180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25" xfId="0" applyFont="1" applyBorder="1" applyAlignment="1">
      <alignment horizontal="justify" vertical="center" wrapText="1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1" fillId="0" borderId="23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justify" vertical="center"/>
    </xf>
    <xf numFmtId="0" fontId="9" fillId="0" borderId="24" xfId="0" applyFont="1" applyBorder="1" applyAlignment="1">
      <alignment horizontal="justify" vertical="center"/>
    </xf>
    <xf numFmtId="14" fontId="4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1" fillId="0" borderId="3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textRotation="90" wrapText="1"/>
    </xf>
    <xf numFmtId="0" fontId="9" fillId="0" borderId="22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50" fillId="0" borderId="36" xfId="0" applyFont="1" applyBorder="1" applyAlignment="1">
      <alignment horizontal="center" vertical="center" textRotation="180"/>
    </xf>
    <xf numFmtId="0" fontId="50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justify" vertical="center"/>
    </xf>
    <xf numFmtId="0" fontId="9" fillId="0" borderId="23" xfId="0" applyFont="1" applyBorder="1" applyAlignment="1">
      <alignment horizontal="justify" vertical="center"/>
    </xf>
    <xf numFmtId="0" fontId="10" fillId="0" borderId="0" xfId="0" applyFont="1" applyAlignment="1">
      <alignment horizont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51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="69" zoomScaleSheetLayoutView="69" zoomScalePageLayoutView="0" workbookViewId="0" topLeftCell="A1">
      <selection activeCell="D2" sqref="D2"/>
    </sheetView>
  </sheetViews>
  <sheetFormatPr defaultColWidth="9.140625" defaultRowHeight="15"/>
  <cols>
    <col min="1" max="1" width="15.421875" style="1" customWidth="1"/>
    <col min="2" max="2" width="15.00390625" style="1" bestFit="1" customWidth="1"/>
    <col min="3" max="3" width="12.140625" style="1" customWidth="1"/>
    <col min="4" max="4" width="16.140625" style="1" customWidth="1"/>
    <col min="5" max="5" width="12.8515625" style="1" customWidth="1"/>
    <col min="6" max="6" width="15.140625" style="1" customWidth="1"/>
    <col min="7" max="7" width="12.00390625" style="1" bestFit="1" customWidth="1"/>
    <col min="8" max="8" width="13.7109375" style="1" customWidth="1"/>
    <col min="9" max="9" width="14.140625" style="1" customWidth="1"/>
    <col min="10" max="10" width="11.7109375" style="1" customWidth="1"/>
    <col min="11" max="11" width="13.421875" style="1" customWidth="1"/>
    <col min="12" max="12" width="10.57421875" style="1" bestFit="1" customWidth="1"/>
    <col min="13" max="13" width="11.7109375" style="1" customWidth="1"/>
    <col min="14" max="14" width="13.5742187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8" ht="23.25" customHeight="1">
      <c r="N1" s="17"/>
      <c r="O1" s="128" t="s">
        <v>27</v>
      </c>
      <c r="P1" s="71"/>
      <c r="R1" s="70"/>
    </row>
    <row r="2" spans="2:18" ht="190.5" customHeight="1">
      <c r="B2" s="8"/>
      <c r="C2" s="8"/>
      <c r="D2" s="8"/>
      <c r="E2" s="8"/>
      <c r="F2" s="9"/>
      <c r="H2" s="8"/>
      <c r="I2" s="9"/>
      <c r="J2" s="9"/>
      <c r="K2" s="8"/>
      <c r="M2" s="137" t="s">
        <v>44</v>
      </c>
      <c r="N2" s="138"/>
      <c r="O2" s="138"/>
      <c r="P2" s="138"/>
      <c r="Q2" s="138"/>
      <c r="R2" s="68"/>
    </row>
    <row r="3" spans="9:18" ht="18.75" customHeight="1">
      <c r="I3" s="8"/>
      <c r="R3" s="68"/>
    </row>
    <row r="4" spans="2:18" ht="22.5">
      <c r="B4" s="131" t="s">
        <v>11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R4" s="68"/>
    </row>
    <row r="5" spans="4:18" ht="18.75" customHeight="1" thickBot="1">
      <c r="D5" s="8"/>
      <c r="E5" s="8"/>
      <c r="F5" s="65"/>
      <c r="G5" s="9"/>
      <c r="Q5" s="20" t="s">
        <v>12</v>
      </c>
      <c r="R5" s="68"/>
    </row>
    <row r="6" spans="1:18" ht="18.75">
      <c r="A6" s="132" t="s">
        <v>0</v>
      </c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83" t="s">
        <v>14</v>
      </c>
      <c r="R6" s="124">
        <v>13</v>
      </c>
    </row>
    <row r="7" spans="1:18" ht="18.75">
      <c r="A7" s="133"/>
      <c r="B7" s="72" t="s">
        <v>2</v>
      </c>
      <c r="C7" s="73"/>
      <c r="D7" s="73"/>
      <c r="E7" s="97"/>
      <c r="F7" s="98"/>
      <c r="G7" s="72" t="s">
        <v>3</v>
      </c>
      <c r="H7" s="73"/>
      <c r="I7" s="73"/>
      <c r="J7" s="74"/>
      <c r="K7" s="75"/>
      <c r="L7" s="135" t="s">
        <v>4</v>
      </c>
      <c r="M7" s="135"/>
      <c r="N7" s="135"/>
      <c r="O7" s="135"/>
      <c r="P7" s="135"/>
      <c r="Q7" s="84"/>
      <c r="R7" s="125"/>
    </row>
    <row r="8" spans="1:18" ht="48.75" customHeight="1">
      <c r="A8" s="133"/>
      <c r="B8" s="120" t="s">
        <v>5</v>
      </c>
      <c r="C8" s="109" t="s">
        <v>6</v>
      </c>
      <c r="D8" s="109"/>
      <c r="E8" s="90" t="s">
        <v>28</v>
      </c>
      <c r="F8" s="91"/>
      <c r="G8" s="89" t="s">
        <v>5</v>
      </c>
      <c r="H8" s="95" t="s">
        <v>6</v>
      </c>
      <c r="I8" s="95"/>
      <c r="J8" s="103" t="s">
        <v>38</v>
      </c>
      <c r="K8" s="104"/>
      <c r="L8" s="89" t="s">
        <v>5</v>
      </c>
      <c r="M8" s="109" t="s">
        <v>6</v>
      </c>
      <c r="N8" s="109"/>
      <c r="O8" s="121" t="s">
        <v>28</v>
      </c>
      <c r="P8" s="122"/>
      <c r="Q8" s="84"/>
      <c r="R8" s="125"/>
    </row>
    <row r="9" spans="1:18" s="4" customFormat="1" ht="50.25" customHeight="1">
      <c r="A9" s="133"/>
      <c r="B9" s="120"/>
      <c r="C9" s="25" t="s">
        <v>7</v>
      </c>
      <c r="D9" s="25" t="s">
        <v>8</v>
      </c>
      <c r="E9" s="25" t="s">
        <v>7</v>
      </c>
      <c r="F9" s="25" t="s">
        <v>8</v>
      </c>
      <c r="G9" s="89"/>
      <c r="H9" s="25" t="s">
        <v>7</v>
      </c>
      <c r="I9" s="25" t="s">
        <v>8</v>
      </c>
      <c r="J9" s="25" t="s">
        <v>7</v>
      </c>
      <c r="K9" s="25" t="s">
        <v>8</v>
      </c>
      <c r="L9" s="89"/>
      <c r="M9" s="25" t="s">
        <v>7</v>
      </c>
      <c r="N9" s="25" t="s">
        <v>8</v>
      </c>
      <c r="O9" s="25" t="s">
        <v>7</v>
      </c>
      <c r="P9" s="25" t="s">
        <v>8</v>
      </c>
      <c r="Q9" s="84"/>
      <c r="R9" s="125"/>
    </row>
    <row r="10" spans="1:18" ht="18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6">
        <v>17</v>
      </c>
      <c r="R10" s="125"/>
    </row>
    <row r="11" spans="1:18" ht="93.75" customHeight="1">
      <c r="A11" s="27" t="s">
        <v>9</v>
      </c>
      <c r="B11" s="28">
        <f>C11+D11+F11+E11</f>
        <v>67173.51</v>
      </c>
      <c r="C11" s="29">
        <f>C18+C27+C30+C43+C45+C47+C35+C20+C32</f>
        <v>1163.65</v>
      </c>
      <c r="D11" s="29">
        <f>D15+D16+D20+D22+D25+D27+D32+D35+D40+D37+D23</f>
        <v>33748.56</v>
      </c>
      <c r="E11" s="30">
        <f>E20</f>
        <v>150</v>
      </c>
      <c r="F11" s="30">
        <f>F15+F16+F20+F32</f>
        <v>32111.3</v>
      </c>
      <c r="G11" s="28">
        <f>H11+I11+K11</f>
        <v>42917.6</v>
      </c>
      <c r="H11" s="30">
        <f>H18+H27+H30+H37+H43+H45</f>
        <v>816</v>
      </c>
      <c r="I11" s="25">
        <f>I15+I20+I25+I27+I32+I35+I37</f>
        <v>10792.8</v>
      </c>
      <c r="J11" s="25"/>
      <c r="K11" s="25">
        <f>K15</f>
        <v>31308.8</v>
      </c>
      <c r="L11" s="31">
        <f>M11+N11+P11</f>
        <v>49333</v>
      </c>
      <c r="M11" s="30">
        <f>M18+M27+M30+M37+M43+M47+M45</f>
        <v>641</v>
      </c>
      <c r="N11" s="25">
        <f>N15+N20+N25++N37+N27</f>
        <v>10429.5</v>
      </c>
      <c r="O11" s="32"/>
      <c r="P11" s="25">
        <f>P15</f>
        <v>38262.5</v>
      </c>
      <c r="Q11" s="26"/>
      <c r="R11" s="125"/>
    </row>
    <row r="12" spans="1:18" ht="38.25" customHeight="1">
      <c r="A12" s="76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  <c r="R12" s="125"/>
    </row>
    <row r="13" spans="1:18" ht="14.25" customHeight="1">
      <c r="A13" s="107" t="s">
        <v>21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125"/>
    </row>
    <row r="14" spans="1:18" ht="18.75" customHeight="1">
      <c r="A14" s="79" t="s">
        <v>29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0"/>
      <c r="R14" s="125"/>
    </row>
    <row r="15" spans="1:18" ht="42.75" customHeight="1" thickBot="1">
      <c r="A15" s="33" t="s">
        <v>10</v>
      </c>
      <c r="B15" s="34">
        <f>D15+F15</f>
        <v>30918.4</v>
      </c>
      <c r="C15" s="35"/>
      <c r="D15" s="36">
        <v>5153.1</v>
      </c>
      <c r="E15" s="36"/>
      <c r="F15" s="36">
        <v>25765.3</v>
      </c>
      <c r="G15" s="34">
        <f>I15+K15</f>
        <v>37570.6</v>
      </c>
      <c r="H15" s="35"/>
      <c r="I15" s="36">
        <v>6261.8</v>
      </c>
      <c r="J15" s="36"/>
      <c r="K15" s="36">
        <v>31308.8</v>
      </c>
      <c r="L15" s="34">
        <f>N15+P15</f>
        <v>45915</v>
      </c>
      <c r="M15" s="35"/>
      <c r="N15" s="37">
        <v>7652.5</v>
      </c>
      <c r="O15" s="37"/>
      <c r="P15" s="67">
        <v>38262.5</v>
      </c>
      <c r="Q15" s="105" t="s">
        <v>15</v>
      </c>
      <c r="R15" s="125"/>
    </row>
    <row r="16" spans="1:18" s="3" customFormat="1" ht="61.5" customHeight="1">
      <c r="A16" s="38" t="s">
        <v>13</v>
      </c>
      <c r="B16" s="39">
        <f>D16+F16</f>
        <v>6846</v>
      </c>
      <c r="C16" s="25"/>
      <c r="D16" s="40">
        <v>2500</v>
      </c>
      <c r="E16" s="32"/>
      <c r="F16" s="40">
        <v>4346</v>
      </c>
      <c r="G16" s="22"/>
      <c r="H16" s="25"/>
      <c r="I16" s="32"/>
      <c r="J16" s="32"/>
      <c r="K16" s="32"/>
      <c r="L16" s="22"/>
      <c r="M16" s="25"/>
      <c r="N16" s="24"/>
      <c r="O16" s="24"/>
      <c r="P16" s="24"/>
      <c r="Q16" s="106"/>
      <c r="R16" s="125"/>
    </row>
    <row r="17" spans="1:18" s="2" customFormat="1" ht="18.75">
      <c r="A17" s="115" t="s">
        <v>30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23"/>
      <c r="R17" s="125"/>
    </row>
    <row r="18" spans="1:18" ht="56.25">
      <c r="A18" s="27" t="s">
        <v>10</v>
      </c>
      <c r="B18" s="22">
        <f>C18</f>
        <v>413.5</v>
      </c>
      <c r="C18" s="25">
        <v>413.5</v>
      </c>
      <c r="D18" s="32"/>
      <c r="E18" s="32"/>
      <c r="F18" s="32"/>
      <c r="G18" s="39">
        <v>509</v>
      </c>
      <c r="H18" s="30">
        <v>509</v>
      </c>
      <c r="I18" s="32"/>
      <c r="J18" s="32"/>
      <c r="K18" s="32"/>
      <c r="L18" s="39">
        <v>352</v>
      </c>
      <c r="M18" s="30">
        <v>352</v>
      </c>
      <c r="N18" s="24"/>
      <c r="O18" s="24"/>
      <c r="P18" s="24"/>
      <c r="Q18" s="23" t="s">
        <v>16</v>
      </c>
      <c r="R18" s="125"/>
    </row>
    <row r="19" spans="1:18" s="2" customFormat="1" ht="18.75">
      <c r="A19" s="79" t="s">
        <v>31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102"/>
      <c r="R19" s="125"/>
    </row>
    <row r="20" spans="1:18" ht="56.25">
      <c r="A20" s="33" t="s">
        <v>10</v>
      </c>
      <c r="B20" s="136">
        <f>D20+E20+F20+C20</f>
        <v>3370.3599999999997</v>
      </c>
      <c r="C20" s="69">
        <v>75</v>
      </c>
      <c r="D20" s="35">
        <f>1557.36+970+18</f>
        <v>2545.3599999999997</v>
      </c>
      <c r="E20" s="43">
        <v>150</v>
      </c>
      <c r="F20" s="36">
        <v>600</v>
      </c>
      <c r="G20" s="41">
        <f>I20</f>
        <v>2399</v>
      </c>
      <c r="H20" s="42"/>
      <c r="I20" s="43">
        <v>2399</v>
      </c>
      <c r="J20" s="36"/>
      <c r="K20" s="36"/>
      <c r="L20" s="41">
        <f>N20</f>
        <v>1726</v>
      </c>
      <c r="M20" s="42"/>
      <c r="N20" s="44">
        <v>1726</v>
      </c>
      <c r="O20" s="37"/>
      <c r="P20" s="37"/>
      <c r="Q20" s="45" t="s">
        <v>16</v>
      </c>
      <c r="R20" s="125"/>
    </row>
    <row r="21" spans="1:18" s="5" customFormat="1" ht="18.75">
      <c r="A21" s="110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  <c r="R21" s="125"/>
    </row>
    <row r="22" spans="1:18" ht="37.5">
      <c r="A22" s="46" t="s">
        <v>10</v>
      </c>
      <c r="B22" s="47">
        <f>D22</f>
        <v>16524</v>
      </c>
      <c r="C22" s="48"/>
      <c r="D22" s="49">
        <f>5244+7300+3980</f>
        <v>16524</v>
      </c>
      <c r="E22" s="50"/>
      <c r="F22" s="50"/>
      <c r="G22" s="51"/>
      <c r="H22" s="48"/>
      <c r="I22" s="50"/>
      <c r="J22" s="50"/>
      <c r="K22" s="50"/>
      <c r="L22" s="51"/>
      <c r="M22" s="48"/>
      <c r="N22" s="52"/>
      <c r="O22" s="52"/>
      <c r="P22" s="52"/>
      <c r="Q22" s="81" t="s">
        <v>15</v>
      </c>
      <c r="R22" s="125"/>
    </row>
    <row r="23" spans="1:18" ht="69.75" customHeight="1">
      <c r="A23" s="66" t="s">
        <v>13</v>
      </c>
      <c r="B23" s="39">
        <v>1000</v>
      </c>
      <c r="C23" s="25"/>
      <c r="D23" s="40">
        <f>B23</f>
        <v>1000</v>
      </c>
      <c r="E23" s="32"/>
      <c r="F23" s="32"/>
      <c r="G23" s="22"/>
      <c r="H23" s="25"/>
      <c r="I23" s="32"/>
      <c r="J23" s="32"/>
      <c r="K23" s="32"/>
      <c r="L23" s="22"/>
      <c r="M23" s="25"/>
      <c r="N23" s="24"/>
      <c r="O23" s="24"/>
      <c r="P23" s="24"/>
      <c r="Q23" s="82"/>
      <c r="R23" s="125"/>
    </row>
    <row r="24" spans="1:18" ht="39.75" customHeight="1">
      <c r="A24" s="79" t="s">
        <v>35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126">
        <v>14</v>
      </c>
    </row>
    <row r="25" spans="1:18" ht="56.25">
      <c r="A25" s="27" t="s">
        <v>10</v>
      </c>
      <c r="B25" s="22">
        <f>D25</f>
        <v>1150.1</v>
      </c>
      <c r="C25" s="25"/>
      <c r="D25" s="25">
        <v>1150.1</v>
      </c>
      <c r="E25" s="25"/>
      <c r="F25" s="25"/>
      <c r="G25" s="39">
        <f>I25</f>
        <v>840</v>
      </c>
      <c r="H25" s="25"/>
      <c r="I25" s="53">
        <v>840</v>
      </c>
      <c r="J25" s="25"/>
      <c r="K25" s="25"/>
      <c r="L25" s="39">
        <f>N25</f>
        <v>864</v>
      </c>
      <c r="M25" s="25"/>
      <c r="N25" s="30">
        <v>864</v>
      </c>
      <c r="O25" s="24"/>
      <c r="P25" s="24"/>
      <c r="Q25" s="23" t="s">
        <v>16</v>
      </c>
      <c r="R25" s="126"/>
    </row>
    <row r="26" spans="1:18" ht="18.75">
      <c r="A26" s="79" t="s">
        <v>36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126"/>
    </row>
    <row r="27" spans="1:18" ht="56.25">
      <c r="A27" s="27" t="s">
        <v>10</v>
      </c>
      <c r="B27" s="39">
        <f>C27+D27</f>
        <v>273</v>
      </c>
      <c r="C27" s="30">
        <f>83+37+36</f>
        <v>156</v>
      </c>
      <c r="D27" s="54">
        <v>117</v>
      </c>
      <c r="E27" s="25"/>
      <c r="F27" s="25"/>
      <c r="G27" s="39">
        <f>H27+I27</f>
        <v>189</v>
      </c>
      <c r="H27" s="30">
        <f>58+36+45</f>
        <v>139</v>
      </c>
      <c r="I27" s="30">
        <v>50</v>
      </c>
      <c r="J27" s="25"/>
      <c r="K27" s="25"/>
      <c r="L27" s="39">
        <f>M27+N27</f>
        <v>196</v>
      </c>
      <c r="M27" s="30">
        <f>63+36+54</f>
        <v>153</v>
      </c>
      <c r="N27" s="30">
        <v>43</v>
      </c>
      <c r="O27" s="24"/>
      <c r="P27" s="24"/>
      <c r="Q27" s="23" t="s">
        <v>16</v>
      </c>
      <c r="R27" s="126"/>
    </row>
    <row r="28" spans="1:18" ht="18.75">
      <c r="A28" s="107" t="s">
        <v>22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108"/>
      <c r="R28" s="126"/>
    </row>
    <row r="29" spans="1:18" ht="18.75">
      <c r="A29" s="79" t="s">
        <v>37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126"/>
    </row>
    <row r="30" spans="1:18" ht="37.5">
      <c r="A30" s="27" t="s">
        <v>10</v>
      </c>
      <c r="B30" s="22">
        <f>C30</f>
        <v>203.9</v>
      </c>
      <c r="C30" s="25">
        <v>203.9</v>
      </c>
      <c r="D30" s="25"/>
      <c r="E30" s="25"/>
      <c r="F30" s="25"/>
      <c r="G30" s="39">
        <v>63</v>
      </c>
      <c r="H30" s="30">
        <v>63</v>
      </c>
      <c r="I30" s="32"/>
      <c r="J30" s="32"/>
      <c r="K30" s="32"/>
      <c r="L30" s="39">
        <v>26</v>
      </c>
      <c r="M30" s="30">
        <v>26</v>
      </c>
      <c r="N30" s="24"/>
      <c r="O30" s="24"/>
      <c r="P30" s="24"/>
      <c r="Q30" s="23" t="s">
        <v>17</v>
      </c>
      <c r="R30" s="126"/>
    </row>
    <row r="31" spans="1:18" ht="18.75">
      <c r="A31" s="79" t="s">
        <v>39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126"/>
    </row>
    <row r="32" spans="1:18" ht="37.5">
      <c r="A32" s="27" t="s">
        <v>10</v>
      </c>
      <c r="B32" s="28">
        <f>D32+C32+F32</f>
        <v>4027.25</v>
      </c>
      <c r="C32" s="25">
        <v>60.25</v>
      </c>
      <c r="D32" s="30">
        <f>2525+42</f>
        <v>2567</v>
      </c>
      <c r="E32" s="25"/>
      <c r="F32" s="25">
        <v>1400</v>
      </c>
      <c r="G32" s="39">
        <v>335</v>
      </c>
      <c r="H32" s="25"/>
      <c r="I32" s="40">
        <v>335</v>
      </c>
      <c r="J32" s="32"/>
      <c r="K32" s="32"/>
      <c r="L32" s="22"/>
      <c r="M32" s="25"/>
      <c r="N32" s="24"/>
      <c r="O32" s="24"/>
      <c r="P32" s="24"/>
      <c r="Q32" s="23" t="s">
        <v>17</v>
      </c>
      <c r="R32" s="126"/>
    </row>
    <row r="33" spans="1:18" ht="18.75">
      <c r="A33" s="99" t="s">
        <v>23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126"/>
    </row>
    <row r="34" spans="1:18" ht="13.5" customHeight="1">
      <c r="A34" s="115" t="s">
        <v>40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6"/>
    </row>
    <row r="35" spans="1:18" ht="37.5">
      <c r="A35" s="27" t="s">
        <v>10</v>
      </c>
      <c r="B35" s="39">
        <f>C35+D35</f>
        <v>1882</v>
      </c>
      <c r="C35" s="30">
        <v>105</v>
      </c>
      <c r="D35" s="30">
        <v>1777</v>
      </c>
      <c r="E35" s="25"/>
      <c r="F35" s="25"/>
      <c r="G35" s="39">
        <v>727</v>
      </c>
      <c r="H35" s="25"/>
      <c r="I35" s="55">
        <v>727</v>
      </c>
      <c r="J35" s="25"/>
      <c r="K35" s="25"/>
      <c r="L35" s="22"/>
      <c r="M35" s="25"/>
      <c r="N35" s="25"/>
      <c r="O35" s="24"/>
      <c r="P35" s="24"/>
      <c r="Q35" s="23" t="s">
        <v>18</v>
      </c>
      <c r="R35" s="126"/>
    </row>
    <row r="36" spans="1:18" ht="18.75">
      <c r="A36" s="79" t="s">
        <v>45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102"/>
      <c r="R36" s="126"/>
    </row>
    <row r="37" spans="1:18" ht="37.5">
      <c r="A37" s="27" t="s">
        <v>10</v>
      </c>
      <c r="B37" s="22">
        <f>D37</f>
        <v>25</v>
      </c>
      <c r="C37" s="25"/>
      <c r="D37" s="25">
        <v>25</v>
      </c>
      <c r="E37" s="25"/>
      <c r="F37" s="25"/>
      <c r="G37" s="39">
        <f>I37</f>
        <v>180</v>
      </c>
      <c r="H37" s="25"/>
      <c r="I37" s="40">
        <v>180</v>
      </c>
      <c r="J37" s="32"/>
      <c r="K37" s="32"/>
      <c r="L37" s="39">
        <f>N37</f>
        <v>144</v>
      </c>
      <c r="M37" s="25"/>
      <c r="N37" s="56">
        <v>144</v>
      </c>
      <c r="O37" s="24"/>
      <c r="P37" s="24"/>
      <c r="Q37" s="23" t="s">
        <v>18</v>
      </c>
      <c r="R37" s="126"/>
    </row>
    <row r="38" spans="1:18" ht="18.75">
      <c r="A38" s="107" t="s">
        <v>24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108"/>
      <c r="R38" s="126"/>
    </row>
    <row r="39" spans="1:18" ht="18.75">
      <c r="A39" s="79" t="s">
        <v>46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102"/>
      <c r="R39" s="126"/>
    </row>
    <row r="40" spans="1:18" ht="93.75">
      <c r="A40" s="27" t="s">
        <v>10</v>
      </c>
      <c r="B40" s="39">
        <f>D40</f>
        <v>390</v>
      </c>
      <c r="C40" s="25"/>
      <c r="D40" s="30">
        <v>390</v>
      </c>
      <c r="E40" s="25"/>
      <c r="F40" s="25"/>
      <c r="G40" s="22"/>
      <c r="H40" s="25"/>
      <c r="I40" s="32"/>
      <c r="J40" s="32"/>
      <c r="K40" s="32"/>
      <c r="L40" s="22"/>
      <c r="M40" s="25"/>
      <c r="N40" s="24"/>
      <c r="O40" s="24"/>
      <c r="P40" s="24"/>
      <c r="Q40" s="23" t="s">
        <v>19</v>
      </c>
      <c r="R40" s="126"/>
    </row>
    <row r="41" spans="1:18" ht="18.75">
      <c r="A41" s="112" t="s">
        <v>25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  <c r="R41" s="127">
        <v>15</v>
      </c>
    </row>
    <row r="42" spans="1:18" ht="18.75">
      <c r="A42" s="79" t="s">
        <v>47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127"/>
    </row>
    <row r="43" spans="1:18" ht="37.5">
      <c r="A43" s="27" t="s">
        <v>26</v>
      </c>
      <c r="B43" s="39">
        <f>C43</f>
        <v>50</v>
      </c>
      <c r="C43" s="30">
        <v>50</v>
      </c>
      <c r="D43" s="25"/>
      <c r="E43" s="25"/>
      <c r="F43" s="25"/>
      <c r="G43" s="39">
        <f>H43</f>
        <v>50</v>
      </c>
      <c r="H43" s="30">
        <v>50</v>
      </c>
      <c r="I43" s="32"/>
      <c r="J43" s="32"/>
      <c r="K43" s="32"/>
      <c r="L43" s="39">
        <f>M43</f>
        <v>50</v>
      </c>
      <c r="M43" s="30">
        <v>50</v>
      </c>
      <c r="N43" s="24"/>
      <c r="O43" s="24"/>
      <c r="P43" s="24"/>
      <c r="Q43" s="23" t="s">
        <v>20</v>
      </c>
      <c r="R43" s="127"/>
    </row>
    <row r="44" spans="1:18" ht="18.75">
      <c r="A44" s="79" t="s">
        <v>48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  <c r="R44" s="127"/>
    </row>
    <row r="45" spans="1:18" ht="112.5">
      <c r="A45" s="32" t="s">
        <v>26</v>
      </c>
      <c r="B45" s="39">
        <v>50</v>
      </c>
      <c r="C45" s="39">
        <v>50</v>
      </c>
      <c r="D45" s="32"/>
      <c r="E45" s="32"/>
      <c r="F45" s="32"/>
      <c r="G45" s="40">
        <v>55</v>
      </c>
      <c r="H45" s="40">
        <v>55</v>
      </c>
      <c r="I45" s="32"/>
      <c r="J45" s="32"/>
      <c r="K45" s="32"/>
      <c r="L45" s="40">
        <v>60</v>
      </c>
      <c r="M45" s="40">
        <v>60</v>
      </c>
      <c r="N45" s="32"/>
      <c r="O45" s="32"/>
      <c r="P45" s="32"/>
      <c r="Q45" s="25" t="s">
        <v>33</v>
      </c>
      <c r="R45" s="127"/>
    </row>
    <row r="46" spans="1:18" ht="18.75">
      <c r="A46" s="129" t="s">
        <v>49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91"/>
      <c r="R46" s="127"/>
    </row>
    <row r="47" spans="1:18" ht="98.25" customHeight="1" thickBot="1">
      <c r="A47" s="57" t="s">
        <v>26</v>
      </c>
      <c r="B47" s="58">
        <v>50</v>
      </c>
      <c r="C47" s="59">
        <v>50</v>
      </c>
      <c r="D47" s="60"/>
      <c r="E47" s="60"/>
      <c r="F47" s="60"/>
      <c r="G47" s="61"/>
      <c r="H47" s="60"/>
      <c r="I47" s="62"/>
      <c r="J47" s="62"/>
      <c r="K47" s="62"/>
      <c r="L47" s="61"/>
      <c r="M47" s="60"/>
      <c r="N47" s="63"/>
      <c r="O47" s="63"/>
      <c r="P47" s="63"/>
      <c r="Q47" s="64" t="s">
        <v>20</v>
      </c>
      <c r="R47" s="127"/>
    </row>
    <row r="48" spans="1:18" ht="15">
      <c r="A48" s="10"/>
      <c r="B48" s="11"/>
      <c r="C48" s="12"/>
      <c r="D48" s="13"/>
      <c r="E48" s="13"/>
      <c r="F48" s="13"/>
      <c r="G48" s="14"/>
      <c r="H48" s="13"/>
      <c r="I48" s="15"/>
      <c r="J48" s="15"/>
      <c r="K48" s="15"/>
      <c r="L48" s="14"/>
      <c r="M48" s="13"/>
      <c r="N48" s="16"/>
      <c r="O48" s="16"/>
      <c r="P48" s="16"/>
      <c r="Q48" s="13"/>
      <c r="R48" s="127"/>
    </row>
    <row r="49" spans="1:18" ht="15">
      <c r="A49" s="10"/>
      <c r="B49" s="11"/>
      <c r="C49" s="12"/>
      <c r="D49" s="13"/>
      <c r="E49" s="13"/>
      <c r="F49" s="13"/>
      <c r="G49" s="14"/>
      <c r="H49" s="13"/>
      <c r="I49" s="15"/>
      <c r="J49" s="15"/>
      <c r="K49" s="15"/>
      <c r="L49" s="14"/>
      <c r="M49" s="13"/>
      <c r="N49" s="16"/>
      <c r="O49" s="16"/>
      <c r="P49" s="16"/>
      <c r="Q49" s="13"/>
      <c r="R49" s="127"/>
    </row>
    <row r="50" spans="1:18" ht="15">
      <c r="A50" s="10"/>
      <c r="B50" s="11"/>
      <c r="C50" s="12"/>
      <c r="D50" s="13"/>
      <c r="E50" s="13"/>
      <c r="F50" s="13"/>
      <c r="G50" s="14"/>
      <c r="H50" s="13"/>
      <c r="I50" s="15"/>
      <c r="J50" s="15"/>
      <c r="K50" s="15"/>
      <c r="L50" s="14"/>
      <c r="M50" s="13"/>
      <c r="N50" s="16"/>
      <c r="O50" s="16"/>
      <c r="P50" s="16"/>
      <c r="Q50" s="13"/>
      <c r="R50" s="127"/>
    </row>
    <row r="51" ht="22.5" customHeight="1">
      <c r="R51" s="127"/>
    </row>
    <row r="52" spans="1:18" s="7" customFormat="1" ht="23.25" customHeight="1">
      <c r="A52" s="19" t="s">
        <v>41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85" t="s">
        <v>42</v>
      </c>
      <c r="P52" s="96"/>
      <c r="Q52" s="96"/>
      <c r="R52" s="127"/>
    </row>
    <row r="53" spans="1:18" ht="28.5" customHeight="1">
      <c r="A53" s="19"/>
      <c r="O53" s="85"/>
      <c r="P53" s="86"/>
      <c r="Q53" s="86"/>
      <c r="R53" s="127"/>
    </row>
    <row r="54" spans="1:18" ht="20.25">
      <c r="A54" s="6" t="s">
        <v>43</v>
      </c>
      <c r="B54" s="18"/>
      <c r="R54" s="127"/>
    </row>
    <row r="55" spans="1:18" ht="20.25">
      <c r="A55" s="92"/>
      <c r="B55" s="93"/>
      <c r="C55" s="94"/>
      <c r="R55" s="127"/>
    </row>
  </sheetData>
  <sheetProtection/>
  <mergeCells count="46">
    <mergeCell ref="R6:R23"/>
    <mergeCell ref="R24:R40"/>
    <mergeCell ref="R41:R55"/>
    <mergeCell ref="O1:P1"/>
    <mergeCell ref="A39:Q39"/>
    <mergeCell ref="A46:Q46"/>
    <mergeCell ref="B4:N4"/>
    <mergeCell ref="A6:A9"/>
    <mergeCell ref="B6:P6"/>
    <mergeCell ref="L7:P7"/>
    <mergeCell ref="A38:Q38"/>
    <mergeCell ref="A21:Q21"/>
    <mergeCell ref="A26:Q26"/>
    <mergeCell ref="A44:Q44"/>
    <mergeCell ref="A41:Q41"/>
    <mergeCell ref="A34:Q34"/>
    <mergeCell ref="A36:Q36"/>
    <mergeCell ref="J8:K8"/>
    <mergeCell ref="Q15:Q16"/>
    <mergeCell ref="A29:Q29"/>
    <mergeCell ref="A28:Q28"/>
    <mergeCell ref="M8:N8"/>
    <mergeCell ref="A13:Q13"/>
    <mergeCell ref="B8:B9"/>
    <mergeCell ref="C8:D8"/>
    <mergeCell ref="O8:P8"/>
    <mergeCell ref="O53:Q53"/>
    <mergeCell ref="A42:Q42"/>
    <mergeCell ref="L8:L9"/>
    <mergeCell ref="E8:F8"/>
    <mergeCell ref="A31:Q31"/>
    <mergeCell ref="A55:C55"/>
    <mergeCell ref="A24:Q24"/>
    <mergeCell ref="H8:I8"/>
    <mergeCell ref="O52:Q52"/>
    <mergeCell ref="A33:Q33"/>
    <mergeCell ref="M2:Q2"/>
    <mergeCell ref="G7:K7"/>
    <mergeCell ref="A12:Q12"/>
    <mergeCell ref="A14:Q14"/>
    <mergeCell ref="Q22:Q23"/>
    <mergeCell ref="Q6:Q9"/>
    <mergeCell ref="B7:F7"/>
    <mergeCell ref="G8:G9"/>
    <mergeCell ref="A17:Q17"/>
    <mergeCell ref="A19:Q1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1"/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2017-05-31T15:52:30Z</dcterms:modified>
  <cp:category/>
  <cp:version/>
  <cp:contentType/>
  <cp:contentStatus/>
</cp:coreProperties>
</file>