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'Лист1'!$A$1:$W$89</definedName>
  </definedNames>
  <calcPr fullCalcOnLoad="1"/>
</workbook>
</file>

<file path=xl/sharedStrings.xml><?xml version="1.0" encoding="utf-8"?>
<sst xmlns="http://schemas.openxmlformats.org/spreadsheetml/2006/main" count="112" uniqueCount="78">
  <si>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</si>
  <si>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</si>
  <si>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</si>
  <si>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</si>
  <si>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</si>
  <si>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</si>
  <si>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</si>
  <si>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</si>
  <si>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</si>
  <si>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</si>
  <si>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</si>
  <si>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якості:</t>
  </si>
  <si>
    <t>Показники виконання:</t>
  </si>
  <si>
    <t>обсяг видатків, тис. грн.</t>
  </si>
  <si>
    <t>Спец фонд</t>
  </si>
  <si>
    <t>Спец. фонд</t>
  </si>
  <si>
    <t>Заг. фонд</t>
  </si>
  <si>
    <t>Галузь "Освіта"</t>
  </si>
  <si>
    <t>Завдання 1. Підвищення енергоефективності в бюджетній сфері міста Суми (інвестиційні проекти)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</si>
  <si>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</si>
  <si>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</si>
  <si>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</si>
  <si>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</si>
  <si>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</si>
  <si>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</si>
  <si>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</si>
  <si>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</si>
  <si>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</si>
  <si>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</si>
  <si>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</si>
  <si>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</si>
  <si>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</si>
  <si>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</si>
  <si>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>2019 рік (план)</t>
  </si>
  <si>
    <t>відсоток виконання проекту у  рік впровадження, %</t>
  </si>
  <si>
    <t>1.1. Реалізація проекту "Підвищення енергоефективності в дошкільних навчальних закладах міста Суми"</t>
  </si>
  <si>
    <t xml:space="preserve">             Додаток 3</t>
  </si>
  <si>
    <t>кількість закладів, в яких проводяться обміри будівлі, од</t>
  </si>
  <si>
    <t>Показник ефективності:</t>
  </si>
  <si>
    <t>середні витрати на проведення обмірів дошкільних навчальних закладів, тис. грн/од.</t>
  </si>
  <si>
    <t>Сумський міський голова</t>
  </si>
  <si>
    <t>О.М. Лисенко</t>
  </si>
  <si>
    <t>Виконавець: Липова С.А.</t>
  </si>
  <si>
    <t xml:space="preserve">до рішення Сумської міської ради «Про внесення                                      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</t>
  </si>
  <si>
    <t xml:space="preserve">   </t>
  </si>
  <si>
    <t xml:space="preserve">від  18 вересня 2019 року  № 5612-МР   </t>
  </si>
  <si>
    <t>Завдання 4. Термомодернізація будівлі та модернізація інженерних мереж</t>
  </si>
  <si>
    <t>Відповідальний виконавець: управління капітального будівництва та дорожнього господарства  Сумської міської ради</t>
  </si>
  <si>
    <t>ТПКВКМБ 7410  "Заходи з енергозбереження", тис.грн.</t>
  </si>
  <si>
    <t>ТПКВКМБ 7640 "Заходи з енергозбереження", тис. грн.</t>
  </si>
  <si>
    <t>Показник затрат:</t>
  </si>
  <si>
    <t>кількість об҆҆ єктів, у яких проводиться термомодернізація будівлі та модернізація інженерних мереж,од</t>
  </si>
  <si>
    <t>кількість об'єктів, для яких виготовляється проектно-кошторисна документація, од</t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</si>
  <si>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</si>
  <si>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</si>
  <si>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t>площа утеплення покрівлі, м2</t>
  </si>
  <si>
    <t>площа утеплення переходів між корпусами, м2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</si>
  <si>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</si>
  <si>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</si>
  <si>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t>середні витрати на утеплення покрівлі, тис грн/м2</t>
  </si>
  <si>
    <t>обсяг річної економії теплової енергії, МВтгод/рік</t>
  </si>
  <si>
    <t>середній термін окупності заходу, років</t>
  </si>
  <si>
    <t>Відповідальний виконавець: відділ охорони здоров'я Сумської міської ради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</si>
  <si>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</si>
  <si>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кількість об'єктів, в яких проводяться вишукувальні роботи, од.</t>
  </si>
  <si>
    <t>площа утеплених огороджуючих конструкцій старого корпусу, кв м</t>
  </si>
  <si>
    <t>площа утеплення покрівлі старого корпусу, м2</t>
  </si>
  <si>
    <t>обсяг зменшення викидів СО2, тон</t>
  </si>
  <si>
    <t>Відповідальний виконавець: департамент фінансів, економіки та інвестицій Сумської міської ради</t>
  </si>
  <si>
    <t>кількість пересилок документів до Німеччини курєрською доставкою, од.</t>
  </si>
  <si>
    <t>переклад документів, кількість сторінок</t>
  </si>
  <si>
    <t>Кількість валютних рахунків</t>
  </si>
  <si>
    <t>середні витрати на послуги пересилки документів до Німеччини кур'єрською доставкою, тис. грн./од.</t>
  </si>
  <si>
    <t>середні витрати на  послуги з перекладу, тис. грн./од.</t>
  </si>
  <si>
    <t>витрати на конвертацію валюти, обслуговування рахунку, тис грн</t>
  </si>
  <si>
    <t>Завдання 10. Реалізація інвестиційних проектів</t>
  </si>
  <si>
    <t>0717640</t>
  </si>
  <si>
    <t>0717700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</si>
</sst>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₴_-;\-* #,##0.0_₴_-;_-* &quot;-&quot;??_₴_-;_-@_-"/>
    <numFmt numFmtId="194" formatCode="_-* #,##0.000_₴_-;\-* #,##0.000_₴_-;_-* &quot;-&quot;??_₴_-;_-@_-"/>
    <numFmt numFmtId="195" formatCode="_-* #,##0.0000_₴_-;\-* #,##0.0000_₴_-;_-* &quot;-&quot;??_₴_-;_-@_-"/>
    <numFmt numFmtId="196" formatCode="0.000000000"/>
    <numFmt numFmtId="197" formatCode="[$-422]d\ mmmm\ yyyy&quot; р.&quot;"/>
    <numFmt numFmtId="198" formatCode="_-* #,##0_₴_-;\-* #,##0_₴_-;_-* &quot;-&quot;??_₴_-;_-@_-"/>
    <numFmt numFmtId="199" formatCode="_-* #,##0.000_₴_-;\-* #,##0.000_₴_-;_-* &quot;-&quot;???_₴_-;_-@_-"/>
    <numFmt numFmtId="200" formatCode="_-* #,##0.0\ _₽_-;\-* #,##0.0\ _₽_-;_-* &quot;-&quot;?\ _₽_-;_-@_-"/>
    <numFmt numFmtId="201" formatCode="_-* #,##0.0_₴_-;\-* #,##0.0_₴_-;_-* &quot;-&quot;?_₴_-;_-@_-"/>
    <numFmt numFmtId="202" formatCode="_-* #,##0.00000_₴_-;\-* #,##0.00000_₴_-;_-* &quot;-&quot;??_₴_-;_-@_-"/>
    <numFmt numFmtId="203" formatCode="_-* #,##0.000000_₴_-;\-* #,##0.000000_₴_-;_-* &quot;-&quot;??_₴_-;_-@_-"/>
    <numFmt numFmtId="204" formatCode="0.0000000000"/>
    <numFmt numFmtId="205" formatCode="_-* #,##0.000\ _₽_-;\-* #,##0.000\ _₽_-;_-* &quot;-&quot;??\ _₽_-;_-@_-"/>
    <numFmt numFmtId="206" formatCode="_-* #,##0.0\ _₽_-;\-* #,##0.0\ _₽_-;_-* &quot;-&quot;??\ _₽_-;_-@_-"/>
    <numFmt numFmtId="207" formatCode="0.00000000000"/>
    <numFmt numFmtId="208" formatCode="0.000000000000"/>
    <numFmt numFmtId="209" formatCode="[$-FC19]d\ mmmm\ yyyy\ &quot;г.&quot;"/>
    <numFmt numFmtId="210" formatCode="_-* #,##0.000\ _₽_-;\-* #,##0.000\ _₽_-;_-* &quot;-&quot;???\ _₽_-;_-@_-"/>
    <numFmt numFmtId="211" formatCode="_-* #,##0.000\ _г_р_н_._-;\-* #,##0.000\ _г_р_н_._-;_-* &quot;-&quot;??\ _г_р_н_._-;_-@_-"/>
    <numFmt numFmtId="212" formatCode="_-* #,##0.0\ _г_р_н_._-;\-* #,##0.0\ _г_р_н_._-;_-* &quot;-&quot;??\ _г_р_н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b/>
      <sz val="18"/>
      <name val="Times New Roman"/>
      <family val="1"/>
    </font>
    <font>
      <vertAlign val="superscript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7"/>
      <name val="Times New Roman"/>
      <family val="1"/>
    </font>
    <font>
      <sz val="13"/>
      <color indexed="17"/>
      <name val="Arial"/>
      <family val="2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sz val="20"/>
      <color rgb="FF00B050"/>
      <name val="Times New Roman"/>
      <family val="1"/>
    </font>
    <font>
      <sz val="13"/>
      <color rgb="FF00B050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Arial"/>
      <family val="2"/>
    </font>
    <font>
      <b/>
      <sz val="18"/>
      <color rgb="FF00B050"/>
      <name val="Times New Roman"/>
      <family val="1"/>
    </font>
    <font>
      <sz val="18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182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9" fillId="32" borderId="15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vertical="center"/>
    </xf>
    <xf numFmtId="0" fontId="14" fillId="32" borderId="10" xfId="0" applyFont="1" applyFill="1" applyBorder="1" applyAlignment="1">
      <alignment horizontal="justify" vertical="center" textRotation="90" wrapText="1"/>
    </xf>
    <xf numFmtId="0" fontId="14" fillId="32" borderId="10" xfId="0" applyFont="1" applyFill="1" applyBorder="1" applyAlignment="1">
      <alignment horizontal="center" vertical="center" textRotation="90" wrapText="1"/>
    </xf>
    <xf numFmtId="0" fontId="14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9" fillId="32" borderId="16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vertical="center" wrapText="1"/>
    </xf>
    <xf numFmtId="181" fontId="9" fillId="32" borderId="10" xfId="60" applyFont="1" applyFill="1" applyBorder="1" applyAlignment="1">
      <alignment horizontal="center" vertical="center" wrapText="1"/>
    </xf>
    <xf numFmtId="181" fontId="14" fillId="32" borderId="10" xfId="60" applyFont="1" applyFill="1" applyBorder="1" applyAlignment="1">
      <alignment horizontal="center" vertical="center" wrapText="1"/>
    </xf>
    <xf numFmtId="181" fontId="14" fillId="32" borderId="10" xfId="60" applyFont="1" applyFill="1" applyBorder="1" applyAlignment="1">
      <alignment vertical="center" wrapText="1"/>
    </xf>
    <xf numFmtId="181" fontId="14" fillId="32" borderId="10" xfId="60" applyFont="1" applyFill="1" applyBorder="1" applyAlignment="1">
      <alignment horizontal="justify" vertical="center" wrapText="1"/>
    </xf>
    <xf numFmtId="181" fontId="9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181" fontId="14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4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justify" vertical="center" wrapText="1"/>
    </xf>
    <xf numFmtId="1" fontId="14" fillId="32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14" fillId="32" borderId="17" xfId="0" applyFont="1" applyFill="1" applyBorder="1" applyAlignment="1">
      <alignment horizontal="justify" vertical="center" wrapText="1"/>
    </xf>
    <xf numFmtId="0" fontId="6" fillId="32" borderId="0" xfId="0" applyFont="1" applyFill="1" applyBorder="1" applyAlignment="1">
      <alignment/>
    </xf>
    <xf numFmtId="193" fontId="9" fillId="32" borderId="10" xfId="60" applyNumberFormat="1" applyFont="1" applyFill="1" applyBorder="1" applyAlignment="1">
      <alignment horizontal="center" vertical="center"/>
    </xf>
    <xf numFmtId="193" fontId="14" fillId="32" borderId="10" xfId="60" applyNumberFormat="1" applyFont="1" applyFill="1" applyBorder="1" applyAlignment="1">
      <alignment horizontal="center" vertical="center"/>
    </xf>
    <xf numFmtId="198" fontId="9" fillId="32" borderId="10" xfId="60" applyNumberFormat="1" applyFont="1" applyFill="1" applyBorder="1" applyAlignment="1">
      <alignment horizontal="center" vertical="center"/>
    </xf>
    <xf numFmtId="198" fontId="14" fillId="32" borderId="10" xfId="6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horizontal="center" vertical="center" textRotation="180" wrapText="1"/>
    </xf>
    <xf numFmtId="182" fontId="7" fillId="32" borderId="0" xfId="0" applyNumberFormat="1" applyFont="1" applyFill="1" applyAlignment="1">
      <alignment horizontal="center" vertical="center" textRotation="180" wrapText="1"/>
    </xf>
    <xf numFmtId="0" fontId="7" fillId="32" borderId="0" xfId="0" applyFont="1" applyFill="1" applyBorder="1" applyAlignment="1">
      <alignment horizontal="center" vertical="center" textRotation="180" wrapText="1"/>
    </xf>
    <xf numFmtId="0" fontId="7" fillId="32" borderId="0" xfId="0" applyFont="1" applyFill="1" applyBorder="1" applyAlignment="1">
      <alignment vertical="center" textRotation="180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vertical="center" textRotation="180"/>
    </xf>
    <xf numFmtId="182" fontId="14" fillId="32" borderId="10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textRotation="90" wrapText="1"/>
    </xf>
    <xf numFmtId="181" fontId="14" fillId="32" borderId="18" xfId="60" applyFont="1" applyFill="1" applyBorder="1" applyAlignment="1">
      <alignment horizontal="justify" vertical="center" wrapText="1"/>
    </xf>
    <xf numFmtId="0" fontId="7" fillId="32" borderId="0" xfId="0" applyFont="1" applyFill="1" applyBorder="1" applyAlignment="1">
      <alignment horizontal="center" vertical="center" textRotation="180"/>
    </xf>
    <xf numFmtId="0" fontId="7" fillId="32" borderId="0" xfId="0" applyFont="1" applyFill="1" applyBorder="1" applyAlignment="1">
      <alignment horizontal="center" vertical="center" textRotation="180"/>
    </xf>
    <xf numFmtId="0" fontId="9" fillId="32" borderId="19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justify" vertical="center" wrapText="1"/>
    </xf>
    <xf numFmtId="0" fontId="14" fillId="32" borderId="19" xfId="0" applyFont="1" applyFill="1" applyBorder="1" applyAlignment="1">
      <alignment horizontal="center" vertical="center" textRotation="90" wrapText="1"/>
    </xf>
    <xf numFmtId="181" fontId="14" fillId="32" borderId="19" xfId="60" applyFont="1" applyFill="1" applyBorder="1" applyAlignment="1">
      <alignment horizontal="justify" vertical="center" wrapText="1"/>
    </xf>
    <xf numFmtId="0" fontId="14" fillId="32" borderId="16" xfId="0" applyFont="1" applyFill="1" applyBorder="1" applyAlignment="1">
      <alignment vertical="center" wrapText="1"/>
    </xf>
    <xf numFmtId="198" fontId="14" fillId="32" borderId="19" xfId="60" applyNumberFormat="1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left" vertical="top" wrapText="1"/>
    </xf>
    <xf numFmtId="0" fontId="57" fillId="32" borderId="0" xfId="0" applyFont="1" applyFill="1" applyAlignment="1">
      <alignment vertical="top" wrapText="1"/>
    </xf>
    <xf numFmtId="1" fontId="14" fillId="32" borderId="10" xfId="60" applyNumberFormat="1" applyFont="1" applyFill="1" applyBorder="1" applyAlignment="1">
      <alignment horizontal="center" vertical="center" wrapText="1"/>
    </xf>
    <xf numFmtId="194" fontId="14" fillId="32" borderId="10" xfId="60" applyNumberFormat="1" applyFont="1" applyFill="1" applyBorder="1" applyAlignment="1">
      <alignment horizontal="justify" vertical="center" wrapText="1"/>
    </xf>
    <xf numFmtId="0" fontId="58" fillId="32" borderId="0" xfId="0" applyFont="1" applyFill="1" applyBorder="1" applyAlignment="1">
      <alignment vertical="center" textRotation="180"/>
    </xf>
    <xf numFmtId="0" fontId="59" fillId="32" borderId="0" xfId="0" applyFont="1" applyFill="1" applyBorder="1" applyAlignment="1">
      <alignment/>
    </xf>
    <xf numFmtId="194" fontId="9" fillId="32" borderId="10" xfId="60" applyNumberFormat="1" applyFont="1" applyFill="1" applyBorder="1" applyAlignment="1">
      <alignment horizontal="center" vertical="center" wrapText="1"/>
    </xf>
    <xf numFmtId="194" fontId="9" fillId="32" borderId="10" xfId="60" applyNumberFormat="1" applyFont="1" applyFill="1" applyBorder="1" applyAlignment="1">
      <alignment vertical="center" wrapText="1"/>
    </xf>
    <xf numFmtId="194" fontId="14" fillId="32" borderId="10" xfId="6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Alignment="1">
      <alignment/>
    </xf>
    <xf numFmtId="194" fontId="9" fillId="32" borderId="15" xfId="60" applyNumberFormat="1" applyFont="1" applyFill="1" applyBorder="1" applyAlignment="1">
      <alignment vertical="center" wrapText="1"/>
    </xf>
    <xf numFmtId="0" fontId="18" fillId="32" borderId="0" xfId="0" applyFont="1" applyFill="1" applyAlignment="1">
      <alignment/>
    </xf>
    <xf numFmtId="0" fontId="17" fillId="32" borderId="0" xfId="0" applyFont="1" applyFill="1" applyAlignment="1">
      <alignment textRotation="180"/>
    </xf>
    <xf numFmtId="0" fontId="15" fillId="32" borderId="0" xfId="0" applyFont="1" applyFill="1" applyAlignment="1">
      <alignment horizontal="justify" vertical="top" wrapText="1"/>
    </xf>
    <xf numFmtId="0" fontId="13" fillId="32" borderId="0" xfId="0" applyFont="1" applyFill="1" applyBorder="1" applyAlignment="1">
      <alignment textRotation="180"/>
    </xf>
    <xf numFmtId="181" fontId="14" fillId="32" borderId="17" xfId="60" applyFont="1" applyFill="1" applyBorder="1" applyAlignment="1">
      <alignment horizontal="justify" vertical="center" wrapText="1"/>
    </xf>
    <xf numFmtId="194" fontId="14" fillId="32" borderId="19" xfId="60" applyNumberFormat="1" applyFont="1" applyFill="1" applyBorder="1" applyAlignment="1">
      <alignment horizontal="justify" vertical="center" wrapText="1"/>
    </xf>
    <xf numFmtId="0" fontId="60" fillId="32" borderId="16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181" fontId="60" fillId="32" borderId="10" xfId="60" applyFont="1" applyFill="1" applyBorder="1" applyAlignment="1">
      <alignment horizontal="center" vertical="center" wrapText="1"/>
    </xf>
    <xf numFmtId="181" fontId="61" fillId="32" borderId="10" xfId="60" applyFont="1" applyFill="1" applyBorder="1" applyAlignment="1">
      <alignment/>
    </xf>
    <xf numFmtId="181" fontId="61" fillId="32" borderId="10" xfId="60" applyFont="1" applyFill="1" applyBorder="1" applyAlignment="1">
      <alignment horizontal="justify" vertical="center" wrapText="1"/>
    </xf>
    <xf numFmtId="193" fontId="60" fillId="32" borderId="10" xfId="60" applyNumberFormat="1" applyFont="1" applyFill="1" applyBorder="1" applyAlignment="1">
      <alignment horizontal="center" vertical="center"/>
    </xf>
    <xf numFmtId="193" fontId="61" fillId="32" borderId="10" xfId="60" applyNumberFormat="1" applyFont="1" applyFill="1" applyBorder="1" applyAlignment="1">
      <alignment horizontal="center" vertical="center"/>
    </xf>
    <xf numFmtId="0" fontId="62" fillId="32" borderId="10" xfId="0" applyFont="1" applyFill="1" applyBorder="1" applyAlignment="1">
      <alignment/>
    </xf>
    <xf numFmtId="182" fontId="61" fillId="32" borderId="10" xfId="0" applyNumberFormat="1" applyFont="1" applyFill="1" applyBorder="1" applyAlignment="1">
      <alignment horizontal="center" vertical="center"/>
    </xf>
    <xf numFmtId="181" fontId="61" fillId="32" borderId="10" xfId="60" applyFont="1" applyFill="1" applyBorder="1" applyAlignment="1">
      <alignment horizontal="center" vertical="center" wrapText="1"/>
    </xf>
    <xf numFmtId="181" fontId="61" fillId="32" borderId="18" xfId="60" applyFont="1" applyFill="1" applyBorder="1" applyAlignment="1">
      <alignment horizontal="justify" vertical="center" wrapText="1"/>
    </xf>
    <xf numFmtId="181" fontId="61" fillId="32" borderId="19" xfId="60" applyFont="1" applyFill="1" applyBorder="1" applyAlignment="1">
      <alignment horizontal="justify" vertical="center" wrapText="1"/>
    </xf>
    <xf numFmtId="0" fontId="14" fillId="32" borderId="18" xfId="0" applyFont="1" applyFill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57" fillId="32" borderId="0" xfId="0" applyFont="1" applyFill="1" applyAlignment="1">
      <alignment horizontal="left" vertical="top" wrapText="1"/>
    </xf>
    <xf numFmtId="0" fontId="14" fillId="33" borderId="20" xfId="0" applyFont="1" applyFill="1" applyBorder="1" applyAlignment="1">
      <alignment vertical="center" wrapText="1"/>
    </xf>
    <xf numFmtId="0" fontId="14" fillId="33" borderId="21" xfId="0" applyFont="1" applyFill="1" applyBorder="1" applyAlignment="1">
      <alignment vertical="center" wrapText="1"/>
    </xf>
    <xf numFmtId="1" fontId="9" fillId="33" borderId="21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/>
    </xf>
    <xf numFmtId="0" fontId="14" fillId="33" borderId="21" xfId="0" applyFont="1" applyFill="1" applyBorder="1" applyAlignment="1">
      <alignment horizontal="justify" vertical="center" wrapText="1"/>
    </xf>
    <xf numFmtId="1" fontId="14" fillId="33" borderId="21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justify" vertical="center" wrapText="1"/>
    </xf>
    <xf numFmtId="0" fontId="14" fillId="33" borderId="23" xfId="0" applyFont="1" applyFill="1" applyBorder="1" applyAlignment="1">
      <alignment horizontal="justify" vertical="center" wrapText="1"/>
    </xf>
    <xf numFmtId="0" fontId="63" fillId="32" borderId="10" xfId="0" applyFont="1" applyFill="1" applyBorder="1" applyAlignment="1">
      <alignment horizontal="center" vertical="center" wrapText="1"/>
    </xf>
    <xf numFmtId="0" fontId="63" fillId="32" borderId="15" xfId="0" applyFont="1" applyFill="1" applyBorder="1" applyAlignment="1">
      <alignment horizontal="center" vertical="center" wrapText="1"/>
    </xf>
    <xf numFmtId="181" fontId="63" fillId="32" borderId="10" xfId="60" applyFont="1" applyFill="1" applyBorder="1" applyAlignment="1">
      <alignment horizontal="center" vertical="center" wrapText="1"/>
    </xf>
    <xf numFmtId="181" fontId="64" fillId="32" borderId="10" xfId="60" applyFont="1" applyFill="1" applyBorder="1" applyAlignment="1">
      <alignment horizontal="center" vertical="center" wrapText="1"/>
    </xf>
    <xf numFmtId="181" fontId="63" fillId="32" borderId="10" xfId="60" applyFont="1" applyFill="1" applyBorder="1" applyAlignment="1">
      <alignment horizontal="justify" vertical="center" wrapText="1"/>
    </xf>
    <xf numFmtId="0" fontId="63" fillId="32" borderId="10" xfId="0" applyFont="1" applyFill="1" applyBorder="1" applyAlignment="1">
      <alignment horizontal="justify" vertical="center" wrapText="1"/>
    </xf>
    <xf numFmtId="0" fontId="64" fillId="32" borderId="10" xfId="0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justify" vertical="center" wrapText="1"/>
    </xf>
    <xf numFmtId="194" fontId="63" fillId="32" borderId="10" xfId="60" applyNumberFormat="1" applyFont="1" applyFill="1" applyBorder="1" applyAlignment="1">
      <alignment horizontal="center" vertical="center" wrapText="1"/>
    </xf>
    <xf numFmtId="194" fontId="64" fillId="32" borderId="10" xfId="60" applyNumberFormat="1" applyFont="1" applyFill="1" applyBorder="1" applyAlignment="1">
      <alignment horizontal="justify" vertical="center" wrapText="1"/>
    </xf>
    <xf numFmtId="182" fontId="63" fillId="32" borderId="10" xfId="0" applyNumberFormat="1" applyFont="1" applyFill="1" applyBorder="1" applyAlignment="1">
      <alignment horizontal="center" vertical="center" wrapText="1"/>
    </xf>
    <xf numFmtId="182" fontId="64" fillId="32" borderId="10" xfId="0" applyNumberFormat="1" applyFont="1" applyFill="1" applyBorder="1" applyAlignment="1">
      <alignment horizontal="center" vertical="center" wrapText="1"/>
    </xf>
    <xf numFmtId="182" fontId="64" fillId="32" borderId="10" xfId="0" applyNumberFormat="1" applyFont="1" applyFill="1" applyBorder="1" applyAlignment="1">
      <alignment horizontal="justify" vertical="center" wrapText="1"/>
    </xf>
    <xf numFmtId="0" fontId="19" fillId="32" borderId="15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vertical="center" wrapText="1"/>
    </xf>
    <xf numFmtId="182" fontId="9" fillId="32" borderId="10" xfId="0" applyNumberFormat="1" applyFont="1" applyFill="1" applyBorder="1" applyAlignment="1">
      <alignment horizontal="center" vertical="center" wrapText="1"/>
    </xf>
    <xf numFmtId="182" fontId="14" fillId="32" borderId="10" xfId="0" applyNumberFormat="1" applyFont="1" applyFill="1" applyBorder="1" applyAlignment="1">
      <alignment horizontal="justify" vertical="center" wrapText="1"/>
    </xf>
    <xf numFmtId="0" fontId="19" fillId="32" borderId="10" xfId="0" applyFont="1" applyFill="1" applyBorder="1" applyAlignment="1">
      <alignment vertical="center" wrapText="1"/>
    </xf>
    <xf numFmtId="196" fontId="9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vertical="center" wrapText="1"/>
    </xf>
    <xf numFmtId="193" fontId="9" fillId="32" borderId="21" xfId="60" applyNumberFormat="1" applyFont="1" applyFill="1" applyBorder="1" applyAlignment="1">
      <alignment horizontal="left" vertical="center" wrapText="1"/>
    </xf>
    <xf numFmtId="193" fontId="14" fillId="32" borderId="21" xfId="60" applyNumberFormat="1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justify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justify" vertical="center" wrapText="1"/>
    </xf>
    <xf numFmtId="211" fontId="9" fillId="32" borderId="10" xfId="60" applyNumberFormat="1" applyFont="1" applyFill="1" applyBorder="1" applyAlignment="1">
      <alignment horizontal="center" vertical="center" wrapText="1"/>
    </xf>
    <xf numFmtId="211" fontId="14" fillId="32" borderId="10" xfId="60" applyNumberFormat="1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182" fontId="14" fillId="32" borderId="10" xfId="0" applyNumberFormat="1" applyFont="1" applyFill="1" applyBorder="1" applyAlignment="1">
      <alignment vertical="center" wrapText="1"/>
    </xf>
    <xf numFmtId="182" fontId="14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9" fillId="32" borderId="18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9" fillId="32" borderId="25" xfId="0" applyFont="1" applyFill="1" applyBorder="1" applyAlignment="1">
      <alignment horizontal="left" vertical="center" wrapText="1"/>
    </xf>
    <xf numFmtId="0" fontId="9" fillId="32" borderId="18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/>
    </xf>
    <xf numFmtId="0" fontId="9" fillId="32" borderId="25" xfId="0" applyFont="1" applyFill="1" applyBorder="1" applyAlignment="1">
      <alignment horizontal="left" vertical="center"/>
    </xf>
    <xf numFmtId="0" fontId="9" fillId="32" borderId="26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 textRotation="90" wrapText="1"/>
    </xf>
    <xf numFmtId="0" fontId="14" fillId="33" borderId="10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textRotation="90" wrapText="1"/>
    </xf>
    <xf numFmtId="0" fontId="9" fillId="32" borderId="16" xfId="0" applyFont="1" applyFill="1" applyBorder="1" applyAlignment="1">
      <alignment horizontal="center" vertical="center" textRotation="90" wrapText="1"/>
    </xf>
    <xf numFmtId="0" fontId="14" fillId="32" borderId="18" xfId="0" applyFont="1" applyFill="1" applyBorder="1" applyAlignment="1">
      <alignment horizontal="justify" vertical="center" wrapText="1"/>
    </xf>
    <xf numFmtId="0" fontId="14" fillId="33" borderId="17" xfId="0" applyFont="1" applyFill="1" applyBorder="1" applyAlignment="1">
      <alignment horizontal="justify" vertical="center" wrapText="1"/>
    </xf>
    <xf numFmtId="0" fontId="9" fillId="32" borderId="26" xfId="0" applyFont="1" applyFill="1" applyBorder="1" applyAlignment="1">
      <alignment horizontal="left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textRotation="90" wrapText="1"/>
    </xf>
    <xf numFmtId="0" fontId="14" fillId="32" borderId="31" xfId="0" applyFont="1" applyFill="1" applyBorder="1" applyAlignment="1">
      <alignment horizontal="center" vertical="center" textRotation="90" wrapText="1"/>
    </xf>
    <xf numFmtId="0" fontId="15" fillId="32" borderId="0" xfId="0" applyFont="1" applyFill="1" applyAlignment="1">
      <alignment horizontal="justify" vertical="center" wrapText="1"/>
    </xf>
    <xf numFmtId="0" fontId="16" fillId="32" borderId="0" xfId="0" applyFont="1" applyFill="1" applyAlignment="1">
      <alignment horizontal="center" wrapText="1"/>
    </xf>
    <xf numFmtId="0" fontId="9" fillId="32" borderId="18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horizontal="left" vertical="center" wrapText="1"/>
    </xf>
    <xf numFmtId="0" fontId="14" fillId="32" borderId="17" xfId="0" applyFont="1" applyFill="1" applyBorder="1" applyAlignment="1">
      <alignment horizontal="left" vertical="center" wrapText="1"/>
    </xf>
    <xf numFmtId="0" fontId="14" fillId="32" borderId="26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top"/>
    </xf>
    <xf numFmtId="0" fontId="14" fillId="32" borderId="18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57" fillId="32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view="pageBreakPreview" zoomScale="55" zoomScaleNormal="55" zoomScaleSheetLayoutView="55" zoomScalePageLayoutView="0" workbookViewId="0" topLeftCell="A1">
      <selection activeCell="O35" sqref="O35"/>
    </sheetView>
  </sheetViews>
  <sheetFormatPr defaultColWidth="8.8515625" defaultRowHeight="15"/>
  <cols>
    <col min="1" max="1" width="45.7109375" style="7" customWidth="1"/>
    <col min="2" max="2" width="25.28125" style="7" customWidth="1"/>
    <col min="3" max="3" width="22.57421875" style="7" customWidth="1"/>
    <col min="4" max="4" width="19.8515625" style="7" customWidth="1"/>
    <col min="5" max="5" width="22.8515625" style="7" customWidth="1"/>
    <col min="6" max="6" width="20.28125" style="7" customWidth="1"/>
    <col min="7" max="7" width="20.7109375" style="7" customWidth="1"/>
    <col min="8" max="8" width="25.421875" style="7" customWidth="1"/>
    <col min="9" max="9" width="20.7109375" style="7" customWidth="1"/>
    <col min="10" max="10" width="23.7109375" style="7" customWidth="1"/>
    <col min="11" max="11" width="14.7109375" style="7" customWidth="1"/>
    <col min="12" max="12" width="25.421875" style="7" customWidth="1"/>
    <col min="13" max="13" width="23.57421875" style="7" customWidth="1"/>
    <col min="14" max="14" width="19.28125" style="7" customWidth="1"/>
    <col min="15" max="15" width="23.28125" style="7" customWidth="1"/>
    <col min="16" max="16" width="13.8515625" style="7" hidden="1" customWidth="1"/>
    <col min="17" max="18" width="9.57421875" style="7" hidden="1" customWidth="1"/>
    <col min="19" max="19" width="16.140625" style="7" hidden="1" customWidth="1"/>
    <col min="20" max="20" width="16.140625" style="7" customWidth="1"/>
    <col min="21" max="21" width="23.7109375" style="7" customWidth="1"/>
    <col min="22" max="22" width="6.8515625" style="46" customWidth="1"/>
    <col min="23" max="16384" width="8.8515625" style="7" customWidth="1"/>
  </cols>
  <sheetData>
    <row r="1" spans="5:22" ht="42" customHeight="1">
      <c r="E1" s="8"/>
      <c r="K1" s="177" t="s">
        <v>36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4:22" ht="221.25" customHeight="1">
      <c r="D2" s="8"/>
      <c r="E2" s="8"/>
      <c r="G2" s="8"/>
      <c r="K2" s="65"/>
      <c r="L2" s="65"/>
      <c r="M2" s="164" t="s">
        <v>43</v>
      </c>
      <c r="N2" s="164"/>
      <c r="O2" s="164"/>
      <c r="P2" s="164"/>
      <c r="Q2" s="164"/>
      <c r="R2" s="164"/>
      <c r="S2" s="164"/>
      <c r="T2" s="164"/>
      <c r="U2" s="164"/>
      <c r="V2" s="79"/>
    </row>
    <row r="3" spans="4:22" ht="38.25" customHeight="1">
      <c r="D3" s="8"/>
      <c r="E3" s="8"/>
      <c r="G3" s="8"/>
      <c r="K3" s="66" t="s">
        <v>32</v>
      </c>
      <c r="L3" s="99" t="s">
        <v>44</v>
      </c>
      <c r="M3" s="182" t="s">
        <v>45</v>
      </c>
      <c r="N3" s="182"/>
      <c r="O3" s="182"/>
      <c r="P3" s="182"/>
      <c r="Q3" s="182"/>
      <c r="R3" s="182"/>
      <c r="S3" s="182"/>
      <c r="T3" s="182"/>
      <c r="U3" s="182"/>
      <c r="V3" s="66"/>
    </row>
    <row r="4" spans="15:22" ht="9.75" customHeight="1">
      <c r="O4" s="9"/>
      <c r="P4" s="9"/>
      <c r="Q4" s="9"/>
      <c r="R4" s="9"/>
      <c r="S4" s="9"/>
      <c r="T4" s="9"/>
      <c r="U4" s="9"/>
      <c r="V4" s="47"/>
    </row>
    <row r="5" spans="15:22" ht="6.75" customHeight="1">
      <c r="O5" s="9"/>
      <c r="P5" s="9"/>
      <c r="Q5" s="9"/>
      <c r="R5" s="9"/>
      <c r="S5" s="9"/>
      <c r="T5" s="9"/>
      <c r="U5" s="9"/>
      <c r="V5" s="47"/>
    </row>
    <row r="6" spans="1:22" s="10" customFormat="1" ht="45" customHeight="1">
      <c r="A6" s="165" t="s">
        <v>26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V6" s="48"/>
    </row>
    <row r="7" spans="1:22" s="10" customFormat="1" ht="12.75" customHeight="1">
      <c r="A7" s="11"/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V7" s="48"/>
    </row>
    <row r="8" spans="1:22" s="10" customFormat="1" ht="16.5" customHeight="1">
      <c r="A8" s="11"/>
      <c r="B8" s="11"/>
      <c r="C8" s="11"/>
      <c r="D8" s="11"/>
      <c r="E8" s="11"/>
      <c r="F8" s="11"/>
      <c r="G8" s="11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V8" s="48"/>
    </row>
    <row r="9" spans="3:22" s="10" customFormat="1" ht="16.5" customHeight="1" thickBot="1">
      <c r="C9" s="13"/>
      <c r="V9" s="49"/>
    </row>
    <row r="10" spans="1:22" s="14" customFormat="1" ht="33" customHeight="1">
      <c r="A10" s="154" t="s">
        <v>27</v>
      </c>
      <c r="B10" s="159" t="s">
        <v>0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49"/>
    </row>
    <row r="11" spans="1:22" s="14" customFormat="1" ht="23.25" customHeight="1">
      <c r="A11" s="155"/>
      <c r="B11" s="166" t="s">
        <v>1</v>
      </c>
      <c r="C11" s="167"/>
      <c r="D11" s="167"/>
      <c r="E11" s="167"/>
      <c r="F11" s="167"/>
      <c r="G11" s="16"/>
      <c r="H11" s="174" t="s">
        <v>2</v>
      </c>
      <c r="I11" s="175"/>
      <c r="J11" s="175"/>
      <c r="K11" s="181"/>
      <c r="L11" s="180"/>
      <c r="M11" s="174" t="s">
        <v>33</v>
      </c>
      <c r="N11" s="175"/>
      <c r="O11" s="175"/>
      <c r="P11" s="175"/>
      <c r="Q11" s="175"/>
      <c r="R11" s="175"/>
      <c r="S11" s="175"/>
      <c r="T11" s="175"/>
      <c r="U11" s="176"/>
      <c r="V11" s="57"/>
    </row>
    <row r="12" spans="1:22" s="14" customFormat="1" ht="78" customHeight="1">
      <c r="A12" s="155"/>
      <c r="B12" s="162" t="s">
        <v>19</v>
      </c>
      <c r="C12" s="152" t="s">
        <v>3</v>
      </c>
      <c r="D12" s="173" t="s">
        <v>4</v>
      </c>
      <c r="E12" s="173"/>
      <c r="F12" s="168" t="s">
        <v>8</v>
      </c>
      <c r="G12" s="169"/>
      <c r="H12" s="152" t="s">
        <v>3</v>
      </c>
      <c r="I12" s="153" t="s">
        <v>4</v>
      </c>
      <c r="J12" s="153"/>
      <c r="K12" s="178" t="s">
        <v>8</v>
      </c>
      <c r="L12" s="180"/>
      <c r="M12" s="152" t="s">
        <v>3</v>
      </c>
      <c r="N12" s="173" t="s">
        <v>4</v>
      </c>
      <c r="O12" s="173"/>
      <c r="P12" s="173" t="s">
        <v>5</v>
      </c>
      <c r="Q12" s="173"/>
      <c r="R12" s="156" t="s">
        <v>25</v>
      </c>
      <c r="S12" s="157"/>
      <c r="T12" s="178" t="s">
        <v>8</v>
      </c>
      <c r="U12" s="179"/>
      <c r="V12" s="57"/>
    </row>
    <row r="13" spans="1:23" s="14" customFormat="1" ht="113.25" customHeight="1">
      <c r="A13" s="155"/>
      <c r="B13" s="163"/>
      <c r="C13" s="152"/>
      <c r="D13" s="17" t="s">
        <v>16</v>
      </c>
      <c r="E13" s="17" t="s">
        <v>15</v>
      </c>
      <c r="F13" s="17" t="s">
        <v>16</v>
      </c>
      <c r="G13" s="17" t="s">
        <v>15</v>
      </c>
      <c r="H13" s="152"/>
      <c r="I13" s="17" t="s">
        <v>16</v>
      </c>
      <c r="J13" s="17" t="s">
        <v>15</v>
      </c>
      <c r="K13" s="17" t="s">
        <v>16</v>
      </c>
      <c r="L13" s="18" t="s">
        <v>15</v>
      </c>
      <c r="M13" s="152"/>
      <c r="N13" s="17" t="s">
        <v>16</v>
      </c>
      <c r="O13" s="18" t="s">
        <v>15</v>
      </c>
      <c r="P13" s="17" t="s">
        <v>16</v>
      </c>
      <c r="Q13" s="19" t="s">
        <v>15</v>
      </c>
      <c r="R13" s="19" t="s">
        <v>16</v>
      </c>
      <c r="S13" s="55" t="s">
        <v>14</v>
      </c>
      <c r="T13" s="18" t="s">
        <v>30</v>
      </c>
      <c r="U13" s="61" t="s">
        <v>31</v>
      </c>
      <c r="V13" s="57"/>
      <c r="W13" s="20"/>
    </row>
    <row r="14" spans="1:23" s="14" customFormat="1" ht="22.5">
      <c r="A14" s="21">
        <v>1</v>
      </c>
      <c r="B14" s="15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16</v>
      </c>
      <c r="S14" s="54">
        <v>17</v>
      </c>
      <c r="T14" s="6">
        <v>16</v>
      </c>
      <c r="U14" s="59">
        <v>17</v>
      </c>
      <c r="V14" s="50"/>
      <c r="W14" s="20"/>
    </row>
    <row r="15" spans="1:23" s="14" customFormat="1" ht="78" customHeight="1">
      <c r="A15" s="22" t="s">
        <v>6</v>
      </c>
      <c r="B15" s="76">
        <f>C15+H15+M15</f>
        <v>255812.65600000002</v>
      </c>
      <c r="C15" s="71">
        <v>43843.856</v>
      </c>
      <c r="D15" s="73">
        <v>1363.65</v>
      </c>
      <c r="E15" s="73">
        <v>27051.713</v>
      </c>
      <c r="F15" s="73">
        <v>358.408</v>
      </c>
      <c r="G15" s="73">
        <v>15070.09</v>
      </c>
      <c r="H15" s="136">
        <v>50808.713</v>
      </c>
      <c r="I15" s="137">
        <v>2277.905</v>
      </c>
      <c r="J15" s="137">
        <v>40104.262</v>
      </c>
      <c r="K15" s="137"/>
      <c r="L15" s="137">
        <v>8426.546</v>
      </c>
      <c r="M15" s="72">
        <v>161160.087</v>
      </c>
      <c r="N15" s="25">
        <v>1733</v>
      </c>
      <c r="O15" s="68">
        <v>53036.2</v>
      </c>
      <c r="P15" s="27"/>
      <c r="Q15" s="27">
        <v>106390.887</v>
      </c>
      <c r="R15" s="27"/>
      <c r="S15" s="56"/>
      <c r="T15" s="26"/>
      <c r="U15" s="82">
        <v>106390.887</v>
      </c>
      <c r="V15" s="50"/>
      <c r="W15" s="80"/>
    </row>
    <row r="16" spans="1:23" s="14" customFormat="1" ht="50.25" customHeight="1">
      <c r="A16" s="170" t="s">
        <v>28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2"/>
      <c r="V16" s="50"/>
      <c r="W16" s="20"/>
    </row>
    <row r="17" spans="1:22" s="28" customFormat="1" ht="24.75" customHeight="1">
      <c r="A17" s="146" t="s">
        <v>17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58"/>
      <c r="V17" s="50"/>
    </row>
    <row r="18" spans="1:23" s="14" customFormat="1" ht="24" customHeight="1">
      <c r="A18" s="146" t="s">
        <v>18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58"/>
      <c r="V18" s="50"/>
      <c r="W18" s="20"/>
    </row>
    <row r="19" spans="1:23" s="14" customFormat="1" ht="22.5" customHeight="1">
      <c r="A19" s="150" t="s">
        <v>7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51"/>
      <c r="V19" s="50"/>
      <c r="W19" s="20"/>
    </row>
    <row r="20" spans="1:21" ht="22.5" customHeight="1">
      <c r="A20" s="150" t="s">
        <v>35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51"/>
    </row>
    <row r="21" spans="1:22" s="70" customFormat="1" ht="100.5" customHeight="1">
      <c r="A21" s="83" t="s">
        <v>29</v>
      </c>
      <c r="B21" s="84">
        <v>1517640</v>
      </c>
      <c r="C21" s="85"/>
      <c r="D21" s="86"/>
      <c r="E21" s="87"/>
      <c r="F21" s="87"/>
      <c r="G21" s="87"/>
      <c r="H21" s="88"/>
      <c r="I21" s="89"/>
      <c r="J21" s="90"/>
      <c r="K21" s="90"/>
      <c r="L21" s="91"/>
      <c r="M21" s="85">
        <f>N21+O21+U21</f>
        <v>58407.229999999996</v>
      </c>
      <c r="N21" s="92">
        <v>195</v>
      </c>
      <c r="O21" s="87">
        <v>10118.7</v>
      </c>
      <c r="P21" s="87"/>
      <c r="Q21" s="87"/>
      <c r="R21" s="87"/>
      <c r="S21" s="93"/>
      <c r="T21" s="87"/>
      <c r="U21" s="94">
        <f>U24</f>
        <v>48093.53</v>
      </c>
      <c r="V21" s="69"/>
    </row>
    <row r="22" spans="1:22" s="30" customFormat="1" ht="42.75" customHeight="1">
      <c r="A22" s="63" t="s">
        <v>12</v>
      </c>
      <c r="B22" s="6"/>
      <c r="C22" s="23"/>
      <c r="D22" s="29"/>
      <c r="E22" s="26"/>
      <c r="F22" s="26"/>
      <c r="G22" s="26"/>
      <c r="H22" s="42"/>
      <c r="I22" s="43"/>
      <c r="J22" s="31"/>
      <c r="K22" s="31"/>
      <c r="L22" s="31"/>
      <c r="M22" s="23"/>
      <c r="N22" s="24"/>
      <c r="O22" s="26"/>
      <c r="P22" s="26"/>
      <c r="Q22" s="26"/>
      <c r="R22" s="26"/>
      <c r="S22" s="56"/>
      <c r="T22" s="26"/>
      <c r="U22" s="62"/>
      <c r="V22" s="50"/>
    </row>
    <row r="23" spans="1:22" s="30" customFormat="1" ht="24" customHeight="1">
      <c r="A23" s="22" t="s">
        <v>9</v>
      </c>
      <c r="B23" s="6"/>
      <c r="C23" s="23"/>
      <c r="D23" s="29"/>
      <c r="E23" s="26"/>
      <c r="F23" s="26"/>
      <c r="G23" s="26"/>
      <c r="H23" s="42"/>
      <c r="I23" s="43"/>
      <c r="J23" s="31"/>
      <c r="K23" s="31"/>
      <c r="L23" s="31"/>
      <c r="M23" s="23"/>
      <c r="N23" s="24"/>
      <c r="O23" s="26"/>
      <c r="P23" s="26"/>
      <c r="Q23" s="26"/>
      <c r="R23" s="26"/>
      <c r="S23" s="56"/>
      <c r="T23" s="26"/>
      <c r="U23" s="62"/>
      <c r="V23" s="50"/>
    </row>
    <row r="24" spans="1:22" s="30" customFormat="1" ht="50.25" customHeight="1">
      <c r="A24" s="63" t="s">
        <v>13</v>
      </c>
      <c r="B24" s="6"/>
      <c r="C24" s="23"/>
      <c r="D24" s="29"/>
      <c r="E24" s="26"/>
      <c r="F24" s="26"/>
      <c r="G24" s="26"/>
      <c r="H24" s="42"/>
      <c r="I24" s="43"/>
      <c r="J24" s="31"/>
      <c r="K24" s="31"/>
      <c r="L24" s="53"/>
      <c r="M24" s="23">
        <f>M21</f>
        <v>58407.229999999996</v>
      </c>
      <c r="N24" s="24">
        <f>N21</f>
        <v>195</v>
      </c>
      <c r="O24" s="26">
        <f>O21</f>
        <v>10118.7</v>
      </c>
      <c r="P24" s="26"/>
      <c r="Q24" s="26"/>
      <c r="R24" s="26"/>
      <c r="S24" s="56"/>
      <c r="T24" s="26"/>
      <c r="U24" s="62">
        <f>48093.53</f>
        <v>48093.53</v>
      </c>
      <c r="V24" s="50"/>
    </row>
    <row r="25" spans="1:22" s="30" customFormat="1" ht="30.75" customHeight="1">
      <c r="A25" s="22" t="s">
        <v>10</v>
      </c>
      <c r="B25" s="6"/>
      <c r="C25" s="23"/>
      <c r="D25" s="29"/>
      <c r="E25" s="26"/>
      <c r="F25" s="26"/>
      <c r="G25" s="26"/>
      <c r="H25" s="42"/>
      <c r="I25" s="43"/>
      <c r="J25" s="31"/>
      <c r="K25" s="31"/>
      <c r="L25" s="31"/>
      <c r="M25" s="23"/>
      <c r="N25" s="24"/>
      <c r="O25" s="26"/>
      <c r="P25" s="26"/>
      <c r="Q25" s="26"/>
      <c r="R25" s="26"/>
      <c r="S25" s="56"/>
      <c r="T25" s="26"/>
      <c r="U25" s="62"/>
      <c r="V25" s="50"/>
    </row>
    <row r="26" spans="1:22" s="30" customFormat="1" ht="75" customHeight="1">
      <c r="A26" s="63" t="s">
        <v>37</v>
      </c>
      <c r="B26" s="6"/>
      <c r="C26" s="23"/>
      <c r="D26" s="29"/>
      <c r="E26" s="26"/>
      <c r="F26" s="26"/>
      <c r="G26" s="26"/>
      <c r="H26" s="44"/>
      <c r="I26" s="45"/>
      <c r="J26" s="31"/>
      <c r="K26" s="31"/>
      <c r="L26" s="38"/>
      <c r="M26" s="67">
        <v>15</v>
      </c>
      <c r="N26" s="24"/>
      <c r="O26" s="26"/>
      <c r="P26" s="81"/>
      <c r="Q26" s="81"/>
      <c r="R26" s="81"/>
      <c r="S26" s="81"/>
      <c r="T26" s="26"/>
      <c r="U26" s="64"/>
      <c r="V26" s="50"/>
    </row>
    <row r="27" spans="1:22" s="30" customFormat="1" ht="45.75" customHeight="1">
      <c r="A27" s="22" t="s">
        <v>38</v>
      </c>
      <c r="B27" s="6"/>
      <c r="C27" s="23"/>
      <c r="D27" s="29"/>
      <c r="E27" s="26"/>
      <c r="F27" s="26"/>
      <c r="G27" s="26"/>
      <c r="H27" s="44"/>
      <c r="I27" s="45"/>
      <c r="J27" s="31"/>
      <c r="K27" s="31"/>
      <c r="L27" s="38"/>
      <c r="M27" s="67"/>
      <c r="N27" s="24"/>
      <c r="O27" s="26"/>
      <c r="P27" s="81"/>
      <c r="Q27" s="81"/>
      <c r="R27" s="81"/>
      <c r="S27" s="81"/>
      <c r="T27" s="26"/>
      <c r="U27" s="64"/>
      <c r="V27" s="50"/>
    </row>
    <row r="28" spans="1:22" s="30" customFormat="1" ht="108.75" customHeight="1">
      <c r="A28" s="63" t="s">
        <v>39</v>
      </c>
      <c r="B28" s="6"/>
      <c r="C28" s="23"/>
      <c r="D28" s="29"/>
      <c r="E28" s="26"/>
      <c r="F28" s="26"/>
      <c r="G28" s="26"/>
      <c r="H28" s="44"/>
      <c r="I28" s="45"/>
      <c r="J28" s="31"/>
      <c r="K28" s="31"/>
      <c r="L28" s="38"/>
      <c r="M28" s="67">
        <v>13</v>
      </c>
      <c r="N28" s="24"/>
      <c r="O28" s="26"/>
      <c r="P28" s="81"/>
      <c r="Q28" s="81"/>
      <c r="R28" s="81"/>
      <c r="S28" s="81"/>
      <c r="T28" s="26"/>
      <c r="U28" s="64"/>
      <c r="V28" s="50"/>
    </row>
    <row r="29" spans="1:22" s="14" customFormat="1" ht="23.25">
      <c r="A29" s="22" t="s">
        <v>11</v>
      </c>
      <c r="B29" s="32"/>
      <c r="C29" s="37"/>
      <c r="D29" s="33"/>
      <c r="E29" s="35"/>
      <c r="F29" s="35"/>
      <c r="G29" s="35"/>
      <c r="H29" s="36"/>
      <c r="I29" s="34"/>
      <c r="J29" s="35"/>
      <c r="K29" s="35"/>
      <c r="L29" s="35"/>
      <c r="M29" s="34"/>
      <c r="N29" s="34"/>
      <c r="O29" s="35"/>
      <c r="P29" s="40"/>
      <c r="Q29" s="40"/>
      <c r="R29" s="40"/>
      <c r="S29" s="40"/>
      <c r="T29" s="35"/>
      <c r="U29" s="60"/>
      <c r="V29" s="58"/>
    </row>
    <row r="30" spans="1:22" s="75" customFormat="1" ht="76.5" customHeight="1">
      <c r="A30" s="100" t="s">
        <v>34</v>
      </c>
      <c r="B30" s="101"/>
      <c r="C30" s="102"/>
      <c r="D30" s="103"/>
      <c r="E30" s="104"/>
      <c r="F30" s="104"/>
      <c r="G30" s="104"/>
      <c r="H30" s="105"/>
      <c r="I30" s="106"/>
      <c r="J30" s="104"/>
      <c r="K30" s="104"/>
      <c r="L30" s="104"/>
      <c r="M30" s="105">
        <f>(M21+H21)*100/201268.1</f>
        <v>29.019616123965992</v>
      </c>
      <c r="N30" s="106"/>
      <c r="O30" s="104"/>
      <c r="P30" s="107"/>
      <c r="Q30" s="107"/>
      <c r="R30" s="107"/>
      <c r="S30" s="107"/>
      <c r="T30" s="104"/>
      <c r="U30" s="108"/>
      <c r="V30" s="74"/>
    </row>
    <row r="31" spans="1:22" s="75" customFormat="1" ht="34.5" customHeight="1">
      <c r="A31" s="146" t="s">
        <v>46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V31" s="74"/>
    </row>
    <row r="32" spans="1:22" s="75" customFormat="1" ht="42" customHeight="1">
      <c r="A32" s="147" t="s">
        <v>47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V32" s="74"/>
    </row>
    <row r="33" spans="1:22" s="75" customFormat="1" ht="76.5" customHeight="1">
      <c r="A33" s="109" t="s">
        <v>48</v>
      </c>
      <c r="B33" s="110">
        <v>4717410</v>
      </c>
      <c r="C33" s="111">
        <f>16524</f>
        <v>16524</v>
      </c>
      <c r="D33" s="112"/>
      <c r="E33" s="112">
        <f>C33</f>
        <v>16524</v>
      </c>
      <c r="F33" s="113"/>
      <c r="G33" s="113"/>
      <c r="H33" s="111"/>
      <c r="I33" s="112"/>
      <c r="J33" s="113"/>
      <c r="K33" s="114"/>
      <c r="L33" s="114"/>
      <c r="M33" s="109"/>
      <c r="N33" s="115"/>
      <c r="O33" s="116"/>
      <c r="P33" s="116"/>
      <c r="Q33" s="116"/>
      <c r="R33" s="116"/>
      <c r="S33" s="116"/>
      <c r="T33" s="116"/>
      <c r="U33" s="116"/>
      <c r="V33" s="74"/>
    </row>
    <row r="34" spans="1:22" s="75" customFormat="1" ht="72.75" customHeight="1">
      <c r="A34" s="109" t="s">
        <v>49</v>
      </c>
      <c r="B34" s="110">
        <v>1517640</v>
      </c>
      <c r="C34" s="111"/>
      <c r="D34" s="112"/>
      <c r="E34" s="112"/>
      <c r="F34" s="113"/>
      <c r="G34" s="113"/>
      <c r="H34" s="117">
        <f>H37</f>
        <v>17746.155</v>
      </c>
      <c r="I34" s="112"/>
      <c r="J34" s="118">
        <f>H37</f>
        <v>17746.155</v>
      </c>
      <c r="K34" s="114"/>
      <c r="L34" s="114"/>
      <c r="M34" s="119">
        <f>O34</f>
        <v>7154.5</v>
      </c>
      <c r="N34" s="120"/>
      <c r="O34" s="121">
        <v>7154.5</v>
      </c>
      <c r="P34" s="116"/>
      <c r="Q34" s="116"/>
      <c r="R34" s="116"/>
      <c r="S34" s="116"/>
      <c r="T34" s="116"/>
      <c r="U34" s="116"/>
      <c r="V34" s="74"/>
    </row>
    <row r="35" spans="1:22" s="75" customFormat="1" ht="38.25" customHeight="1">
      <c r="A35" s="32" t="s">
        <v>12</v>
      </c>
      <c r="B35" s="122"/>
      <c r="C35" s="23"/>
      <c r="D35" s="24"/>
      <c r="E35" s="27"/>
      <c r="F35" s="27"/>
      <c r="G35" s="27"/>
      <c r="H35" s="23"/>
      <c r="I35" s="24"/>
      <c r="J35" s="26"/>
      <c r="K35" s="123"/>
      <c r="L35" s="123"/>
      <c r="M35" s="6"/>
      <c r="N35" s="34"/>
      <c r="O35" s="35"/>
      <c r="P35" s="35"/>
      <c r="Q35" s="35"/>
      <c r="R35" s="35"/>
      <c r="S35" s="35"/>
      <c r="T35" s="35"/>
      <c r="U35" s="35"/>
      <c r="V35" s="74"/>
    </row>
    <row r="36" spans="1:22" s="75" customFormat="1" ht="36" customHeight="1">
      <c r="A36" s="124" t="s">
        <v>50</v>
      </c>
      <c r="B36" s="122"/>
      <c r="C36" s="24"/>
      <c r="D36" s="24"/>
      <c r="E36" s="26"/>
      <c r="F36" s="26"/>
      <c r="G36" s="26"/>
      <c r="H36" s="24"/>
      <c r="I36" s="24"/>
      <c r="J36" s="26"/>
      <c r="K36" s="123"/>
      <c r="L36" s="123"/>
      <c r="M36" s="6"/>
      <c r="N36" s="34"/>
      <c r="O36" s="35"/>
      <c r="P36" s="35"/>
      <c r="Q36" s="35"/>
      <c r="R36" s="35"/>
      <c r="S36" s="35"/>
      <c r="T36" s="35"/>
      <c r="U36" s="35"/>
      <c r="V36" s="74"/>
    </row>
    <row r="37" spans="1:22" s="75" customFormat="1" ht="42" customHeight="1">
      <c r="A37" s="32" t="s">
        <v>13</v>
      </c>
      <c r="B37" s="122"/>
      <c r="C37" s="23">
        <f>C33</f>
        <v>16524</v>
      </c>
      <c r="D37" s="24"/>
      <c r="E37" s="26">
        <f>E33</f>
        <v>16524</v>
      </c>
      <c r="F37" s="26"/>
      <c r="G37" s="26"/>
      <c r="H37" s="71">
        <f>1132+8425+8000-180+369.155</f>
        <v>17746.155</v>
      </c>
      <c r="I37" s="24"/>
      <c r="J37" s="68">
        <f>J34</f>
        <v>17746.155</v>
      </c>
      <c r="K37" s="123"/>
      <c r="L37" s="123"/>
      <c r="M37" s="125">
        <f>M34</f>
        <v>7154.5</v>
      </c>
      <c r="N37" s="34"/>
      <c r="O37" s="126">
        <f>O34</f>
        <v>7154.5</v>
      </c>
      <c r="P37" s="35"/>
      <c r="Q37" s="35"/>
      <c r="R37" s="35"/>
      <c r="S37" s="35"/>
      <c r="T37" s="35"/>
      <c r="U37" s="35"/>
      <c r="V37" s="74"/>
    </row>
    <row r="38" spans="1:22" s="41" customFormat="1" ht="132.75" customHeight="1">
      <c r="A38" s="32" t="s">
        <v>51</v>
      </c>
      <c r="B38" s="127"/>
      <c r="C38" s="6">
        <v>3</v>
      </c>
      <c r="D38" s="34"/>
      <c r="E38" s="35"/>
      <c r="F38" s="35"/>
      <c r="G38" s="35"/>
      <c r="H38" s="6">
        <v>3</v>
      </c>
      <c r="I38" s="34"/>
      <c r="J38" s="123"/>
      <c r="K38" s="123"/>
      <c r="L38" s="123"/>
      <c r="M38" s="6">
        <v>2</v>
      </c>
      <c r="N38" s="34"/>
      <c r="O38" s="34">
        <v>2</v>
      </c>
      <c r="P38" s="35"/>
      <c r="Q38" s="35"/>
      <c r="R38" s="35"/>
      <c r="S38" s="35"/>
      <c r="T38" s="35"/>
      <c r="U38" s="35"/>
      <c r="V38" s="52"/>
    </row>
    <row r="39" spans="1:22" s="41" customFormat="1" ht="46.5" customHeight="1">
      <c r="A39" s="124" t="s">
        <v>10</v>
      </c>
      <c r="B39" s="127"/>
      <c r="C39" s="6"/>
      <c r="D39" s="34"/>
      <c r="E39" s="123"/>
      <c r="F39" s="123"/>
      <c r="G39" s="123"/>
      <c r="H39" s="6"/>
      <c r="I39" s="34"/>
      <c r="J39" s="123"/>
      <c r="K39" s="123"/>
      <c r="L39" s="123"/>
      <c r="M39" s="6"/>
      <c r="N39" s="34"/>
      <c r="O39" s="34"/>
      <c r="P39" s="35"/>
      <c r="Q39" s="35"/>
      <c r="R39" s="35"/>
      <c r="S39" s="95"/>
      <c r="T39" s="35"/>
      <c r="U39" s="35"/>
      <c r="V39" s="52"/>
    </row>
    <row r="40" spans="1:22" s="41" customFormat="1" ht="98.25" customHeight="1">
      <c r="A40" s="32" t="s">
        <v>52</v>
      </c>
      <c r="B40" s="127"/>
      <c r="C40" s="6">
        <v>3</v>
      </c>
      <c r="D40" s="34"/>
      <c r="E40" s="123"/>
      <c r="F40" s="123"/>
      <c r="G40" s="123"/>
      <c r="H40" s="6"/>
      <c r="I40" s="34"/>
      <c r="J40" s="123"/>
      <c r="K40" s="123"/>
      <c r="L40" s="123"/>
      <c r="M40" s="6"/>
      <c r="N40" s="34"/>
      <c r="O40" s="34"/>
      <c r="P40" s="35"/>
      <c r="Q40" s="35"/>
      <c r="R40" s="35"/>
      <c r="S40" s="95"/>
      <c r="T40" s="35"/>
      <c r="U40" s="35"/>
      <c r="V40" s="52"/>
    </row>
    <row r="41" spans="1:21" s="96" customFormat="1" ht="61.5" customHeight="1">
      <c r="A41" s="32" t="s">
        <v>53</v>
      </c>
      <c r="B41" s="127"/>
      <c r="C41" s="23">
        <v>7834</v>
      </c>
      <c r="D41" s="24"/>
      <c r="E41" s="24"/>
      <c r="F41" s="24"/>
      <c r="G41" s="24"/>
      <c r="H41" s="23">
        <f>2935+2915+602.5+5902</f>
        <v>12354.5</v>
      </c>
      <c r="I41" s="34"/>
      <c r="J41" s="123"/>
      <c r="K41" s="123"/>
      <c r="L41" s="123"/>
      <c r="M41" s="6">
        <v>8182.5</v>
      </c>
      <c r="N41" s="34"/>
      <c r="O41" s="34">
        <f>M41</f>
        <v>8182.5</v>
      </c>
      <c r="P41" s="35"/>
      <c r="Q41" s="35"/>
      <c r="R41" s="35"/>
      <c r="S41" s="95"/>
      <c r="T41" s="35"/>
      <c r="U41" s="35"/>
    </row>
    <row r="42" spans="1:21" s="97" customFormat="1" ht="67.5" customHeight="1">
      <c r="A42" s="32" t="s">
        <v>54</v>
      </c>
      <c r="B42" s="127"/>
      <c r="C42" s="23">
        <v>2116</v>
      </c>
      <c r="D42" s="24"/>
      <c r="E42" s="24"/>
      <c r="F42" s="24"/>
      <c r="G42" s="24"/>
      <c r="H42" s="24"/>
      <c r="I42" s="34"/>
      <c r="J42" s="123"/>
      <c r="K42" s="123"/>
      <c r="L42" s="123"/>
      <c r="M42" s="6"/>
      <c r="N42" s="34"/>
      <c r="O42" s="34"/>
      <c r="P42" s="35"/>
      <c r="Q42" s="35"/>
      <c r="R42" s="35"/>
      <c r="S42" s="95"/>
      <c r="T42" s="35"/>
      <c r="U42" s="35"/>
    </row>
    <row r="43" spans="1:21" s="98" customFormat="1" ht="52.5" customHeight="1">
      <c r="A43" s="32" t="s">
        <v>55</v>
      </c>
      <c r="B43" s="127"/>
      <c r="C43" s="24"/>
      <c r="D43" s="24"/>
      <c r="E43" s="24"/>
      <c r="F43" s="24"/>
      <c r="G43" s="24"/>
      <c r="H43" s="23">
        <v>5902</v>
      </c>
      <c r="I43" s="34"/>
      <c r="J43" s="123"/>
      <c r="K43" s="123"/>
      <c r="L43" s="123"/>
      <c r="M43" s="6">
        <v>2621</v>
      </c>
      <c r="N43" s="34"/>
      <c r="O43" s="34">
        <f>M43</f>
        <v>2621</v>
      </c>
      <c r="P43" s="35"/>
      <c r="Q43" s="35"/>
      <c r="R43" s="35"/>
      <c r="S43" s="95"/>
      <c r="T43" s="35"/>
      <c r="U43" s="35"/>
    </row>
    <row r="44" spans="1:22" s="77" customFormat="1" ht="46.5">
      <c r="A44" s="32" t="s">
        <v>56</v>
      </c>
      <c r="B44" s="127"/>
      <c r="C44" s="24"/>
      <c r="D44" s="24"/>
      <c r="E44" s="24"/>
      <c r="F44" s="24"/>
      <c r="G44" s="24"/>
      <c r="H44" s="23">
        <v>819</v>
      </c>
      <c r="I44" s="34"/>
      <c r="J44" s="123"/>
      <c r="K44" s="123"/>
      <c r="L44" s="123"/>
      <c r="M44" s="6"/>
      <c r="N44" s="34"/>
      <c r="O44" s="34"/>
      <c r="P44" s="35"/>
      <c r="Q44" s="35"/>
      <c r="R44" s="35"/>
      <c r="S44" s="95"/>
      <c r="T44" s="35"/>
      <c r="U44" s="35"/>
      <c r="V44" s="78"/>
    </row>
    <row r="45" spans="1:22" s="39" customFormat="1" ht="23.25">
      <c r="A45" s="124" t="s">
        <v>38</v>
      </c>
      <c r="B45" s="127"/>
      <c r="C45" s="6"/>
      <c r="D45" s="34"/>
      <c r="E45" s="6"/>
      <c r="F45" s="6"/>
      <c r="G45" s="6"/>
      <c r="H45" s="6"/>
      <c r="I45" s="34"/>
      <c r="J45" s="123"/>
      <c r="K45" s="123"/>
      <c r="L45" s="123"/>
      <c r="M45" s="6"/>
      <c r="N45" s="34"/>
      <c r="O45" s="34"/>
      <c r="P45" s="35"/>
      <c r="Q45" s="35"/>
      <c r="R45" s="35"/>
      <c r="S45" s="95"/>
      <c r="T45" s="35"/>
      <c r="U45" s="35"/>
      <c r="V45" s="46"/>
    </row>
    <row r="46" spans="1:22" s="39" customFormat="1" ht="74.25">
      <c r="A46" s="32" t="s">
        <v>57</v>
      </c>
      <c r="B46" s="127"/>
      <c r="C46" s="6">
        <v>1.2</v>
      </c>
      <c r="D46" s="34"/>
      <c r="E46" s="34"/>
      <c r="F46" s="34"/>
      <c r="G46" s="34"/>
      <c r="H46" s="125">
        <v>1.2</v>
      </c>
      <c r="I46" s="34"/>
      <c r="J46" s="123"/>
      <c r="K46" s="123"/>
      <c r="L46" s="123"/>
      <c r="M46" s="6">
        <v>2</v>
      </c>
      <c r="N46" s="34"/>
      <c r="O46" s="34">
        <v>2</v>
      </c>
      <c r="P46" s="35"/>
      <c r="Q46" s="35"/>
      <c r="R46" s="35"/>
      <c r="S46" s="95"/>
      <c r="T46" s="35"/>
      <c r="U46" s="35"/>
      <c r="V46" s="51"/>
    </row>
    <row r="47" spans="1:22" s="39" customFormat="1" ht="51">
      <c r="A47" s="32" t="s">
        <v>58</v>
      </c>
      <c r="B47" s="127"/>
      <c r="C47" s="6">
        <v>1.5</v>
      </c>
      <c r="D47" s="34"/>
      <c r="E47" s="34"/>
      <c r="F47" s="34"/>
      <c r="G47" s="34"/>
      <c r="H47" s="128"/>
      <c r="I47" s="34"/>
      <c r="J47" s="123"/>
      <c r="K47" s="123"/>
      <c r="L47" s="123"/>
      <c r="M47" s="6"/>
      <c r="N47" s="34"/>
      <c r="O47" s="34"/>
      <c r="P47" s="35"/>
      <c r="Q47" s="35"/>
      <c r="R47" s="35"/>
      <c r="S47" s="95"/>
      <c r="T47" s="35"/>
      <c r="U47" s="35"/>
      <c r="V47" s="51"/>
    </row>
    <row r="48" spans="1:22" s="39" customFormat="1" ht="69.75">
      <c r="A48" s="32" t="s">
        <v>59</v>
      </c>
      <c r="B48" s="127"/>
      <c r="C48" s="6"/>
      <c r="D48" s="34"/>
      <c r="E48" s="34"/>
      <c r="F48" s="34"/>
      <c r="G48" s="34"/>
      <c r="H48" s="129">
        <v>1.01</v>
      </c>
      <c r="I48" s="34"/>
      <c r="J48" s="123"/>
      <c r="K48" s="123"/>
      <c r="L48" s="123"/>
      <c r="M48" s="6">
        <v>2</v>
      </c>
      <c r="N48" s="34"/>
      <c r="O48" s="34">
        <v>2</v>
      </c>
      <c r="P48" s="35"/>
      <c r="Q48" s="35"/>
      <c r="R48" s="35"/>
      <c r="S48" s="95"/>
      <c r="T48" s="35"/>
      <c r="U48" s="35"/>
      <c r="V48" s="51"/>
    </row>
    <row r="49" spans="1:22" s="39" customFormat="1" ht="41.25" customHeight="1">
      <c r="A49" s="124" t="s">
        <v>11</v>
      </c>
      <c r="B49" s="127"/>
      <c r="C49" s="6"/>
      <c r="D49" s="34"/>
      <c r="E49" s="34"/>
      <c r="F49" s="34"/>
      <c r="G49" s="34"/>
      <c r="H49" s="6"/>
      <c r="I49" s="34"/>
      <c r="J49" s="123"/>
      <c r="K49" s="123"/>
      <c r="L49" s="123"/>
      <c r="M49" s="6"/>
      <c r="N49" s="34"/>
      <c r="O49" s="34"/>
      <c r="P49" s="35"/>
      <c r="Q49" s="35"/>
      <c r="R49" s="35"/>
      <c r="S49" s="95"/>
      <c r="T49" s="35"/>
      <c r="U49" s="35"/>
      <c r="V49" s="51"/>
    </row>
    <row r="50" spans="1:22" s="39" customFormat="1" ht="75.75" customHeight="1">
      <c r="A50" s="32" t="s">
        <v>60</v>
      </c>
      <c r="B50" s="130"/>
      <c r="C50" s="131">
        <v>861</v>
      </c>
      <c r="D50" s="132"/>
      <c r="E50" s="132"/>
      <c r="F50" s="132"/>
      <c r="G50" s="132"/>
      <c r="H50" s="37">
        <f>337+537+250+238</f>
        <v>1362</v>
      </c>
      <c r="I50" s="106"/>
      <c r="J50" s="133"/>
      <c r="K50" s="133"/>
      <c r="L50" s="133"/>
      <c r="M50" s="134">
        <v>250</v>
      </c>
      <c r="N50" s="106"/>
      <c r="O50" s="106">
        <v>250</v>
      </c>
      <c r="P50" s="104"/>
      <c r="Q50" s="104"/>
      <c r="R50" s="104"/>
      <c r="S50" s="135"/>
      <c r="T50" s="35"/>
      <c r="U50" s="35"/>
      <c r="V50" s="51"/>
    </row>
    <row r="51" spans="1:22" s="39" customFormat="1" ht="61.5" customHeight="1">
      <c r="A51" s="32" t="s">
        <v>61</v>
      </c>
      <c r="B51" s="127"/>
      <c r="C51" s="37">
        <f>C37/(C50*0.86*1420.28*0.001)</f>
        <v>15.712294554645645</v>
      </c>
      <c r="D51" s="34"/>
      <c r="E51" s="34"/>
      <c r="F51" s="34"/>
      <c r="G51" s="34"/>
      <c r="H51" s="37">
        <f>H37/(H50*0.86*1420.28*1.1*0.001)</f>
        <v>9.69755061463227</v>
      </c>
      <c r="I51" s="37"/>
      <c r="J51" s="37"/>
      <c r="K51" s="37"/>
      <c r="L51" s="37"/>
      <c r="M51" s="37">
        <f>M34/(M50*0.86*1710.26*0.001)</f>
        <v>19.457125925909807</v>
      </c>
      <c r="N51" s="34"/>
      <c r="O51" s="36">
        <f>M51</f>
        <v>19.457125925909807</v>
      </c>
      <c r="P51" s="35"/>
      <c r="Q51" s="35"/>
      <c r="R51" s="35"/>
      <c r="S51" s="95"/>
      <c r="T51" s="35"/>
      <c r="U51" s="35"/>
      <c r="V51" s="51"/>
    </row>
    <row r="52" spans="1:22" s="39" customFormat="1" ht="38.25" customHeight="1">
      <c r="A52" s="143" t="s">
        <v>75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5"/>
      <c r="V52" s="51"/>
    </row>
    <row r="53" spans="1:22" s="39" customFormat="1" ht="35.25" customHeight="1">
      <c r="A53" s="143" t="s">
        <v>62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5"/>
      <c r="V53" s="51"/>
    </row>
    <row r="54" spans="1:22" s="39" customFormat="1" ht="79.5" customHeight="1">
      <c r="A54" s="123" t="s">
        <v>49</v>
      </c>
      <c r="B54" s="138" t="s">
        <v>76</v>
      </c>
      <c r="C54" s="37"/>
      <c r="D54" s="34"/>
      <c r="E54" s="34"/>
      <c r="F54" s="34"/>
      <c r="G54" s="34"/>
      <c r="H54" s="37"/>
      <c r="I54" s="37"/>
      <c r="J54" s="37"/>
      <c r="K54" s="37"/>
      <c r="L54" s="37"/>
      <c r="M54" s="125">
        <f>O54+U54</f>
        <v>8811</v>
      </c>
      <c r="N54" s="34"/>
      <c r="O54" s="140">
        <f>4810+101</f>
        <v>4911</v>
      </c>
      <c r="P54" s="35"/>
      <c r="Q54" s="35">
        <v>3900</v>
      </c>
      <c r="R54" s="35"/>
      <c r="S54" s="35"/>
      <c r="T54" s="35"/>
      <c r="U54" s="126">
        <v>3900</v>
      </c>
      <c r="V54" s="51"/>
    </row>
    <row r="55" spans="1:22" s="39" customFormat="1" ht="186.75" customHeight="1">
      <c r="A55" s="123" t="s">
        <v>63</v>
      </c>
      <c r="B55" s="138" t="s">
        <v>77</v>
      </c>
      <c r="C55" s="37"/>
      <c r="D55" s="34"/>
      <c r="E55" s="34"/>
      <c r="F55" s="34"/>
      <c r="G55" s="34"/>
      <c r="H55" s="37"/>
      <c r="I55" s="37"/>
      <c r="J55" s="37"/>
      <c r="K55" s="37"/>
      <c r="L55" s="37"/>
      <c r="M55" s="125">
        <v>9592.7</v>
      </c>
      <c r="N55" s="34"/>
      <c r="O55" s="36"/>
      <c r="P55" s="35"/>
      <c r="Q55" s="35">
        <v>9592.7</v>
      </c>
      <c r="R55" s="35"/>
      <c r="S55" s="35"/>
      <c r="T55" s="35"/>
      <c r="U55" s="35">
        <v>9592.7</v>
      </c>
      <c r="V55" s="51"/>
    </row>
    <row r="56" spans="1:22" s="39" customFormat="1" ht="27" customHeight="1">
      <c r="A56" s="124" t="s">
        <v>12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51"/>
    </row>
    <row r="57" spans="1:22" s="39" customFormat="1" ht="22.5" customHeight="1">
      <c r="A57" s="124" t="s">
        <v>50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51"/>
    </row>
    <row r="58" spans="1:22" s="39" customFormat="1" ht="23.25">
      <c r="A58" s="32" t="s">
        <v>13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39">
        <f>O58+U58</f>
        <v>18403.7</v>
      </c>
      <c r="N58" s="32"/>
      <c r="O58" s="139">
        <f>O54</f>
        <v>4911</v>
      </c>
      <c r="P58" s="32"/>
      <c r="Q58" s="32">
        <v>9660</v>
      </c>
      <c r="R58" s="32"/>
      <c r="S58" s="32"/>
      <c r="T58" s="32"/>
      <c r="U58" s="139">
        <f>U54+U55</f>
        <v>13492.7</v>
      </c>
      <c r="V58" s="51"/>
    </row>
    <row r="59" spans="1:22" s="39" customFormat="1" ht="23.25">
      <c r="A59" s="124" t="s">
        <v>10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51"/>
    </row>
    <row r="60" spans="1:22" s="39" customFormat="1" ht="69.75">
      <c r="A60" s="32" t="s">
        <v>64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51"/>
    </row>
    <row r="61" spans="1:22" s="39" customFormat="1" ht="81" customHeight="1">
      <c r="A61" s="32" t="s">
        <v>65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>
        <v>1857</v>
      </c>
      <c r="N61" s="32"/>
      <c r="O61" s="32"/>
      <c r="P61" s="32"/>
      <c r="Q61" s="32"/>
      <c r="R61" s="32"/>
      <c r="S61" s="32"/>
      <c r="T61" s="32"/>
      <c r="U61" s="32"/>
      <c r="V61" s="51"/>
    </row>
    <row r="62" spans="1:22" s="39" customFormat="1" ht="55.5" customHeight="1">
      <c r="A62" s="32" t="s">
        <v>66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>
        <v>1639</v>
      </c>
      <c r="N62" s="32"/>
      <c r="O62" s="32"/>
      <c r="P62" s="32"/>
      <c r="Q62" s="32"/>
      <c r="R62" s="32"/>
      <c r="S62" s="32"/>
      <c r="T62" s="32"/>
      <c r="U62" s="32"/>
      <c r="V62" s="51"/>
    </row>
    <row r="63" spans="1:22" s="39" customFormat="1" ht="62.25" customHeight="1">
      <c r="A63" s="32" t="s">
        <v>60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>
        <v>266</v>
      </c>
      <c r="N63" s="32"/>
      <c r="O63" s="32"/>
      <c r="P63" s="32"/>
      <c r="Q63" s="32"/>
      <c r="R63" s="32"/>
      <c r="S63" s="32"/>
      <c r="T63" s="32"/>
      <c r="U63" s="32"/>
      <c r="V63" s="51"/>
    </row>
    <row r="64" spans="1:22" s="39" customFormat="1" ht="61.5" customHeight="1">
      <c r="A64" s="32" t="s">
        <v>67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>
        <v>111.4</v>
      </c>
      <c r="N64" s="32"/>
      <c r="O64" s="32"/>
      <c r="P64" s="32"/>
      <c r="Q64" s="32"/>
      <c r="R64" s="32"/>
      <c r="S64" s="32"/>
      <c r="T64" s="32"/>
      <c r="U64" s="32"/>
      <c r="V64" s="51"/>
    </row>
    <row r="65" spans="1:22" s="39" customFormat="1" ht="36" customHeight="1">
      <c r="A65" s="143" t="s">
        <v>68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5"/>
      <c r="V65" s="51"/>
    </row>
    <row r="66" spans="1:22" s="39" customFormat="1" ht="67.5">
      <c r="A66" s="124" t="s">
        <v>49</v>
      </c>
      <c r="B66" s="32">
        <v>3717640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51"/>
    </row>
    <row r="67" spans="1:22" s="39" customFormat="1" ht="23.25">
      <c r="A67" s="124" t="s">
        <v>12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51"/>
    </row>
    <row r="68" spans="1:22" s="39" customFormat="1" ht="23.25">
      <c r="A68" s="124" t="s">
        <v>50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51"/>
    </row>
    <row r="69" spans="1:22" s="39" customFormat="1" ht="23.25">
      <c r="A69" s="32" t="s">
        <v>13</v>
      </c>
      <c r="B69" s="32"/>
      <c r="C69" s="32"/>
      <c r="D69" s="32"/>
      <c r="E69" s="32"/>
      <c r="F69" s="32"/>
      <c r="G69" s="32"/>
      <c r="H69" s="32">
        <v>10.1</v>
      </c>
      <c r="I69" s="32">
        <v>10.1</v>
      </c>
      <c r="J69" s="32"/>
      <c r="K69" s="32"/>
      <c r="L69" s="32"/>
      <c r="M69" s="124">
        <v>40</v>
      </c>
      <c r="N69" s="32">
        <v>40</v>
      </c>
      <c r="O69" s="32"/>
      <c r="P69" s="32"/>
      <c r="Q69" s="32"/>
      <c r="R69" s="32"/>
      <c r="S69" s="32"/>
      <c r="T69" s="32"/>
      <c r="U69" s="32"/>
      <c r="V69" s="51"/>
    </row>
    <row r="70" spans="1:22" s="39" customFormat="1" ht="23.25">
      <c r="A70" s="124" t="s">
        <v>10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51"/>
    </row>
    <row r="71" spans="1:22" s="39" customFormat="1" ht="69.75">
      <c r="A71" s="32" t="s">
        <v>69</v>
      </c>
      <c r="B71" s="32"/>
      <c r="C71" s="32"/>
      <c r="D71" s="32"/>
      <c r="E71" s="32"/>
      <c r="F71" s="32"/>
      <c r="G71" s="32"/>
      <c r="H71" s="32">
        <v>2</v>
      </c>
      <c r="I71" s="32">
        <v>2</v>
      </c>
      <c r="J71" s="32"/>
      <c r="K71" s="32"/>
      <c r="L71" s="32"/>
      <c r="M71" s="32">
        <v>4</v>
      </c>
      <c r="N71" s="32">
        <v>4</v>
      </c>
      <c r="O71" s="32"/>
      <c r="P71" s="32"/>
      <c r="Q71" s="32"/>
      <c r="R71" s="32"/>
      <c r="S71" s="32"/>
      <c r="T71" s="32"/>
      <c r="U71" s="32"/>
      <c r="V71" s="51"/>
    </row>
    <row r="72" spans="1:22" s="39" customFormat="1" ht="46.5">
      <c r="A72" s="32" t="s">
        <v>70</v>
      </c>
      <c r="B72" s="32"/>
      <c r="C72" s="32"/>
      <c r="D72" s="32"/>
      <c r="E72" s="32"/>
      <c r="F72" s="32"/>
      <c r="G72" s="32"/>
      <c r="H72" s="32">
        <v>4</v>
      </c>
      <c r="I72" s="32">
        <v>4</v>
      </c>
      <c r="J72" s="32"/>
      <c r="K72" s="32"/>
      <c r="L72" s="32"/>
      <c r="M72" s="32">
        <v>200</v>
      </c>
      <c r="N72" s="32">
        <v>200</v>
      </c>
      <c r="O72" s="32"/>
      <c r="P72" s="32"/>
      <c r="Q72" s="32"/>
      <c r="R72" s="32"/>
      <c r="S72" s="32"/>
      <c r="T72" s="32"/>
      <c r="U72" s="32"/>
      <c r="V72" s="51"/>
    </row>
    <row r="73" spans="1:22" s="39" customFormat="1" ht="37.5" customHeight="1">
      <c r="A73" s="32" t="s">
        <v>71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>
        <v>1</v>
      </c>
      <c r="N73" s="32">
        <v>1</v>
      </c>
      <c r="O73" s="32"/>
      <c r="P73" s="32"/>
      <c r="Q73" s="32"/>
      <c r="R73" s="32"/>
      <c r="S73" s="32"/>
      <c r="T73" s="32"/>
      <c r="U73" s="32"/>
      <c r="V73" s="51"/>
    </row>
    <row r="74" spans="1:22" s="39" customFormat="1" ht="23.25">
      <c r="A74" s="124" t="s">
        <v>38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51"/>
    </row>
    <row r="75" spans="1:22" s="39" customFormat="1" ht="93">
      <c r="A75" s="32" t="s">
        <v>72</v>
      </c>
      <c r="B75" s="32"/>
      <c r="C75" s="32"/>
      <c r="D75" s="32"/>
      <c r="E75" s="32"/>
      <c r="F75" s="32"/>
      <c r="G75" s="32"/>
      <c r="H75" s="32">
        <v>1.5</v>
      </c>
      <c r="I75" s="32">
        <v>1.5</v>
      </c>
      <c r="J75" s="32"/>
      <c r="K75" s="32"/>
      <c r="L75" s="32"/>
      <c r="M75" s="32">
        <v>1.5</v>
      </c>
      <c r="N75" s="32">
        <v>1.5</v>
      </c>
      <c r="O75" s="32"/>
      <c r="P75" s="32"/>
      <c r="Q75" s="32"/>
      <c r="R75" s="32"/>
      <c r="S75" s="32"/>
      <c r="T75" s="32"/>
      <c r="U75" s="32"/>
      <c r="V75" s="51"/>
    </row>
    <row r="76" spans="1:22" s="39" customFormat="1" ht="46.5">
      <c r="A76" s="32" t="s">
        <v>73</v>
      </c>
      <c r="B76" s="32"/>
      <c r="C76" s="32"/>
      <c r="D76" s="32"/>
      <c r="E76" s="32"/>
      <c r="F76" s="32"/>
      <c r="G76" s="32"/>
      <c r="H76" s="32">
        <v>1.8</v>
      </c>
      <c r="I76" s="32">
        <v>1.8</v>
      </c>
      <c r="J76" s="32"/>
      <c r="K76" s="32"/>
      <c r="L76" s="32"/>
      <c r="M76" s="32">
        <v>0.1</v>
      </c>
      <c r="N76" s="32">
        <v>0.1</v>
      </c>
      <c r="O76" s="32"/>
      <c r="P76" s="32"/>
      <c r="Q76" s="32"/>
      <c r="R76" s="32"/>
      <c r="S76" s="32"/>
      <c r="T76" s="32"/>
      <c r="U76" s="32"/>
      <c r="V76" s="51"/>
    </row>
    <row r="77" spans="1:22" s="39" customFormat="1" ht="69.75">
      <c r="A77" s="32" t="s">
        <v>74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>
        <v>14</v>
      </c>
      <c r="N77" s="32">
        <v>14</v>
      </c>
      <c r="O77" s="32"/>
      <c r="P77" s="32"/>
      <c r="Q77" s="32"/>
      <c r="R77" s="32"/>
      <c r="S77" s="32"/>
      <c r="T77" s="32"/>
      <c r="U77" s="32"/>
      <c r="V77" s="51"/>
    </row>
    <row r="78" s="39" customFormat="1" ht="17.25">
      <c r="V78" s="51"/>
    </row>
    <row r="79" s="39" customFormat="1" ht="17.25">
      <c r="V79" s="51"/>
    </row>
    <row r="80" s="39" customFormat="1" ht="17.25">
      <c r="V80" s="51"/>
    </row>
    <row r="81" s="39" customFormat="1" ht="17.25">
      <c r="V81" s="51"/>
    </row>
    <row r="82" s="39" customFormat="1" ht="90" customHeight="1">
      <c r="V82" s="51"/>
    </row>
    <row r="83" spans="1:22" s="39" customFormat="1" ht="33">
      <c r="A83" s="142" t="s">
        <v>40</v>
      </c>
      <c r="T83" s="142" t="s">
        <v>41</v>
      </c>
      <c r="U83" s="142"/>
      <c r="V83" s="51"/>
    </row>
    <row r="84" s="39" customFormat="1" ht="17.25">
      <c r="V84" s="51"/>
    </row>
    <row r="85" s="39" customFormat="1" ht="17.25">
      <c r="V85" s="51"/>
    </row>
    <row r="86" spans="1:22" s="39" customFormat="1" ht="26.25">
      <c r="A86" s="141" t="s">
        <v>42</v>
      </c>
      <c r="V86" s="51"/>
    </row>
    <row r="87" s="39" customFormat="1" ht="17.25">
      <c r="V87" s="51"/>
    </row>
    <row r="88" s="39" customFormat="1" ht="17.25">
      <c r="V88" s="51"/>
    </row>
    <row r="89" s="39" customFormat="1" ht="17.25">
      <c r="V89" s="51"/>
    </row>
    <row r="90" s="39" customFormat="1" ht="17.25">
      <c r="V90" s="51"/>
    </row>
    <row r="91" s="39" customFormat="1" ht="17.25">
      <c r="V91" s="51"/>
    </row>
    <row r="92" s="39" customFormat="1" ht="17.25">
      <c r="V92" s="51"/>
    </row>
    <row r="93" s="39" customFormat="1" ht="17.25">
      <c r="V93" s="51"/>
    </row>
    <row r="94" s="39" customFormat="1" ht="17.25">
      <c r="V94" s="51"/>
    </row>
    <row r="95" s="39" customFormat="1" ht="17.25">
      <c r="V95" s="51"/>
    </row>
    <row r="96" s="39" customFormat="1" ht="17.25">
      <c r="V96" s="51"/>
    </row>
    <row r="97" s="39" customFormat="1" ht="17.25">
      <c r="V97" s="51"/>
    </row>
    <row r="98" s="39" customFormat="1" ht="17.25">
      <c r="V98" s="51"/>
    </row>
    <row r="99" s="39" customFormat="1" ht="17.25">
      <c r="V99" s="51"/>
    </row>
    <row r="100" s="39" customFormat="1" ht="17.25">
      <c r="V100" s="51"/>
    </row>
    <row r="101" s="39" customFormat="1" ht="17.25">
      <c r="V101" s="51"/>
    </row>
    <row r="102" s="39" customFormat="1" ht="17.25">
      <c r="V102" s="51"/>
    </row>
    <row r="103" s="39" customFormat="1" ht="17.25">
      <c r="V103" s="51"/>
    </row>
    <row r="104" s="39" customFormat="1" ht="17.25">
      <c r="V104" s="51"/>
    </row>
    <row r="105" s="39" customFormat="1" ht="17.25">
      <c r="V105" s="51"/>
    </row>
    <row r="106" s="39" customFormat="1" ht="17.25">
      <c r="V106" s="51"/>
    </row>
    <row r="107" s="39" customFormat="1" ht="17.25">
      <c r="V107" s="51"/>
    </row>
    <row r="108" s="39" customFormat="1" ht="17.25">
      <c r="V108" s="51"/>
    </row>
    <row r="109" s="39" customFormat="1" ht="17.25">
      <c r="V109" s="51"/>
    </row>
    <row r="110" s="39" customFormat="1" ht="17.25">
      <c r="V110" s="51"/>
    </row>
    <row r="111" s="39" customFormat="1" ht="17.25">
      <c r="V111" s="51"/>
    </row>
    <row r="112" s="39" customFormat="1" ht="17.25">
      <c r="V112" s="51"/>
    </row>
    <row r="113" s="39" customFormat="1" ht="17.25">
      <c r="V113" s="51"/>
    </row>
    <row r="114" s="39" customFormat="1" ht="17.25">
      <c r="V114" s="51"/>
    </row>
    <row r="115" s="39" customFormat="1" ht="17.25">
      <c r="V115" s="51"/>
    </row>
    <row r="116" s="39" customFormat="1" ht="17.25">
      <c r="V116" s="51"/>
    </row>
    <row r="117" s="39" customFormat="1" ht="17.25">
      <c r="V117" s="51"/>
    </row>
    <row r="118" s="39" customFormat="1" ht="17.25">
      <c r="V118" s="51"/>
    </row>
    <row r="119" s="39" customFormat="1" ht="17.25">
      <c r="V119" s="51"/>
    </row>
    <row r="120" s="39" customFormat="1" ht="17.25">
      <c r="V120" s="51"/>
    </row>
    <row r="121" s="39" customFormat="1" ht="17.25">
      <c r="V121" s="51"/>
    </row>
    <row r="122" s="39" customFormat="1" ht="17.25">
      <c r="V122" s="51"/>
    </row>
    <row r="123" s="39" customFormat="1" ht="17.25">
      <c r="V123" s="51"/>
    </row>
    <row r="124" s="39" customFormat="1" ht="17.25">
      <c r="V124" s="51"/>
    </row>
    <row r="125" s="39" customFormat="1" ht="17.25">
      <c r="V125" s="51"/>
    </row>
    <row r="126" s="39" customFormat="1" ht="17.25">
      <c r="V126" s="51"/>
    </row>
    <row r="127" s="39" customFormat="1" ht="17.25">
      <c r="V127" s="51"/>
    </row>
    <row r="128" s="39" customFormat="1" ht="17.25">
      <c r="V128" s="51"/>
    </row>
  </sheetData>
  <sheetProtection/>
  <mergeCells count="31">
    <mergeCell ref="K1:V1"/>
    <mergeCell ref="T12:U12"/>
    <mergeCell ref="N12:O12"/>
    <mergeCell ref="P12:Q12"/>
    <mergeCell ref="K12:L12"/>
    <mergeCell ref="H11:L11"/>
    <mergeCell ref="M3:U3"/>
    <mergeCell ref="M2:U2"/>
    <mergeCell ref="A6:R6"/>
    <mergeCell ref="B11:F11"/>
    <mergeCell ref="M12:M13"/>
    <mergeCell ref="F12:G12"/>
    <mergeCell ref="A16:U16"/>
    <mergeCell ref="D12:E12"/>
    <mergeCell ref="M11:U11"/>
    <mergeCell ref="R12:S12"/>
    <mergeCell ref="A17:U17"/>
    <mergeCell ref="A18:U18"/>
    <mergeCell ref="B10:U10"/>
    <mergeCell ref="H12:H13"/>
    <mergeCell ref="B12:B13"/>
    <mergeCell ref="A65:U65"/>
    <mergeCell ref="A31:U31"/>
    <mergeCell ref="A32:U32"/>
    <mergeCell ref="A20:U20"/>
    <mergeCell ref="C12:C13"/>
    <mergeCell ref="I12:J12"/>
    <mergeCell ref="A10:A13"/>
    <mergeCell ref="A52:U52"/>
    <mergeCell ref="A53:U53"/>
    <mergeCell ref="A19:U19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3" r:id="rId1"/>
  <headerFooter differentFirst="1">
    <oddFooter xml:space="preserve">&amp;R </oddFooter>
  </headerFooter>
  <rowBreaks count="2" manualBreakCount="2">
    <brk id="26" max="22" man="1"/>
    <brk id="6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20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21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24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22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23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2019-09-19T12:10:38Z</dcterms:modified>
  <cp:category/>
  <cp:version/>
  <cp:contentType/>
  <cp:contentStatus/>
</cp:coreProperties>
</file>