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45" windowWidth="15300" windowHeight="6870"/>
  </bookViews>
  <sheets>
    <sheet name="дод 2 (с)" sheetId="7" r:id="rId1"/>
  </sheets>
  <definedNames>
    <definedName name="_xlnm.Print_Titles" localSheetId="0">'дод 2 (с)'!$13:$14</definedName>
    <definedName name="_xlnm.Print_Area" localSheetId="0">'дод 2 (с)'!$A$1:$K$136</definedName>
  </definedNames>
  <calcPr calcId="144525"/>
</workbook>
</file>

<file path=xl/calcChain.xml><?xml version="1.0" encoding="utf-8"?>
<calcChain xmlns="http://schemas.openxmlformats.org/spreadsheetml/2006/main">
  <c r="I57" i="7" l="1"/>
  <c r="H57" i="7"/>
  <c r="J57" i="7"/>
  <c r="I56" i="7" l="1"/>
  <c r="I101" i="7"/>
  <c r="J105" i="7"/>
  <c r="I31" i="7"/>
  <c r="J93" i="7"/>
  <c r="I59" i="7" l="1"/>
  <c r="I28" i="7" l="1"/>
  <c r="H28" i="7"/>
  <c r="J29" i="7"/>
  <c r="H111" i="7" l="1"/>
  <c r="H109" i="7"/>
  <c r="H54" i="7"/>
  <c r="H32" i="7"/>
  <c r="J92" i="7" l="1"/>
  <c r="J91" i="7"/>
  <c r="H40" i="7" l="1"/>
  <c r="I40" i="7"/>
  <c r="H41" i="7"/>
  <c r="I41" i="7"/>
  <c r="H33" i="7" l="1"/>
  <c r="H31" i="7" s="1"/>
  <c r="H110" i="7"/>
  <c r="H108" i="7"/>
  <c r="H104" i="7"/>
  <c r="H90" i="7"/>
  <c r="H78" i="7"/>
  <c r="I61" i="7"/>
  <c r="H61" i="7"/>
  <c r="H56" i="7"/>
  <c r="H26" i="7"/>
  <c r="H25" i="7"/>
  <c r="H21" i="7"/>
  <c r="H18" i="7" l="1"/>
  <c r="H126" i="7" s="1"/>
  <c r="J106" i="7" l="1"/>
  <c r="I86" i="7" l="1"/>
  <c r="H86" i="7"/>
  <c r="J95" i="7"/>
  <c r="J96" i="7"/>
  <c r="J97" i="7"/>
  <c r="J98" i="7"/>
  <c r="J99" i="7"/>
  <c r="J100" i="7"/>
  <c r="J51" i="7"/>
  <c r="J122" i="7"/>
  <c r="J70" i="7"/>
  <c r="I82" i="7"/>
  <c r="J84" i="7"/>
  <c r="I75" i="7"/>
  <c r="H75" i="7"/>
  <c r="J77" i="7"/>
  <c r="I73" i="7"/>
  <c r="H73" i="7"/>
  <c r="J74" i="7"/>
  <c r="J73" i="7" s="1"/>
  <c r="J69" i="7"/>
  <c r="J114" i="7"/>
  <c r="J103" i="7"/>
  <c r="J94" i="7"/>
  <c r="I65" i="7"/>
  <c r="H72" i="7" l="1"/>
  <c r="I72" i="7"/>
  <c r="J64" i="7"/>
  <c r="J62" i="7" l="1"/>
  <c r="I20" i="7"/>
  <c r="J24" i="7"/>
  <c r="J23" i="7"/>
  <c r="J22" i="7"/>
  <c r="I18" i="7"/>
  <c r="I126" i="7" s="1"/>
  <c r="J44" i="7"/>
  <c r="J43" i="7"/>
  <c r="J42" i="7"/>
  <c r="J49" i="7"/>
  <c r="J48" i="7"/>
  <c r="J47" i="7"/>
  <c r="J41" i="7" l="1"/>
  <c r="J18" i="7" s="1"/>
  <c r="J126" i="7" s="1"/>
  <c r="J46" i="7"/>
  <c r="J40" i="7" s="1"/>
  <c r="J124" i="7" l="1"/>
  <c r="J123" i="7"/>
  <c r="J121" i="7"/>
  <c r="J119" i="7"/>
  <c r="J118" i="7"/>
  <c r="J117" i="7"/>
  <c r="J113" i="7"/>
  <c r="J112" i="7" s="1"/>
  <c r="J111" i="7"/>
  <c r="J110" i="7"/>
  <c r="J107" i="7"/>
  <c r="J104" i="7"/>
  <c r="J102" i="7"/>
  <c r="J90" i="7"/>
  <c r="J89" i="7"/>
  <c r="J88" i="7"/>
  <c r="J87" i="7"/>
  <c r="J80" i="7"/>
  <c r="J79" i="7"/>
  <c r="J78" i="7"/>
  <c r="J76" i="7"/>
  <c r="J71" i="7"/>
  <c r="J68" i="7"/>
  <c r="J66" i="7"/>
  <c r="J63" i="7"/>
  <c r="J61" i="7" s="1"/>
  <c r="J59" i="7"/>
  <c r="J58" i="7"/>
  <c r="J56" i="7"/>
  <c r="J39" i="7"/>
  <c r="J38" i="7" s="1"/>
  <c r="J36" i="7"/>
  <c r="J33" i="7"/>
  <c r="J30" i="7"/>
  <c r="J28" i="7" s="1"/>
  <c r="J27" i="7"/>
  <c r="J26" i="7"/>
  <c r="J25" i="7"/>
  <c r="J16" i="7"/>
  <c r="J15" i="7" s="1"/>
  <c r="I115" i="7"/>
  <c r="I112" i="7"/>
  <c r="I81" i="7"/>
  <c r="I60" i="7"/>
  <c r="I53" i="7"/>
  <c r="I38" i="7"/>
  <c r="I35" i="7"/>
  <c r="I34" i="7" s="1"/>
  <c r="I15" i="7"/>
  <c r="J86" i="7" l="1"/>
  <c r="I52" i="7"/>
  <c r="J75" i="7"/>
  <c r="J72" i="7" s="1"/>
  <c r="I85" i="7"/>
  <c r="I19" i="7"/>
  <c r="I17" i="7" s="1"/>
  <c r="H38" i="7"/>
  <c r="I50" i="7" l="1"/>
  <c r="I125" i="7" s="1"/>
  <c r="H67" i="7"/>
  <c r="J67" i="7" l="1"/>
  <c r="J65" i="7" s="1"/>
  <c r="H65" i="7"/>
  <c r="H83" i="7"/>
  <c r="J108" i="7" l="1"/>
  <c r="J83" i="7"/>
  <c r="H82" i="7"/>
  <c r="J32" i="7"/>
  <c r="J31" i="7" s="1"/>
  <c r="J82" i="7" l="1"/>
  <c r="J81" i="7" s="1"/>
  <c r="H116" i="7"/>
  <c r="J116" i="7" s="1"/>
  <c r="H120" i="7" l="1"/>
  <c r="H112" i="7"/>
  <c r="H101" i="7"/>
  <c r="H81" i="7"/>
  <c r="H55" i="7"/>
  <c r="J55" i="7" s="1"/>
  <c r="J54" i="7"/>
  <c r="H37" i="7"/>
  <c r="H20" i="7"/>
  <c r="H15" i="7"/>
  <c r="J60" i="7" l="1"/>
  <c r="J53" i="7"/>
  <c r="J52" i="7" s="1"/>
  <c r="J21" i="7"/>
  <c r="J109" i="7"/>
  <c r="H115" i="7"/>
  <c r="J120" i="7"/>
  <c r="J115" i="7" s="1"/>
  <c r="H35" i="7"/>
  <c r="H34" i="7" s="1"/>
  <c r="J37" i="7"/>
  <c r="J35" i="7" s="1"/>
  <c r="J34" i="7" s="1"/>
  <c r="H53" i="7"/>
  <c r="H52" i="7" s="1"/>
  <c r="H85" i="7"/>
  <c r="H60" i="7"/>
  <c r="H19" i="7"/>
  <c r="H50" i="7" l="1"/>
  <c r="J101" i="7"/>
  <c r="J85" i="7" s="1"/>
  <c r="J20" i="7"/>
  <c r="J19" i="7" s="1"/>
  <c r="J17" i="7" s="1"/>
  <c r="H17" i="7"/>
  <c r="H125" i="7" l="1"/>
  <c r="J50" i="7"/>
  <c r="J125" i="7" s="1"/>
</calcChain>
</file>

<file path=xl/sharedStrings.xml><?xml version="1.0" encoding="utf-8"?>
<sst xmlns="http://schemas.openxmlformats.org/spreadsheetml/2006/main" count="209" uniqueCount="140">
  <si>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</si>
  <si>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</si>
  <si>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</si>
  <si>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</si>
  <si>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</si>
  <si>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</si>
  <si>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</si>
  <si>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</si>
  <si>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</si>
  <si>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</si>
  <si>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</si>
  <si>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</si>
  <si>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1. Будівництво</t>
  </si>
  <si>
    <t>Будівництво інженерних мереж селища Ганнівка (2 черга)</t>
  </si>
  <si>
    <t>Будівництво зливової каналізації по вул. Серпневій</t>
  </si>
  <si>
    <t xml:space="preserve">2. Реконструкція інших об’єктів   </t>
  </si>
  <si>
    <t>Реконструкція дороги по вул. Ковпака</t>
  </si>
  <si>
    <t>Будівництво освітніх установ та закладів</t>
  </si>
  <si>
    <t>Будівництво спортивного залу КУ Піщанська ЗОШ І-ІІ ступенів по вул. Шкільна, 26</t>
  </si>
  <si>
    <t>Реконструкція 1-го поверху КУ «ССШ № 3» по вул. 20 років Перемоги, 9</t>
  </si>
  <si>
    <t>Реконструкція інженерних мереж (електрозабезпечення) КУ Піщанська ЗОШ І-ІІ ступенів по вул. Шкільна, 26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</si>
  <si>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</si>
  <si>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</si>
  <si>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Реконструкція стадіону «Авангард» з влаштуванням штучного покриття грального поля</t>
  </si>
  <si>
    <t>Будівництво скверу по вул. Петропавлівська, 94</t>
  </si>
  <si>
    <t>Будівництво кладовища в районі 40-ї підстанції</t>
  </si>
  <si>
    <t xml:space="preserve">Полігон для складування твердих побутових відходів на території В. Бобрицької сільської ради Краснопільського району (3 черга) </t>
  </si>
  <si>
    <t>Реконструкція підпірної стінки на території Сумської гімназії № 1</t>
  </si>
  <si>
    <t xml:space="preserve">Реконструкція будівлі молодіжного центру «Романтика» </t>
  </si>
  <si>
    <t>Реконструкція Театральної площі</t>
  </si>
  <si>
    <t>Реконструкція грального поля по вул. Металургів, 24</t>
  </si>
  <si>
    <t>Проектування, реставрація та охорона пам'яток архітектури</t>
  </si>
  <si>
    <t>Реставраційний ремонт приміщень по вул. Петропавлівська, 91</t>
  </si>
  <si>
    <t>Інженерні мережі 12 МР – будівництво (будівництво тепломережі)</t>
  </si>
  <si>
    <t>Розподіл коштів бюджету розвитку за об'єктами у 2019 році</t>
  </si>
  <si>
    <t>Реконструкція харчоблоку ДНЗ №19 «Рум´янек» по просп.  М. Лушпи, 3</t>
  </si>
  <si>
    <t>Реконструкція операційного блоку КУ  «СМКЛ № 5»</t>
  </si>
  <si>
    <t>Реконструкція неврологічного відділення КУ  «СМКЛ № 4» по вул. Металургів, 38</t>
  </si>
  <si>
    <t>Реконструкція приміщення по                                                   вул. Г. Кондратьєва, 159</t>
  </si>
  <si>
    <t>Реконструкція другого поверху  адмінбудівлі по вул.Першотравнева, 21</t>
  </si>
  <si>
    <t>Реконструкція аварійного самотічного  колектора Д-400 по вул. Білопільський шлях від КНС-4 до району Тепличного</t>
  </si>
  <si>
    <t>Будівництво зливової каналізації  по вул. Родини Линтварьових</t>
  </si>
  <si>
    <t>2. Реконструкція житлового фонду</t>
  </si>
  <si>
    <t xml:space="preserve">3. Реконструкція інших об’єктів   </t>
  </si>
  <si>
    <t>Заходи з енергозбереження</t>
  </si>
  <si>
    <t>Влаштування пандусів до житлових будинків</t>
  </si>
  <si>
    <t xml:space="preserve">Будівництво скейт – парку в міському парку ім. І.М. Кожедуба </t>
  </si>
  <si>
    <t xml:space="preserve">Будівництво міського пляжу в парку ім. І.М. Кожедуба </t>
  </si>
  <si>
    <t>Реставрація покрівлі та фасаду житлового будинку по вул.Соборна, 32 в м. Суми</t>
  </si>
  <si>
    <t>Всього видатків</t>
  </si>
  <si>
    <t>Виконавчий комітет Сумської міської ради</t>
  </si>
  <si>
    <t>0210000</t>
  </si>
  <si>
    <t xml:space="preserve">Будівництво пандуса на центральному вході до парку ім. І.М. Кожедуба (вхідна група) </t>
  </si>
  <si>
    <t>2019-2021</t>
  </si>
  <si>
    <t>2018-2021</t>
  </si>
  <si>
    <t>2017-2019</t>
  </si>
  <si>
    <t>2018-2019</t>
  </si>
  <si>
    <t>2018-2020</t>
  </si>
  <si>
    <t>2017-2020</t>
  </si>
  <si>
    <t>2016-2019</t>
  </si>
  <si>
    <t>2019-2020</t>
  </si>
  <si>
    <t>2015-2019</t>
  </si>
  <si>
    <t>2019-2025</t>
  </si>
  <si>
    <t xml:space="preserve">Реконструкція лінії освітлення в районі житлових будинків №165/8, 165/9, 165/10, 165/78 по вул. Герасима Кондратьєва </t>
  </si>
  <si>
    <t>2018-2022</t>
  </si>
  <si>
    <t>2019-2022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</si>
  <si>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</si>
  <si>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</si>
  <si>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>Реконструкція - термомодернізація будівлі КУ Сумська ЗОШ № 20 по вул. Металургів, 71 в м. Суми</t>
  </si>
  <si>
    <t>Реконструкція будівлі КУ СЗОШ І-ІІІ ступенів № 22 по вул. Ковпака, 57</t>
  </si>
  <si>
    <t>Реконструкція будівлі ССШ № 29 по вул. Заливній, 25</t>
  </si>
  <si>
    <t>Реконструкція системи опалення з установленням модульної котельні, що працює на поновлювальних джерелах енергії (біомаса) в комунальній установі «Сумська загальноосвітня школа І-ІІІ ступеня № 11 по вул. Шишкіна, 12</t>
  </si>
  <si>
    <t>Реконструкція будівлі комунальної установи «Сумський дошкільний навчальний заклад № 27 «Світанок» по вул. Червонопрапорна, 23 (ДНЗ № 27) (заміна віконних блоків на енергозберігаючі, дообладнання газової котельні котлом, що працює на поновлювальних джерелах енергії (біомаса))</t>
  </si>
  <si>
    <t xml:space="preserve">Будівництво кладовища  в районі селища Новоселиця </t>
  </si>
  <si>
    <t>Реконструкція спортивного майданчика по вул. Криничній</t>
  </si>
  <si>
    <t>2016-2022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</si>
  <si>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</si>
  <si>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</si>
  <si>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</si>
  <si>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Нове будівництво місцевої автоматизованої системи централізованого оповіщення м. Суми</t>
  </si>
  <si>
    <t>Реконструкція каналізаційного залізобетонного самотічного колектора Д=600 мм, який проходить по вул. Сеченова від залізничної дороги (вул. Київська) до перехрестя  вул. Слобідської та вул. Вигонопоселенській</t>
  </si>
  <si>
    <t>0320</t>
  </si>
  <si>
    <t>Реконструкція дошкільних навчальних закладів в м. Суми (на реалізацію проекту «Підвищення енергоефективності в дошкільних навчальних закладах міста Суми»)</t>
  </si>
  <si>
    <t>Департамент інфраструктури міста Сумської міської ради</t>
  </si>
  <si>
    <t>Реконструкція каналізаційного самоплинного колектора Д - 1000 мм по вул. 1-ша Набережна р. Стрілка</t>
  </si>
  <si>
    <t>Будівництво напірного каналізаційного колектору від КНС-9 до пр. Михайла Лушпи в м. Суми з переврізкою в збудований напірний колектор</t>
  </si>
  <si>
    <t>Будівництво напірного каналізаційного колектору від КНС-6 до вул. Прокоф’єва в м. Суми з переврізкою в збудований напірний колектор</t>
  </si>
  <si>
    <t>Реконструкція будівлі КУ Сумська ЗОШ № 20 по вул. Металургів, 71 в м. Суми</t>
  </si>
  <si>
    <t>Реконструкція будівлі КНП «Дитяча клінічна лікарня Святої Зінаїди Сумської міської ради» по вул. Троїцька, 28  в м. Суми</t>
  </si>
  <si>
    <t>Реконструкція першого поверху акушерського корпусу КУ «Сумський міський клінічний пологовий будинок Пресвятої Діви Марії» по вул. Троїцька, 20</t>
  </si>
  <si>
    <t>Внесено змін +, -</t>
  </si>
  <si>
    <t>Будівництво  інших  об’єктів  комунальної власності</t>
  </si>
  <si>
    <t>Виконання інвестиційних проектів в рамках здійснення заходів щодо соціально-економічного розвитку окремих територій</t>
  </si>
  <si>
    <t>0490</t>
  </si>
  <si>
    <t>у т.ч. за рахунок субвенції з держбюджету</t>
  </si>
  <si>
    <t>Реконструкція дитячого та спортивного майданчику по вул. Рибалко, 4 у м. Суми</t>
  </si>
  <si>
    <t xml:space="preserve">Будівництво спортивного майданчику в парку ім. І.Кожедуба </t>
  </si>
  <si>
    <t>Будівництво дитячого майданчику по вул. Ковпака, 14/1 у м. Суми</t>
  </si>
  <si>
    <t>Будівництво зливової каналізації по вул. Косівщинській, вул. Кавалерідзе, вул. Нахімова, вул. Дарвіна, вул. Жуковського, вул. Макаренка (м.Суми)</t>
  </si>
  <si>
    <t>Будівництво зливової каналізації по вул.Криничній</t>
  </si>
  <si>
    <t>Будівництво фекальної каналізації по вул. Нижньолепехівській, вул. Лепехівській, вул. Ново-Лепехівській, вул. Андрія Шептицького,  вул. Жуковського, вул. Косівщинській, вул. Нахімова, вул. Дарвіна м. Суми</t>
  </si>
  <si>
    <t xml:space="preserve">Нове будівництво дитячого садка у 12 мікрорайоні за адресою: м. Суми, вул. Інтернаціоналістів, 35 </t>
  </si>
  <si>
    <t>Будівництво дитячого майданчика на території ДНЗ № 30 «Чебурашка» за адресою: м. Суми, вул. Р. Атаманюка, 13а</t>
  </si>
  <si>
    <t>Будівництво спортивного майданчика по вул.Металургів, 17</t>
  </si>
  <si>
    <t>Реконструкція нежитлових приміщень по вул. Герасима Кондратьєва, 79</t>
  </si>
  <si>
    <t>Співфінансування інвестиційних проектів, що реалізуються за рахунок коштів державного фонду регіонального розвитку</t>
  </si>
  <si>
    <t>Реконструкція грального поля на території КУ Сумський НВК № 16 СМР по вул. Шишкіна, 12</t>
  </si>
  <si>
    <t>Реконструкція спортивного майданчика на території КУ Сумська ЗОШ № 20 м.Суми по вул. Металургів, 71</t>
  </si>
  <si>
    <t>Нове будівництво амбулаторії по вул. Шишкіна, 12 м.Суми</t>
  </si>
  <si>
    <t>Реконструкція - термомодернізація будівлі та модернізація інженерних мереж ССШ № 25</t>
  </si>
  <si>
    <t>0610</t>
  </si>
  <si>
    <t>Нове будівництво малого групового будинку по вул. Нахімова в м.Суми</t>
  </si>
  <si>
    <t>Будівництво волейбольного майданчика по вул. Ковпака, 77Б - 81Б  в м. Суми</t>
  </si>
  <si>
    <t xml:space="preserve">«Доріжка здоров’я» в селищі Ганнівка, м.Суми </t>
  </si>
  <si>
    <t>Спортивний майданчик на Ковпака</t>
  </si>
  <si>
    <t>Мрії збуваються (дитячий майданчик та зона відпочинку – вулиця Холодногірська, будинки 49 та 51)</t>
  </si>
  <si>
    <t>Інклюзивний спортивно-ігровий майданчик у парку ім. І.Кожедуба</t>
  </si>
  <si>
    <t>Спортивний центр «Єдність нації»</t>
  </si>
  <si>
    <t>Реконструкція спортивної зали КУ «ССШ № 30 «Унікум» СМР по вул. Івана Сірка, 2А</t>
  </si>
  <si>
    <t>Реконструкція лорвідділення КНП «Дитяча клінічна лікарня Святої Зінаїди Сумської міської ради» по вул. Троїцька, 28 в м. Суми</t>
  </si>
  <si>
    <t>Реконструкція стадіону «Авангард»</t>
  </si>
  <si>
    <t>Проектні, будiвельно - ремонтні роботи, придбання житла та приміщень для розвитку сімейних та інших форм виховання, наближених до сімейних, та забезпечення житлом дітей - сиріт, дітей, позбавлених батьківського піклування, осіб з їх числа</t>
  </si>
  <si>
    <t>Реконструкція дільничного пункту поліції з обслуговування Курського мікрорайону за адресою: м. Суми, вул. Курська, 119</t>
  </si>
  <si>
    <t xml:space="preserve">Будівництво спортивного майданчика в районі  житлового будинку № 32 по вул. Соборній </t>
  </si>
  <si>
    <t>Будівництво дитячого майданчика в районі  житлового будинку № 89 по вул. І.Франка</t>
  </si>
  <si>
    <t>Реконструкція системи електрозабезпечення 48-квартирного будинку по вулиці Холодногірська, 30/1 м. Суми</t>
  </si>
  <si>
    <t xml:space="preserve">Будівництво дитячого майданчика в районі житлового будинку № 9 по пров. Івана Литвиненка </t>
  </si>
  <si>
    <t>Реконструкція приміщення по вул. Шишкіна, 12</t>
  </si>
  <si>
    <t xml:space="preserve"> Додаток 2</t>
  </si>
  <si>
    <t xml:space="preserve">до рішення  Сумської міської ради «Про внесення змін  до  </t>
  </si>
  <si>
    <t xml:space="preserve">рішення  Сумської  міської   ради  від 19 грудня 2018 року </t>
  </si>
  <si>
    <t xml:space="preserve">№ 4280-МР «Про  Програму   економічного і  соціального </t>
  </si>
  <si>
    <t>розвитку на 2020 - 2021 роки» (зі змінами)»</t>
  </si>
  <si>
    <t>Секретар Сумської міської ради</t>
  </si>
  <si>
    <t>А.В. Баранов</t>
  </si>
  <si>
    <t>Разом видатків на поточний рік, гривень</t>
  </si>
  <si>
    <t>Виконавець: Липова С.А.</t>
  </si>
  <si>
    <t>___________</t>
  </si>
  <si>
    <t>від 24 квітня 2019 року  № 4999 - МР</t>
  </si>
  <si>
    <t xml:space="preserve">розвитку   м.  Суми   на   2019 рік    та   основні    напрями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</si>
</sst>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5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6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rgb="FF000000"/>
      <name val="Times New Roman"/>
      <family val="1"/>
      <charset val="204"/>
    </font>
    <font>
      <i/>
      <sz val="16"/>
      <color rgb="FF00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color theme="1"/>
      <name val="Calibri"/>
      <family val="2"/>
      <charset val="204"/>
      <scheme val="minor"/>
    </font>
    <font>
      <b/>
      <sz val="22"/>
      <color rgb="FF000000"/>
      <name val="Times New Roman"/>
      <family val="1"/>
      <charset val="204"/>
    </font>
    <font>
      <sz val="22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NumberFormat="1" applyFont="1" applyFill="1" applyAlignment="1" applyProtection="1"/>
    <xf numFmtId="0" fontId="6" fillId="0" borderId="0" xfId="0" applyNumberFormat="1" applyFont="1" applyFill="1" applyAlignment="1" applyProtection="1">
      <alignment horizontal="center"/>
    </xf>
    <xf numFmtId="0" fontId="7" fillId="0" borderId="0" xfId="0" applyNumberFormat="1" applyFont="1" applyFill="1" applyAlignment="1" applyProtection="1"/>
    <xf numFmtId="0" fontId="9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justify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/>
    <xf numFmtId="0" fontId="17" fillId="0" borderId="1" xfId="0" applyFont="1" applyFill="1" applyBorder="1"/>
    <xf numFmtId="4" fontId="1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4" fontId="6" fillId="0" borderId="0" xfId="0" applyNumberFormat="1" applyFont="1" applyFill="1" applyAlignment="1" applyProtection="1"/>
    <xf numFmtId="0" fontId="6" fillId="0" borderId="0" xfId="0" applyFont="1" applyFill="1"/>
    <xf numFmtId="0" fontId="6" fillId="0" borderId="0" xfId="0" applyFont="1" applyFill="1" applyBorder="1"/>
    <xf numFmtId="1" fontId="10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textRotation="180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7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distributed" wrapText="1"/>
    </xf>
    <xf numFmtId="0" fontId="7" fillId="0" borderId="0" xfId="0" applyFont="1" applyFill="1"/>
    <xf numFmtId="0" fontId="21" fillId="0" borderId="0" xfId="0" applyFont="1" applyFill="1" applyBorder="1"/>
    <xf numFmtId="0" fontId="7" fillId="0" borderId="0" xfId="0" applyFont="1" applyFill="1" applyBorder="1"/>
    <xf numFmtId="49" fontId="10" fillId="0" borderId="1" xfId="0" applyNumberFormat="1" applyFont="1" applyFill="1" applyBorder="1" applyAlignment="1" applyProtection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vertical="distributed" wrapText="1"/>
    </xf>
    <xf numFmtId="0" fontId="19" fillId="0" borderId="0" xfId="0" applyFont="1" applyFill="1" applyBorder="1" applyAlignment="1">
      <alignment vertical="distributed" wrapText="1"/>
    </xf>
    <xf numFmtId="0" fontId="6" fillId="0" borderId="0" xfId="0" applyFont="1" applyFill="1" applyAlignment="1">
      <alignment vertical="top"/>
    </xf>
    <xf numFmtId="0" fontId="6" fillId="0" borderId="0" xfId="0" applyFont="1" applyFill="1" applyBorder="1" applyAlignment="1">
      <alignment vertical="center"/>
    </xf>
    <xf numFmtId="0" fontId="20" fillId="0" borderId="0" xfId="0" applyNumberFormat="1" applyFont="1" applyFill="1" applyAlignment="1" applyProtection="1">
      <alignment horizontal="left"/>
    </xf>
    <xf numFmtId="0" fontId="23" fillId="0" borderId="1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Fill="1" applyBorder="1"/>
    <xf numFmtId="0" fontId="1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distributed" wrapText="1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20" fillId="0" borderId="0" xfId="0" applyNumberFormat="1" applyFont="1" applyFill="1" applyAlignment="1" applyProtection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T139"/>
  <sheetViews>
    <sheetView showZeros="0" tabSelected="1" view="pageBreakPreview" topLeftCell="D88" zoomScale="50" zoomScaleNormal="100" zoomScaleSheetLayoutView="50" workbookViewId="0">
      <selection activeCell="M127" sqref="M127"/>
    </sheetView>
  </sheetViews>
  <sheetFormatPr defaultColWidth="8.85546875" defaultRowHeight="21" x14ac:dyDescent="0.35"/>
  <cols>
    <col min="1" max="3" width="19.28515625" style="1" hidden="1" customWidth="1"/>
    <col min="4" max="4" width="75.85546875" style="1" customWidth="1"/>
    <col min="5" max="5" width="75.42578125" style="1" customWidth="1"/>
    <col min="6" max="6" width="29.28515625" style="1" customWidth="1"/>
    <col min="7" max="7" width="26.28515625" style="1" customWidth="1"/>
    <col min="8" max="8" width="24.5703125" style="1" hidden="1" customWidth="1"/>
    <col min="9" max="9" width="25.42578125" style="1" hidden="1" customWidth="1"/>
    <col min="10" max="10" width="28.140625" style="1" customWidth="1"/>
    <col min="11" max="11" width="20.5703125" style="1" customWidth="1"/>
    <col min="12" max="12" width="13" style="1" customWidth="1"/>
    <col min="13" max="13" width="10.28515625" style="1" bestFit="1" customWidth="1"/>
    <col min="14" max="384" width="8.85546875" style="52"/>
    <col min="385" max="16384" width="8.85546875" style="1"/>
  </cols>
  <sheetData>
    <row r="1" spans="1:384" ht="24" customHeight="1" x14ac:dyDescent="0.4">
      <c r="F1" s="86" t="s">
        <v>128</v>
      </c>
      <c r="G1" s="86"/>
      <c r="H1" s="86"/>
      <c r="I1" s="86"/>
      <c r="J1" s="86"/>
      <c r="K1" s="86"/>
    </row>
    <row r="2" spans="1:384" ht="26.25" x14ac:dyDescent="0.4">
      <c r="F2" s="87" t="s">
        <v>129</v>
      </c>
      <c r="G2" s="87"/>
      <c r="H2" s="87"/>
      <c r="I2" s="87"/>
      <c r="J2" s="87"/>
      <c r="K2" s="87"/>
    </row>
    <row r="3" spans="1:384" ht="26.25" x14ac:dyDescent="0.4">
      <c r="F3" s="87" t="s">
        <v>130</v>
      </c>
      <c r="G3" s="87"/>
      <c r="H3" s="87"/>
      <c r="I3" s="87"/>
      <c r="J3" s="87"/>
      <c r="K3" s="87"/>
    </row>
    <row r="4" spans="1:384" ht="26.25" x14ac:dyDescent="0.4">
      <c r="F4" s="87" t="s">
        <v>131</v>
      </c>
      <c r="G4" s="87"/>
      <c r="H4" s="87"/>
      <c r="I4" s="87"/>
      <c r="J4" s="87"/>
      <c r="K4" s="87"/>
    </row>
    <row r="5" spans="1:384" ht="26.25" x14ac:dyDescent="0.4">
      <c r="F5" s="88" t="s">
        <v>139</v>
      </c>
      <c r="G5" s="88"/>
      <c r="H5" s="88"/>
      <c r="I5" s="88"/>
      <c r="J5" s="88"/>
      <c r="K5" s="88"/>
    </row>
    <row r="6" spans="1:384" ht="26.25" x14ac:dyDescent="0.4">
      <c r="F6" s="88" t="s">
        <v>132</v>
      </c>
      <c r="G6" s="88"/>
      <c r="H6" s="88"/>
      <c r="I6" s="88"/>
      <c r="J6" s="88"/>
      <c r="K6" s="88"/>
    </row>
    <row r="7" spans="1:384" ht="26.25" x14ac:dyDescent="0.4">
      <c r="F7" s="88" t="s">
        <v>138</v>
      </c>
      <c r="G7" s="88"/>
      <c r="H7" s="88"/>
      <c r="I7" s="88"/>
      <c r="J7" s="88"/>
      <c r="K7" s="88"/>
    </row>
    <row r="8" spans="1:384" ht="26.25" x14ac:dyDescent="0.4">
      <c r="F8" s="80"/>
      <c r="G8" s="80"/>
      <c r="H8" s="80"/>
      <c r="I8" s="80"/>
      <c r="J8" s="80"/>
      <c r="K8" s="80"/>
    </row>
    <row r="9" spans="1:384" ht="26.25" x14ac:dyDescent="0.4">
      <c r="F9" s="80"/>
      <c r="G9" s="80"/>
      <c r="H9" s="80"/>
      <c r="I9" s="80"/>
      <c r="J9" s="80"/>
      <c r="K9" s="80"/>
    </row>
    <row r="10" spans="1:384" ht="28.15" customHeight="1" x14ac:dyDescent="0.35">
      <c r="G10" s="9"/>
      <c r="H10" s="9"/>
      <c r="I10" s="9"/>
      <c r="J10" s="9"/>
      <c r="K10" s="9"/>
    </row>
    <row r="11" spans="1:384" ht="33" customHeight="1" x14ac:dyDescent="0.35">
      <c r="A11" s="84" t="s">
        <v>34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</row>
    <row r="12" spans="1:384" x14ac:dyDescent="0.3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10"/>
    </row>
    <row r="13" spans="1:384" s="3" customFormat="1" ht="164.25" customHeight="1" x14ac:dyDescent="0.35">
      <c r="A13" s="12" t="s">
        <v>0</v>
      </c>
      <c r="B13" s="12" t="s">
        <v>1</v>
      </c>
      <c r="C13" s="12" t="s">
        <v>2</v>
      </c>
      <c r="D13" s="12" t="s">
        <v>3</v>
      </c>
      <c r="E13" s="12" t="s">
        <v>4</v>
      </c>
      <c r="F13" s="12" t="s">
        <v>5</v>
      </c>
      <c r="G13" s="12" t="s">
        <v>6</v>
      </c>
      <c r="H13" s="12" t="s">
        <v>7</v>
      </c>
      <c r="I13" s="12" t="s">
        <v>90</v>
      </c>
      <c r="J13" s="12" t="s">
        <v>135</v>
      </c>
      <c r="K13" s="12" t="s">
        <v>8</v>
      </c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  <c r="IR13" s="59"/>
      <c r="IS13" s="59"/>
      <c r="IT13" s="59"/>
      <c r="IU13" s="59"/>
      <c r="IV13" s="59"/>
      <c r="IW13" s="59"/>
      <c r="IX13" s="59"/>
      <c r="IY13" s="59"/>
      <c r="IZ13" s="59"/>
      <c r="JA13" s="59"/>
      <c r="JB13" s="59"/>
      <c r="JC13" s="59"/>
      <c r="JD13" s="59"/>
      <c r="JE13" s="59"/>
      <c r="JF13" s="59"/>
      <c r="JG13" s="59"/>
      <c r="JH13" s="59"/>
      <c r="JI13" s="59"/>
      <c r="JJ13" s="59"/>
      <c r="JK13" s="59"/>
      <c r="JL13" s="59"/>
      <c r="JM13" s="59"/>
      <c r="JN13" s="59"/>
      <c r="JO13" s="59"/>
      <c r="JP13" s="59"/>
      <c r="JQ13" s="59"/>
      <c r="JR13" s="59"/>
      <c r="JS13" s="59"/>
      <c r="JT13" s="59"/>
      <c r="JU13" s="59"/>
      <c r="JV13" s="59"/>
      <c r="JW13" s="59"/>
      <c r="JX13" s="59"/>
      <c r="JY13" s="59"/>
      <c r="JZ13" s="59"/>
      <c r="KA13" s="59"/>
      <c r="KB13" s="59"/>
      <c r="KC13" s="59"/>
      <c r="KD13" s="59"/>
      <c r="KE13" s="59"/>
      <c r="KF13" s="59"/>
      <c r="KG13" s="59"/>
      <c r="KH13" s="59"/>
      <c r="KI13" s="59"/>
      <c r="KJ13" s="59"/>
      <c r="KK13" s="59"/>
      <c r="KL13" s="59"/>
      <c r="KM13" s="59"/>
      <c r="KN13" s="59"/>
      <c r="KO13" s="59"/>
      <c r="KP13" s="59"/>
      <c r="KQ13" s="59"/>
      <c r="KR13" s="59"/>
      <c r="KS13" s="59"/>
      <c r="KT13" s="59"/>
      <c r="KU13" s="59"/>
      <c r="KV13" s="59"/>
      <c r="KW13" s="59"/>
      <c r="KX13" s="59"/>
      <c r="KY13" s="59"/>
      <c r="KZ13" s="59"/>
      <c r="LA13" s="59"/>
      <c r="LB13" s="59"/>
      <c r="LC13" s="59"/>
      <c r="LD13" s="59"/>
      <c r="LE13" s="59"/>
      <c r="LF13" s="59"/>
      <c r="LG13" s="59"/>
      <c r="LH13" s="59"/>
      <c r="LI13" s="59"/>
      <c r="LJ13" s="59"/>
      <c r="LK13" s="59"/>
      <c r="LL13" s="59"/>
      <c r="LM13" s="59"/>
      <c r="LN13" s="59"/>
      <c r="LO13" s="59"/>
      <c r="LP13" s="59"/>
      <c r="LQ13" s="59"/>
      <c r="LR13" s="59"/>
      <c r="LS13" s="59"/>
      <c r="LT13" s="59"/>
      <c r="LU13" s="59"/>
      <c r="LV13" s="59"/>
      <c r="LW13" s="59"/>
      <c r="LX13" s="59"/>
      <c r="LY13" s="59"/>
      <c r="LZ13" s="59"/>
      <c r="MA13" s="59"/>
      <c r="MB13" s="59"/>
      <c r="MC13" s="59"/>
      <c r="MD13" s="59"/>
      <c r="ME13" s="59"/>
      <c r="MF13" s="59"/>
      <c r="MG13" s="59"/>
      <c r="MH13" s="59"/>
      <c r="MI13" s="59"/>
      <c r="MJ13" s="59"/>
      <c r="MK13" s="59"/>
      <c r="ML13" s="59"/>
      <c r="MM13" s="59"/>
      <c r="MN13" s="59"/>
      <c r="MO13" s="59"/>
      <c r="MP13" s="59"/>
      <c r="MQ13" s="59"/>
      <c r="MR13" s="59"/>
      <c r="MS13" s="59"/>
      <c r="MT13" s="59"/>
      <c r="MU13" s="59"/>
      <c r="MV13" s="59"/>
      <c r="MW13" s="59"/>
      <c r="MX13" s="59"/>
      <c r="MY13" s="59"/>
      <c r="MZ13" s="59"/>
      <c r="NA13" s="59"/>
      <c r="NB13" s="59"/>
      <c r="NC13" s="59"/>
      <c r="ND13" s="59"/>
      <c r="NE13" s="59"/>
      <c r="NF13" s="59"/>
      <c r="NG13" s="59"/>
      <c r="NH13" s="59"/>
      <c r="NI13" s="59"/>
      <c r="NJ13" s="59"/>
      <c r="NK13" s="59"/>
      <c r="NL13" s="59"/>
      <c r="NM13" s="59"/>
      <c r="NN13" s="59"/>
      <c r="NO13" s="59"/>
      <c r="NP13" s="59"/>
      <c r="NQ13" s="59"/>
      <c r="NR13" s="59"/>
      <c r="NS13" s="59"/>
      <c r="NT13" s="59"/>
    </row>
    <row r="14" spans="1:384" s="82" customFormat="1" ht="18.75" x14ac:dyDescent="0.3">
      <c r="A14" s="81"/>
      <c r="B14" s="81"/>
      <c r="C14" s="81"/>
      <c r="D14" s="81">
        <v>1</v>
      </c>
      <c r="E14" s="81">
        <v>2</v>
      </c>
      <c r="F14" s="81">
        <v>3</v>
      </c>
      <c r="G14" s="81">
        <v>4</v>
      </c>
      <c r="H14" s="81"/>
      <c r="I14" s="81"/>
      <c r="J14" s="81">
        <v>5</v>
      </c>
      <c r="K14" s="81">
        <v>6</v>
      </c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  <c r="IJ14" s="83"/>
      <c r="IK14" s="83"/>
      <c r="IL14" s="83"/>
      <c r="IM14" s="83"/>
      <c r="IN14" s="83"/>
      <c r="IO14" s="83"/>
      <c r="IP14" s="83"/>
      <c r="IQ14" s="83"/>
      <c r="IR14" s="83"/>
      <c r="IS14" s="83"/>
      <c r="IT14" s="83"/>
      <c r="IU14" s="83"/>
      <c r="IV14" s="83"/>
      <c r="IW14" s="83"/>
      <c r="IX14" s="83"/>
      <c r="IY14" s="83"/>
      <c r="IZ14" s="83"/>
      <c r="JA14" s="83"/>
      <c r="JB14" s="83"/>
      <c r="JC14" s="83"/>
      <c r="JD14" s="83"/>
      <c r="JE14" s="83"/>
      <c r="JF14" s="83"/>
      <c r="JG14" s="83"/>
      <c r="JH14" s="83"/>
      <c r="JI14" s="83"/>
      <c r="JJ14" s="83"/>
      <c r="JK14" s="83"/>
      <c r="JL14" s="83"/>
      <c r="JM14" s="83"/>
      <c r="JN14" s="83"/>
      <c r="JO14" s="83"/>
      <c r="JP14" s="83"/>
      <c r="JQ14" s="83"/>
      <c r="JR14" s="83"/>
      <c r="JS14" s="83"/>
      <c r="JT14" s="83"/>
      <c r="JU14" s="83"/>
      <c r="JV14" s="83"/>
      <c r="JW14" s="83"/>
      <c r="JX14" s="83"/>
      <c r="JY14" s="83"/>
      <c r="JZ14" s="83"/>
      <c r="KA14" s="83"/>
      <c r="KB14" s="83"/>
      <c r="KC14" s="83"/>
      <c r="KD14" s="83"/>
      <c r="KE14" s="83"/>
      <c r="KF14" s="83"/>
      <c r="KG14" s="83"/>
      <c r="KH14" s="83"/>
      <c r="KI14" s="83"/>
      <c r="KJ14" s="83"/>
      <c r="KK14" s="83"/>
      <c r="KL14" s="83"/>
      <c r="KM14" s="83"/>
      <c r="KN14" s="83"/>
      <c r="KO14" s="83"/>
      <c r="KP14" s="83"/>
      <c r="KQ14" s="83"/>
      <c r="KR14" s="83"/>
      <c r="KS14" s="83"/>
      <c r="KT14" s="83"/>
      <c r="KU14" s="83"/>
      <c r="KV14" s="83"/>
      <c r="KW14" s="83"/>
      <c r="KX14" s="83"/>
      <c r="KY14" s="83"/>
      <c r="KZ14" s="83"/>
      <c r="LA14" s="83"/>
      <c r="LB14" s="83"/>
      <c r="LC14" s="83"/>
      <c r="LD14" s="83"/>
      <c r="LE14" s="83"/>
      <c r="LF14" s="83"/>
      <c r="LG14" s="83"/>
      <c r="LH14" s="83"/>
      <c r="LI14" s="83"/>
      <c r="LJ14" s="83"/>
      <c r="LK14" s="83"/>
      <c r="LL14" s="83"/>
      <c r="LM14" s="83"/>
      <c r="LN14" s="83"/>
      <c r="LO14" s="83"/>
      <c r="LP14" s="83"/>
      <c r="LQ14" s="83"/>
      <c r="LR14" s="83"/>
      <c r="LS14" s="83"/>
      <c r="LT14" s="83"/>
      <c r="LU14" s="83"/>
      <c r="LV14" s="83"/>
      <c r="LW14" s="83"/>
      <c r="LX14" s="83"/>
      <c r="LY14" s="83"/>
      <c r="LZ14" s="83"/>
      <c r="MA14" s="83"/>
      <c r="MB14" s="83"/>
      <c r="MC14" s="83"/>
      <c r="MD14" s="83"/>
      <c r="ME14" s="83"/>
      <c r="MF14" s="83"/>
      <c r="MG14" s="83"/>
      <c r="MH14" s="83"/>
      <c r="MI14" s="83"/>
      <c r="MJ14" s="83"/>
      <c r="MK14" s="83"/>
      <c r="ML14" s="83"/>
      <c r="MM14" s="83"/>
      <c r="MN14" s="83"/>
      <c r="MO14" s="83"/>
      <c r="MP14" s="83"/>
      <c r="MQ14" s="83"/>
      <c r="MR14" s="83"/>
      <c r="MS14" s="83"/>
      <c r="MT14" s="83"/>
      <c r="MU14" s="83"/>
      <c r="MV14" s="83"/>
      <c r="MW14" s="83"/>
      <c r="MX14" s="83"/>
      <c r="MY14" s="83"/>
      <c r="MZ14" s="83"/>
      <c r="NA14" s="83"/>
      <c r="NB14" s="83"/>
      <c r="NC14" s="83"/>
      <c r="ND14" s="83"/>
      <c r="NE14" s="83"/>
      <c r="NF14" s="83"/>
      <c r="NG14" s="83"/>
      <c r="NH14" s="83"/>
      <c r="NI14" s="83"/>
      <c r="NJ14" s="83"/>
      <c r="NK14" s="83"/>
      <c r="NL14" s="83"/>
      <c r="NM14" s="83"/>
      <c r="NN14" s="83"/>
      <c r="NO14" s="83"/>
      <c r="NP14" s="83"/>
      <c r="NQ14" s="83"/>
      <c r="NR14" s="83"/>
      <c r="NS14" s="83"/>
      <c r="NT14" s="83"/>
    </row>
    <row r="15" spans="1:384" ht="34.9" customHeight="1" x14ac:dyDescent="0.35">
      <c r="A15" s="70" t="s">
        <v>51</v>
      </c>
      <c r="B15" s="70"/>
      <c r="C15" s="70"/>
      <c r="D15" s="27" t="s">
        <v>50</v>
      </c>
      <c r="E15" s="11"/>
      <c r="F15" s="11"/>
      <c r="G15" s="11"/>
      <c r="H15" s="14">
        <f>H16</f>
        <v>2007200</v>
      </c>
      <c r="I15" s="14">
        <f t="shared" ref="I15:J15" si="0">I16</f>
        <v>0</v>
      </c>
      <c r="J15" s="14">
        <f t="shared" si="0"/>
        <v>2007200</v>
      </c>
      <c r="K15" s="11"/>
    </row>
    <row r="16" spans="1:384" ht="78.599999999999994" customHeight="1" x14ac:dyDescent="0.35">
      <c r="A16" s="71" t="s">
        <v>76</v>
      </c>
      <c r="B16" s="71" t="s">
        <v>77</v>
      </c>
      <c r="C16" s="71" t="s">
        <v>81</v>
      </c>
      <c r="D16" s="13" t="s">
        <v>78</v>
      </c>
      <c r="E16" s="16" t="s">
        <v>79</v>
      </c>
      <c r="F16" s="11" t="s">
        <v>57</v>
      </c>
      <c r="G16" s="11"/>
      <c r="H16" s="17">
        <v>2007200</v>
      </c>
      <c r="I16" s="17"/>
      <c r="J16" s="17">
        <f>H16+I16</f>
        <v>2007200</v>
      </c>
      <c r="K16" s="12"/>
    </row>
    <row r="17" spans="1:384" ht="56.45" customHeight="1" x14ac:dyDescent="0.35">
      <c r="A17" s="12">
        <v>1210000</v>
      </c>
      <c r="B17" s="11"/>
      <c r="C17" s="11"/>
      <c r="D17" s="13" t="s">
        <v>83</v>
      </c>
      <c r="E17" s="11"/>
      <c r="F17" s="11"/>
      <c r="G17" s="11"/>
      <c r="H17" s="14">
        <f>H19+H34+H38+H40</f>
        <v>39587573</v>
      </c>
      <c r="I17" s="14">
        <f>I19+I34+I38+I40</f>
        <v>-3991163.4</v>
      </c>
      <c r="J17" s="14">
        <f>J19+J34+J38+J40</f>
        <v>35596409.600000001</v>
      </c>
      <c r="K17" s="11"/>
    </row>
    <row r="18" spans="1:384" s="2" customFormat="1" ht="23.45" customHeight="1" x14ac:dyDescent="0.35">
      <c r="A18" s="72"/>
      <c r="B18" s="18"/>
      <c r="C18" s="18"/>
      <c r="D18" s="19" t="s">
        <v>94</v>
      </c>
      <c r="E18" s="18"/>
      <c r="F18" s="18"/>
      <c r="G18" s="18"/>
      <c r="H18" s="15">
        <f>H41</f>
        <v>4362000</v>
      </c>
      <c r="I18" s="15">
        <f t="shared" ref="I18:J18" si="1">I41</f>
        <v>0</v>
      </c>
      <c r="J18" s="15">
        <f t="shared" si="1"/>
        <v>4362000</v>
      </c>
      <c r="K18" s="18"/>
      <c r="L18" s="1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  <c r="IR18" s="60"/>
      <c r="IS18" s="60"/>
      <c r="IT18" s="60"/>
      <c r="IU18" s="60"/>
      <c r="IV18" s="60"/>
      <c r="IW18" s="60"/>
      <c r="IX18" s="60"/>
      <c r="IY18" s="60"/>
      <c r="IZ18" s="60"/>
      <c r="JA18" s="60"/>
      <c r="JB18" s="60"/>
      <c r="JC18" s="60"/>
      <c r="JD18" s="60"/>
      <c r="JE18" s="60"/>
      <c r="JF18" s="60"/>
      <c r="JG18" s="60"/>
      <c r="JH18" s="60"/>
      <c r="JI18" s="60"/>
      <c r="JJ18" s="60"/>
      <c r="JK18" s="60"/>
      <c r="JL18" s="60"/>
      <c r="JM18" s="60"/>
      <c r="JN18" s="60"/>
      <c r="JO18" s="60"/>
      <c r="JP18" s="60"/>
      <c r="JQ18" s="60"/>
      <c r="JR18" s="60"/>
      <c r="JS18" s="60"/>
      <c r="JT18" s="60"/>
      <c r="JU18" s="60"/>
      <c r="JV18" s="60"/>
      <c r="JW18" s="60"/>
      <c r="JX18" s="60"/>
      <c r="JY18" s="60"/>
      <c r="JZ18" s="60"/>
      <c r="KA18" s="60"/>
      <c r="KB18" s="60"/>
      <c r="KC18" s="60"/>
      <c r="KD18" s="60"/>
      <c r="KE18" s="60"/>
      <c r="KF18" s="60"/>
      <c r="KG18" s="60"/>
      <c r="KH18" s="60"/>
      <c r="KI18" s="60"/>
      <c r="KJ18" s="60"/>
      <c r="KK18" s="60"/>
      <c r="KL18" s="60"/>
      <c r="KM18" s="60"/>
      <c r="KN18" s="60"/>
      <c r="KO18" s="60"/>
      <c r="KP18" s="60"/>
      <c r="KQ18" s="60"/>
      <c r="KR18" s="60"/>
      <c r="KS18" s="60"/>
      <c r="KT18" s="60"/>
      <c r="KU18" s="60"/>
      <c r="KV18" s="60"/>
      <c r="KW18" s="60"/>
      <c r="KX18" s="60"/>
      <c r="KY18" s="60"/>
      <c r="KZ18" s="60"/>
      <c r="LA18" s="60"/>
      <c r="LB18" s="60"/>
      <c r="LC18" s="60"/>
      <c r="LD18" s="60"/>
      <c r="LE18" s="60"/>
      <c r="LF18" s="60"/>
      <c r="LG18" s="60"/>
      <c r="LH18" s="60"/>
      <c r="LI18" s="60"/>
      <c r="LJ18" s="60"/>
      <c r="LK18" s="60"/>
      <c r="LL18" s="60"/>
      <c r="LM18" s="60"/>
      <c r="LN18" s="60"/>
      <c r="LO18" s="60"/>
      <c r="LP18" s="60"/>
      <c r="LQ18" s="60"/>
      <c r="LR18" s="60"/>
      <c r="LS18" s="60"/>
      <c r="LT18" s="60"/>
      <c r="LU18" s="60"/>
      <c r="LV18" s="60"/>
      <c r="LW18" s="60"/>
      <c r="LX18" s="60"/>
      <c r="LY18" s="60"/>
      <c r="LZ18" s="60"/>
      <c r="MA18" s="60"/>
      <c r="MB18" s="60"/>
      <c r="MC18" s="60"/>
      <c r="MD18" s="60"/>
      <c r="ME18" s="60"/>
      <c r="MF18" s="60"/>
      <c r="MG18" s="60"/>
      <c r="MH18" s="60"/>
      <c r="MI18" s="60"/>
      <c r="MJ18" s="60"/>
      <c r="MK18" s="60"/>
      <c r="ML18" s="60"/>
      <c r="MM18" s="60"/>
      <c r="MN18" s="60"/>
      <c r="MO18" s="60"/>
      <c r="MP18" s="60"/>
      <c r="MQ18" s="60"/>
      <c r="MR18" s="60"/>
      <c r="MS18" s="60"/>
      <c r="MT18" s="60"/>
      <c r="MU18" s="60"/>
      <c r="MV18" s="60"/>
      <c r="MW18" s="60"/>
      <c r="MX18" s="60"/>
      <c r="MY18" s="60"/>
      <c r="MZ18" s="60"/>
      <c r="NA18" s="60"/>
      <c r="NB18" s="60"/>
      <c r="NC18" s="60"/>
      <c r="ND18" s="60"/>
      <c r="NE18" s="60"/>
      <c r="NF18" s="60"/>
      <c r="NG18" s="60"/>
      <c r="NH18" s="60"/>
      <c r="NI18" s="60"/>
      <c r="NJ18" s="60"/>
      <c r="NK18" s="60"/>
      <c r="NL18" s="60"/>
      <c r="NM18" s="60"/>
      <c r="NN18" s="60"/>
      <c r="NO18" s="60"/>
      <c r="NP18" s="60"/>
      <c r="NQ18" s="60"/>
      <c r="NR18" s="60"/>
      <c r="NS18" s="60"/>
      <c r="NT18" s="60"/>
    </row>
    <row r="19" spans="1:384" ht="48" customHeight="1" x14ac:dyDescent="0.35">
      <c r="A19" s="12">
        <v>1217310</v>
      </c>
      <c r="B19" s="12">
        <v>7310</v>
      </c>
      <c r="C19" s="70" t="s">
        <v>11</v>
      </c>
      <c r="D19" s="13" t="s">
        <v>10</v>
      </c>
      <c r="E19" s="11"/>
      <c r="F19" s="11"/>
      <c r="G19" s="11"/>
      <c r="H19" s="14">
        <f>H20+H31+H28</f>
        <v>26215614.43</v>
      </c>
      <c r="I19" s="14">
        <f t="shared" ref="I19:J19" si="2">I20+I31+I28</f>
        <v>8836.6</v>
      </c>
      <c r="J19" s="14">
        <f t="shared" si="2"/>
        <v>26224451.030000001</v>
      </c>
      <c r="K19" s="11"/>
      <c r="L19" s="2"/>
    </row>
    <row r="20" spans="1:384" ht="25.15" customHeight="1" x14ac:dyDescent="0.35">
      <c r="A20" s="11"/>
      <c r="B20" s="11"/>
      <c r="C20" s="11"/>
      <c r="D20" s="11"/>
      <c r="E20" s="20" t="s">
        <v>12</v>
      </c>
      <c r="F20" s="11"/>
      <c r="G20" s="11"/>
      <c r="H20" s="14">
        <f>SUM(H21:H27)</f>
        <v>13145851</v>
      </c>
      <c r="I20" s="14">
        <f>SUM(I21:I27)</f>
        <v>0</v>
      </c>
      <c r="J20" s="14">
        <f>SUM(J21:J27)</f>
        <v>13145851</v>
      </c>
      <c r="K20" s="11"/>
      <c r="L20" s="2"/>
    </row>
    <row r="21" spans="1:384" ht="45" customHeight="1" x14ac:dyDescent="0.35">
      <c r="A21" s="11"/>
      <c r="B21" s="11"/>
      <c r="C21" s="11"/>
      <c r="D21" s="11"/>
      <c r="E21" s="21" t="s">
        <v>41</v>
      </c>
      <c r="F21" s="11" t="s">
        <v>60</v>
      </c>
      <c r="G21" s="11"/>
      <c r="H21" s="22">
        <f>1000000-850000+50000</f>
        <v>200000</v>
      </c>
      <c r="I21" s="22"/>
      <c r="J21" s="17">
        <f t="shared" ref="J21:J27" si="3">H21+I21</f>
        <v>200000</v>
      </c>
      <c r="K21" s="11"/>
    </row>
    <row r="22" spans="1:384" ht="64.900000000000006" customHeight="1" x14ac:dyDescent="0.35">
      <c r="A22" s="11"/>
      <c r="B22" s="11"/>
      <c r="C22" s="11"/>
      <c r="D22" s="11"/>
      <c r="E22" s="21" t="s">
        <v>98</v>
      </c>
      <c r="F22" s="11" t="s">
        <v>65</v>
      </c>
      <c r="G22" s="11"/>
      <c r="H22" s="22">
        <v>332716</v>
      </c>
      <c r="I22" s="22"/>
      <c r="J22" s="17">
        <f>I22+H22</f>
        <v>332716</v>
      </c>
      <c r="K22" s="11"/>
    </row>
    <row r="23" spans="1:384" ht="32.450000000000003" customHeight="1" x14ac:dyDescent="0.35">
      <c r="A23" s="11"/>
      <c r="B23" s="11"/>
      <c r="C23" s="11"/>
      <c r="D23" s="11"/>
      <c r="E23" s="21" t="s">
        <v>99</v>
      </c>
      <c r="F23" s="11">
        <v>2019</v>
      </c>
      <c r="G23" s="11"/>
      <c r="H23" s="22">
        <v>78000</v>
      </c>
      <c r="I23" s="22"/>
      <c r="J23" s="17">
        <f>I23+H23</f>
        <v>78000</v>
      </c>
      <c r="K23" s="11"/>
    </row>
    <row r="24" spans="1:384" ht="114.75" customHeight="1" x14ac:dyDescent="0.35">
      <c r="A24" s="11"/>
      <c r="B24" s="11"/>
      <c r="C24" s="11"/>
      <c r="D24" s="11"/>
      <c r="E24" s="21" t="s">
        <v>100</v>
      </c>
      <c r="F24" s="11" t="s">
        <v>65</v>
      </c>
      <c r="G24" s="11"/>
      <c r="H24" s="22">
        <v>480135</v>
      </c>
      <c r="I24" s="22"/>
      <c r="J24" s="17">
        <f>I24+H24</f>
        <v>480135</v>
      </c>
      <c r="K24" s="11"/>
    </row>
    <row r="25" spans="1:384" ht="88.5" customHeight="1" x14ac:dyDescent="0.35">
      <c r="A25" s="11"/>
      <c r="B25" s="11"/>
      <c r="C25" s="11"/>
      <c r="D25" s="11"/>
      <c r="E25" s="21" t="s">
        <v>85</v>
      </c>
      <c r="F25" s="11">
        <v>2019</v>
      </c>
      <c r="G25" s="23">
        <v>14087743</v>
      </c>
      <c r="H25" s="17">
        <f>7900000+1675458</f>
        <v>9575458</v>
      </c>
      <c r="I25" s="17"/>
      <c r="J25" s="17">
        <f t="shared" si="3"/>
        <v>9575458</v>
      </c>
      <c r="K25" s="11"/>
    </row>
    <row r="26" spans="1:384" ht="76.5" customHeight="1" x14ac:dyDescent="0.35">
      <c r="A26" s="11"/>
      <c r="B26" s="11"/>
      <c r="C26" s="11"/>
      <c r="D26" s="11"/>
      <c r="E26" s="21" t="s">
        <v>86</v>
      </c>
      <c r="F26" s="11">
        <v>2019</v>
      </c>
      <c r="G26" s="23">
        <v>2079542</v>
      </c>
      <c r="H26" s="17">
        <f>4000000-1920458</f>
        <v>2079542</v>
      </c>
      <c r="I26" s="17"/>
      <c r="J26" s="17">
        <f t="shared" si="3"/>
        <v>2079542</v>
      </c>
      <c r="K26" s="11"/>
    </row>
    <row r="27" spans="1:384" ht="60.75" customHeight="1" x14ac:dyDescent="0.35">
      <c r="A27" s="11"/>
      <c r="B27" s="11"/>
      <c r="C27" s="11"/>
      <c r="D27" s="11"/>
      <c r="E27" s="21" t="s">
        <v>52</v>
      </c>
      <c r="F27" s="11">
        <v>2019</v>
      </c>
      <c r="G27" s="24"/>
      <c r="H27" s="22">
        <v>400000</v>
      </c>
      <c r="I27" s="22"/>
      <c r="J27" s="17">
        <f t="shared" si="3"/>
        <v>400000</v>
      </c>
      <c r="K27" s="11"/>
    </row>
    <row r="28" spans="1:384" ht="23.45" customHeight="1" x14ac:dyDescent="0.35">
      <c r="A28" s="11"/>
      <c r="B28" s="11"/>
      <c r="C28" s="11"/>
      <c r="D28" s="11"/>
      <c r="E28" s="25" t="s">
        <v>42</v>
      </c>
      <c r="F28" s="11"/>
      <c r="G28" s="11"/>
      <c r="H28" s="14">
        <f>H30+H29</f>
        <v>500000</v>
      </c>
      <c r="I28" s="14">
        <f t="shared" ref="I28:J28" si="4">I30+I29</f>
        <v>8836.6</v>
      </c>
      <c r="J28" s="14">
        <f t="shared" si="4"/>
        <v>508836.6</v>
      </c>
      <c r="K28" s="22"/>
    </row>
    <row r="29" spans="1:384" ht="75" customHeight="1" x14ac:dyDescent="0.35">
      <c r="A29" s="11"/>
      <c r="B29" s="11"/>
      <c r="C29" s="11"/>
      <c r="D29" s="11"/>
      <c r="E29" s="21" t="s">
        <v>125</v>
      </c>
      <c r="F29" s="11" t="s">
        <v>55</v>
      </c>
      <c r="G29" s="23">
        <v>693658</v>
      </c>
      <c r="H29" s="22"/>
      <c r="I29" s="17">
        <v>8836.6</v>
      </c>
      <c r="J29" s="17">
        <f>I29+H29</f>
        <v>8836.6</v>
      </c>
      <c r="K29" s="26">
        <v>100</v>
      </c>
    </row>
    <row r="30" spans="1:384" ht="39.6" customHeight="1" x14ac:dyDescent="0.35">
      <c r="A30" s="11"/>
      <c r="B30" s="11"/>
      <c r="C30" s="11"/>
      <c r="D30" s="11"/>
      <c r="E30" s="21" t="s">
        <v>45</v>
      </c>
      <c r="F30" s="11">
        <v>2019</v>
      </c>
      <c r="G30" s="24"/>
      <c r="H30" s="17">
        <v>500000</v>
      </c>
      <c r="I30" s="17"/>
      <c r="J30" s="17">
        <f>H30+I30</f>
        <v>500000</v>
      </c>
      <c r="K30" s="11"/>
    </row>
    <row r="31" spans="1:384" ht="35.25" customHeight="1" x14ac:dyDescent="0.35">
      <c r="A31" s="11"/>
      <c r="B31" s="11"/>
      <c r="C31" s="11"/>
      <c r="D31" s="11"/>
      <c r="E31" s="13" t="s">
        <v>43</v>
      </c>
      <c r="F31" s="11"/>
      <c r="G31" s="11"/>
      <c r="H31" s="14">
        <f>SUM(H32:H33)</f>
        <v>12569763.43</v>
      </c>
      <c r="I31" s="14">
        <f>SUM(I32:I33)</f>
        <v>0</v>
      </c>
      <c r="J31" s="14">
        <f>SUM(J32:J33)</f>
        <v>12569763.43</v>
      </c>
      <c r="K31" s="11"/>
    </row>
    <row r="32" spans="1:384" ht="67.5" customHeight="1" x14ac:dyDescent="0.35">
      <c r="A32" s="11"/>
      <c r="B32" s="11"/>
      <c r="C32" s="11"/>
      <c r="D32" s="11"/>
      <c r="E32" s="21" t="s">
        <v>40</v>
      </c>
      <c r="F32" s="11" t="s">
        <v>53</v>
      </c>
      <c r="G32" s="23">
        <v>12333420</v>
      </c>
      <c r="H32" s="22">
        <f>3000000+598000-300000</f>
        <v>3298000</v>
      </c>
      <c r="I32" s="22"/>
      <c r="J32" s="17">
        <f t="shared" ref="J32:J33" si="5">H32+I32</f>
        <v>3298000</v>
      </c>
      <c r="K32" s="11"/>
    </row>
    <row r="33" spans="1:384" ht="75.75" customHeight="1" x14ac:dyDescent="0.35">
      <c r="A33" s="11"/>
      <c r="B33" s="11"/>
      <c r="C33" s="11"/>
      <c r="D33" s="11"/>
      <c r="E33" s="21" t="s">
        <v>84</v>
      </c>
      <c r="F33" s="11" t="s">
        <v>54</v>
      </c>
      <c r="G33" s="23">
        <v>36282325</v>
      </c>
      <c r="H33" s="22">
        <f>3000000+6271763.43</f>
        <v>9271763.4299999997</v>
      </c>
      <c r="I33" s="22"/>
      <c r="J33" s="17">
        <f t="shared" si="5"/>
        <v>9271763.4299999997</v>
      </c>
      <c r="K33" s="11">
        <v>3.3</v>
      </c>
    </row>
    <row r="34" spans="1:384" ht="59.45" customHeight="1" x14ac:dyDescent="0.35">
      <c r="A34" s="12">
        <v>1217330</v>
      </c>
      <c r="B34" s="12">
        <v>7330</v>
      </c>
      <c r="C34" s="70" t="s">
        <v>11</v>
      </c>
      <c r="D34" s="27" t="s">
        <v>91</v>
      </c>
      <c r="E34" s="21"/>
      <c r="F34" s="11"/>
      <c r="G34" s="11"/>
      <c r="H34" s="14">
        <f>H35</f>
        <v>5765753</v>
      </c>
      <c r="I34" s="14">
        <f t="shared" ref="I34:J34" si="6">I35</f>
        <v>-4000000</v>
      </c>
      <c r="J34" s="14">
        <f t="shared" si="6"/>
        <v>1765753</v>
      </c>
      <c r="K34" s="11"/>
    </row>
    <row r="35" spans="1:384" ht="22.15" customHeight="1" x14ac:dyDescent="0.35">
      <c r="A35" s="12"/>
      <c r="B35" s="12"/>
      <c r="C35" s="70"/>
      <c r="D35" s="27"/>
      <c r="E35" s="20" t="s">
        <v>12</v>
      </c>
      <c r="F35" s="11"/>
      <c r="G35" s="11"/>
      <c r="H35" s="14">
        <f>SUM(H36:H37)</f>
        <v>5765753</v>
      </c>
      <c r="I35" s="14">
        <f t="shared" ref="I35:J35" si="7">SUM(I36:I37)</f>
        <v>-4000000</v>
      </c>
      <c r="J35" s="14">
        <f t="shared" si="7"/>
        <v>1765753</v>
      </c>
      <c r="K35" s="11"/>
    </row>
    <row r="36" spans="1:384" ht="54" customHeight="1" x14ac:dyDescent="0.35">
      <c r="A36" s="12"/>
      <c r="B36" s="12"/>
      <c r="C36" s="70"/>
      <c r="D36" s="27"/>
      <c r="E36" s="21" t="s">
        <v>46</v>
      </c>
      <c r="F36" s="11" t="s">
        <v>55</v>
      </c>
      <c r="G36" s="23">
        <v>4150571</v>
      </c>
      <c r="H36" s="22">
        <v>1765753</v>
      </c>
      <c r="I36" s="22"/>
      <c r="J36" s="17">
        <f t="shared" ref="J36:J37" si="8">H36+I36</f>
        <v>1765753</v>
      </c>
      <c r="K36" s="11">
        <v>73.599999999999994</v>
      </c>
    </row>
    <row r="37" spans="1:384" ht="61.5" customHeight="1" x14ac:dyDescent="0.35">
      <c r="A37" s="12"/>
      <c r="B37" s="12"/>
      <c r="C37" s="70"/>
      <c r="D37" s="27"/>
      <c r="E37" s="21" t="s">
        <v>47</v>
      </c>
      <c r="F37" s="11" t="s">
        <v>56</v>
      </c>
      <c r="G37" s="23">
        <v>6472940</v>
      </c>
      <c r="H37" s="22">
        <f>1000000+3200000-200000</f>
        <v>4000000</v>
      </c>
      <c r="I37" s="22">
        <v>-4000000</v>
      </c>
      <c r="J37" s="17">
        <f t="shared" si="8"/>
        <v>0</v>
      </c>
      <c r="K37" s="11">
        <v>2.2000000000000002</v>
      </c>
    </row>
    <row r="38" spans="1:384" ht="51.6" customHeight="1" x14ac:dyDescent="0.35">
      <c r="A38" s="12">
        <v>1217340</v>
      </c>
      <c r="B38" s="12">
        <v>7340</v>
      </c>
      <c r="C38" s="70" t="s">
        <v>11</v>
      </c>
      <c r="D38" s="13" t="s">
        <v>31</v>
      </c>
      <c r="E38" s="21"/>
      <c r="F38" s="11"/>
      <c r="G38" s="11"/>
      <c r="H38" s="14">
        <f>H39</f>
        <v>3100000</v>
      </c>
      <c r="I38" s="14">
        <f t="shared" ref="I38:J38" si="9">I39</f>
        <v>0</v>
      </c>
      <c r="J38" s="14">
        <f t="shared" si="9"/>
        <v>3100000</v>
      </c>
      <c r="K38" s="11"/>
    </row>
    <row r="39" spans="1:384" ht="54" customHeight="1" x14ac:dyDescent="0.35">
      <c r="A39" s="12"/>
      <c r="B39" s="12"/>
      <c r="C39" s="70"/>
      <c r="D39" s="27"/>
      <c r="E39" s="21" t="s">
        <v>48</v>
      </c>
      <c r="F39" s="28" t="s">
        <v>54</v>
      </c>
      <c r="G39" s="23">
        <v>12490900.4</v>
      </c>
      <c r="H39" s="22">
        <v>3100000</v>
      </c>
      <c r="I39" s="22"/>
      <c r="J39" s="17">
        <f>H39+I39</f>
        <v>3100000</v>
      </c>
      <c r="K39" s="11">
        <v>11.2</v>
      </c>
    </row>
    <row r="40" spans="1:384" ht="79.150000000000006" customHeight="1" x14ac:dyDescent="0.35">
      <c r="A40" s="12">
        <v>1217363</v>
      </c>
      <c r="B40" s="12">
        <v>7363</v>
      </c>
      <c r="C40" s="70" t="s">
        <v>93</v>
      </c>
      <c r="D40" s="27" t="s">
        <v>92</v>
      </c>
      <c r="E40" s="21"/>
      <c r="F40" s="28"/>
      <c r="G40" s="23"/>
      <c r="H40" s="14">
        <f t="shared" ref="H40:I40" si="10">H46+H48+H42+H44</f>
        <v>4506205.57</v>
      </c>
      <c r="I40" s="14">
        <f t="shared" si="10"/>
        <v>0</v>
      </c>
      <c r="J40" s="14">
        <f>J46+J48+J42+J44</f>
        <v>4506205.57</v>
      </c>
      <c r="K40" s="11"/>
    </row>
    <row r="41" spans="1:384" s="3" customFormat="1" ht="30" customHeight="1" x14ac:dyDescent="0.35">
      <c r="A41" s="12"/>
      <c r="B41" s="12"/>
      <c r="C41" s="70"/>
      <c r="D41" s="19" t="s">
        <v>94</v>
      </c>
      <c r="E41" s="25"/>
      <c r="F41" s="29"/>
      <c r="G41" s="30"/>
      <c r="H41" s="15">
        <f t="shared" ref="H41:I41" si="11">H43+H47+H49+H45</f>
        <v>4362000</v>
      </c>
      <c r="I41" s="15">
        <f t="shared" si="11"/>
        <v>0</v>
      </c>
      <c r="J41" s="15">
        <f>J43+J47+J49+J45</f>
        <v>4362000</v>
      </c>
      <c r="K41" s="12"/>
      <c r="L41" s="1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59"/>
      <c r="GZ41" s="59"/>
      <c r="HA41" s="59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  <c r="IF41" s="59"/>
      <c r="IG41" s="59"/>
      <c r="IH41" s="59"/>
      <c r="II41" s="59"/>
      <c r="IJ41" s="59"/>
      <c r="IK41" s="59"/>
      <c r="IL41" s="59"/>
      <c r="IM41" s="59"/>
      <c r="IN41" s="59"/>
      <c r="IO41" s="59"/>
      <c r="IP41" s="59"/>
      <c r="IQ41" s="59"/>
      <c r="IR41" s="59"/>
      <c r="IS41" s="59"/>
      <c r="IT41" s="59"/>
      <c r="IU41" s="59"/>
      <c r="IV41" s="59"/>
      <c r="IW41" s="59"/>
      <c r="IX41" s="59"/>
      <c r="IY41" s="59"/>
      <c r="IZ41" s="59"/>
      <c r="JA41" s="59"/>
      <c r="JB41" s="59"/>
      <c r="JC41" s="59"/>
      <c r="JD41" s="59"/>
      <c r="JE41" s="59"/>
      <c r="JF41" s="59"/>
      <c r="JG41" s="59"/>
      <c r="JH41" s="59"/>
      <c r="JI41" s="59"/>
      <c r="JJ41" s="59"/>
      <c r="JK41" s="59"/>
      <c r="JL41" s="59"/>
      <c r="JM41" s="59"/>
      <c r="JN41" s="59"/>
      <c r="JO41" s="59"/>
      <c r="JP41" s="59"/>
      <c r="JQ41" s="59"/>
      <c r="JR41" s="59"/>
      <c r="JS41" s="59"/>
      <c r="JT41" s="59"/>
      <c r="JU41" s="59"/>
      <c r="JV41" s="59"/>
      <c r="JW41" s="59"/>
      <c r="JX41" s="59"/>
      <c r="JY41" s="59"/>
      <c r="JZ41" s="59"/>
      <c r="KA41" s="59"/>
      <c r="KB41" s="59"/>
      <c r="KC41" s="59"/>
      <c r="KD41" s="59"/>
      <c r="KE41" s="59"/>
      <c r="KF41" s="59"/>
      <c r="KG41" s="59"/>
      <c r="KH41" s="59"/>
      <c r="KI41" s="59"/>
      <c r="KJ41" s="59"/>
      <c r="KK41" s="59"/>
      <c r="KL41" s="59"/>
      <c r="KM41" s="59"/>
      <c r="KN41" s="59"/>
      <c r="KO41" s="59"/>
      <c r="KP41" s="59"/>
      <c r="KQ41" s="59"/>
      <c r="KR41" s="59"/>
      <c r="KS41" s="59"/>
      <c r="KT41" s="59"/>
      <c r="KU41" s="59"/>
      <c r="KV41" s="59"/>
      <c r="KW41" s="59"/>
      <c r="KX41" s="59"/>
      <c r="KY41" s="59"/>
      <c r="KZ41" s="59"/>
      <c r="LA41" s="59"/>
      <c r="LB41" s="59"/>
      <c r="LC41" s="59"/>
      <c r="LD41" s="59"/>
      <c r="LE41" s="59"/>
      <c r="LF41" s="59"/>
      <c r="LG41" s="59"/>
      <c r="LH41" s="59"/>
      <c r="LI41" s="59"/>
      <c r="LJ41" s="59"/>
      <c r="LK41" s="59"/>
      <c r="LL41" s="59"/>
      <c r="LM41" s="59"/>
      <c r="LN41" s="59"/>
      <c r="LO41" s="59"/>
      <c r="LP41" s="59"/>
      <c r="LQ41" s="59"/>
      <c r="LR41" s="59"/>
      <c r="LS41" s="59"/>
      <c r="LT41" s="59"/>
      <c r="LU41" s="59"/>
      <c r="LV41" s="59"/>
      <c r="LW41" s="59"/>
      <c r="LX41" s="59"/>
      <c r="LY41" s="59"/>
      <c r="LZ41" s="59"/>
      <c r="MA41" s="59"/>
      <c r="MB41" s="59"/>
      <c r="MC41" s="59"/>
      <c r="MD41" s="59"/>
      <c r="ME41" s="59"/>
      <c r="MF41" s="59"/>
      <c r="MG41" s="59"/>
      <c r="MH41" s="59"/>
      <c r="MI41" s="59"/>
      <c r="MJ41" s="59"/>
      <c r="MK41" s="59"/>
      <c r="ML41" s="59"/>
      <c r="MM41" s="59"/>
      <c r="MN41" s="59"/>
      <c r="MO41" s="59"/>
      <c r="MP41" s="59"/>
      <c r="MQ41" s="59"/>
      <c r="MR41" s="59"/>
      <c r="MS41" s="59"/>
      <c r="MT41" s="59"/>
      <c r="MU41" s="59"/>
      <c r="MV41" s="59"/>
      <c r="MW41" s="59"/>
      <c r="MX41" s="59"/>
      <c r="MY41" s="59"/>
      <c r="MZ41" s="59"/>
      <c r="NA41" s="59"/>
      <c r="NB41" s="59"/>
      <c r="NC41" s="59"/>
      <c r="ND41" s="59"/>
      <c r="NE41" s="59"/>
      <c r="NF41" s="59"/>
      <c r="NG41" s="59"/>
      <c r="NH41" s="59"/>
      <c r="NI41" s="59"/>
      <c r="NJ41" s="59"/>
      <c r="NK41" s="59"/>
      <c r="NL41" s="59"/>
      <c r="NM41" s="59"/>
      <c r="NN41" s="59"/>
      <c r="NO41" s="59"/>
      <c r="NP41" s="59"/>
      <c r="NQ41" s="59"/>
      <c r="NR41" s="59"/>
      <c r="NS41" s="59"/>
      <c r="NT41" s="59"/>
    </row>
    <row r="42" spans="1:384" s="3" customFormat="1" ht="60.75" customHeight="1" x14ac:dyDescent="0.35">
      <c r="A42" s="12"/>
      <c r="B42" s="12"/>
      <c r="C42" s="70"/>
      <c r="D42" s="19"/>
      <c r="E42" s="21" t="s">
        <v>96</v>
      </c>
      <c r="F42" s="11">
        <v>2019</v>
      </c>
      <c r="G42" s="30"/>
      <c r="H42" s="22">
        <v>515000</v>
      </c>
      <c r="I42" s="22"/>
      <c r="J42" s="22">
        <f>I42+H42</f>
        <v>515000</v>
      </c>
      <c r="K42" s="12"/>
      <c r="L42" s="1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  <c r="FP42" s="59"/>
      <c r="FQ42" s="59"/>
      <c r="FR42" s="59"/>
      <c r="FS42" s="59"/>
      <c r="FT42" s="59"/>
      <c r="FU42" s="59"/>
      <c r="FV42" s="59"/>
      <c r="FW42" s="59"/>
      <c r="FX42" s="59"/>
      <c r="FY42" s="59"/>
      <c r="FZ42" s="59"/>
      <c r="GA42" s="59"/>
      <c r="GB42" s="59"/>
      <c r="GC42" s="59"/>
      <c r="GD42" s="59"/>
      <c r="GE42" s="59"/>
      <c r="GF42" s="59"/>
      <c r="GG42" s="59"/>
      <c r="GH42" s="59"/>
      <c r="GI42" s="59"/>
      <c r="GJ42" s="59"/>
      <c r="GK42" s="59"/>
      <c r="GL42" s="59"/>
      <c r="GM42" s="59"/>
      <c r="GN42" s="59"/>
      <c r="GO42" s="59"/>
      <c r="GP42" s="59"/>
      <c r="GQ42" s="59"/>
      <c r="GR42" s="59"/>
      <c r="GS42" s="59"/>
      <c r="GT42" s="59"/>
      <c r="GU42" s="59"/>
      <c r="GV42" s="59"/>
      <c r="GW42" s="59"/>
      <c r="GX42" s="59"/>
      <c r="GY42" s="59"/>
      <c r="GZ42" s="59"/>
      <c r="HA42" s="59"/>
      <c r="HB42" s="59"/>
      <c r="HC42" s="59"/>
      <c r="HD42" s="59"/>
      <c r="HE42" s="59"/>
      <c r="HF42" s="59"/>
      <c r="HG42" s="59"/>
      <c r="HH42" s="59"/>
      <c r="HI42" s="59"/>
      <c r="HJ42" s="59"/>
      <c r="HK42" s="59"/>
      <c r="HL42" s="59"/>
      <c r="HM42" s="59"/>
      <c r="HN42" s="59"/>
      <c r="HO42" s="59"/>
      <c r="HP42" s="59"/>
      <c r="HQ42" s="59"/>
      <c r="HR42" s="59"/>
      <c r="HS42" s="59"/>
      <c r="HT42" s="59"/>
      <c r="HU42" s="59"/>
      <c r="HV42" s="59"/>
      <c r="HW42" s="59"/>
      <c r="HX42" s="59"/>
      <c r="HY42" s="59"/>
      <c r="HZ42" s="59"/>
      <c r="IA42" s="59"/>
      <c r="IB42" s="59"/>
      <c r="IC42" s="59"/>
      <c r="ID42" s="59"/>
      <c r="IE42" s="59"/>
      <c r="IF42" s="59"/>
      <c r="IG42" s="59"/>
      <c r="IH42" s="59"/>
      <c r="II42" s="59"/>
      <c r="IJ42" s="59"/>
      <c r="IK42" s="59"/>
      <c r="IL42" s="59"/>
      <c r="IM42" s="59"/>
      <c r="IN42" s="59"/>
      <c r="IO42" s="59"/>
      <c r="IP42" s="59"/>
      <c r="IQ42" s="59"/>
      <c r="IR42" s="59"/>
      <c r="IS42" s="59"/>
      <c r="IT42" s="59"/>
      <c r="IU42" s="59"/>
      <c r="IV42" s="59"/>
      <c r="IW42" s="59"/>
      <c r="IX42" s="59"/>
      <c r="IY42" s="59"/>
      <c r="IZ42" s="59"/>
      <c r="JA42" s="59"/>
      <c r="JB42" s="59"/>
      <c r="JC42" s="59"/>
      <c r="JD42" s="59"/>
      <c r="JE42" s="59"/>
      <c r="JF42" s="59"/>
      <c r="JG42" s="59"/>
      <c r="JH42" s="59"/>
      <c r="JI42" s="59"/>
      <c r="JJ42" s="59"/>
      <c r="JK42" s="59"/>
      <c r="JL42" s="59"/>
      <c r="JM42" s="59"/>
      <c r="JN42" s="59"/>
      <c r="JO42" s="59"/>
      <c r="JP42" s="59"/>
      <c r="JQ42" s="59"/>
      <c r="JR42" s="59"/>
      <c r="JS42" s="59"/>
      <c r="JT42" s="59"/>
      <c r="JU42" s="59"/>
      <c r="JV42" s="59"/>
      <c r="JW42" s="59"/>
      <c r="JX42" s="59"/>
      <c r="JY42" s="59"/>
      <c r="JZ42" s="59"/>
      <c r="KA42" s="59"/>
      <c r="KB42" s="59"/>
      <c r="KC42" s="59"/>
      <c r="KD42" s="59"/>
      <c r="KE42" s="59"/>
      <c r="KF42" s="59"/>
      <c r="KG42" s="59"/>
      <c r="KH42" s="59"/>
      <c r="KI42" s="59"/>
      <c r="KJ42" s="59"/>
      <c r="KK42" s="59"/>
      <c r="KL42" s="59"/>
      <c r="KM42" s="59"/>
      <c r="KN42" s="59"/>
      <c r="KO42" s="59"/>
      <c r="KP42" s="59"/>
      <c r="KQ42" s="59"/>
      <c r="KR42" s="59"/>
      <c r="KS42" s="59"/>
      <c r="KT42" s="59"/>
      <c r="KU42" s="59"/>
      <c r="KV42" s="59"/>
      <c r="KW42" s="59"/>
      <c r="KX42" s="59"/>
      <c r="KY42" s="59"/>
      <c r="KZ42" s="59"/>
      <c r="LA42" s="59"/>
      <c r="LB42" s="59"/>
      <c r="LC42" s="59"/>
      <c r="LD42" s="59"/>
      <c r="LE42" s="59"/>
      <c r="LF42" s="59"/>
      <c r="LG42" s="59"/>
      <c r="LH42" s="59"/>
      <c r="LI42" s="59"/>
      <c r="LJ42" s="59"/>
      <c r="LK42" s="59"/>
      <c r="LL42" s="59"/>
      <c r="LM42" s="59"/>
      <c r="LN42" s="59"/>
      <c r="LO42" s="59"/>
      <c r="LP42" s="59"/>
      <c r="LQ42" s="59"/>
      <c r="LR42" s="59"/>
      <c r="LS42" s="59"/>
      <c r="LT42" s="59"/>
      <c r="LU42" s="59"/>
      <c r="LV42" s="59"/>
      <c r="LW42" s="59"/>
      <c r="LX42" s="59"/>
      <c r="LY42" s="59"/>
      <c r="LZ42" s="59"/>
      <c r="MA42" s="59"/>
      <c r="MB42" s="59"/>
      <c r="MC42" s="59"/>
      <c r="MD42" s="59"/>
      <c r="ME42" s="59"/>
      <c r="MF42" s="59"/>
      <c r="MG42" s="59"/>
      <c r="MH42" s="59"/>
      <c r="MI42" s="59"/>
      <c r="MJ42" s="59"/>
      <c r="MK42" s="59"/>
      <c r="ML42" s="59"/>
      <c r="MM42" s="59"/>
      <c r="MN42" s="59"/>
      <c r="MO42" s="59"/>
      <c r="MP42" s="59"/>
      <c r="MQ42" s="59"/>
      <c r="MR42" s="59"/>
      <c r="MS42" s="59"/>
      <c r="MT42" s="59"/>
      <c r="MU42" s="59"/>
      <c r="MV42" s="59"/>
      <c r="MW42" s="59"/>
      <c r="MX42" s="59"/>
      <c r="MY42" s="59"/>
      <c r="MZ42" s="59"/>
      <c r="NA42" s="59"/>
      <c r="NB42" s="59"/>
      <c r="NC42" s="59"/>
      <c r="ND42" s="59"/>
      <c r="NE42" s="59"/>
      <c r="NF42" s="59"/>
      <c r="NG42" s="59"/>
      <c r="NH42" s="59"/>
      <c r="NI42" s="59"/>
      <c r="NJ42" s="59"/>
      <c r="NK42" s="59"/>
      <c r="NL42" s="59"/>
      <c r="NM42" s="59"/>
      <c r="NN42" s="59"/>
      <c r="NO42" s="59"/>
      <c r="NP42" s="59"/>
      <c r="NQ42" s="59"/>
      <c r="NR42" s="59"/>
      <c r="NS42" s="59"/>
      <c r="NT42" s="59"/>
    </row>
    <row r="43" spans="1:384" s="2" customFormat="1" ht="29.25" customHeight="1" x14ac:dyDescent="0.35">
      <c r="A43" s="18"/>
      <c r="B43" s="18"/>
      <c r="C43" s="73"/>
      <c r="D43" s="31" t="s">
        <v>94</v>
      </c>
      <c r="E43" s="32"/>
      <c r="F43" s="33"/>
      <c r="G43" s="34"/>
      <c r="H43" s="35">
        <v>500000</v>
      </c>
      <c r="I43" s="35"/>
      <c r="J43" s="35">
        <f>I43+H43</f>
        <v>500000</v>
      </c>
      <c r="K43" s="18"/>
      <c r="L43" s="1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0"/>
      <c r="GN43" s="60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0"/>
      <c r="HC43" s="60"/>
      <c r="HD43" s="60"/>
      <c r="HE43" s="60"/>
      <c r="HF43" s="60"/>
      <c r="HG43" s="60"/>
      <c r="HH43" s="60"/>
      <c r="HI43" s="60"/>
      <c r="HJ43" s="60"/>
      <c r="HK43" s="60"/>
      <c r="HL43" s="60"/>
      <c r="HM43" s="60"/>
      <c r="HN43" s="60"/>
      <c r="HO43" s="60"/>
      <c r="HP43" s="60"/>
      <c r="HQ43" s="60"/>
      <c r="HR43" s="60"/>
      <c r="HS43" s="60"/>
      <c r="HT43" s="60"/>
      <c r="HU43" s="60"/>
      <c r="HV43" s="60"/>
      <c r="HW43" s="60"/>
      <c r="HX43" s="60"/>
      <c r="HY43" s="60"/>
      <c r="HZ43" s="60"/>
      <c r="IA43" s="60"/>
      <c r="IB43" s="60"/>
      <c r="IC43" s="60"/>
      <c r="ID43" s="60"/>
      <c r="IE43" s="60"/>
      <c r="IF43" s="60"/>
      <c r="IG43" s="60"/>
      <c r="IH43" s="60"/>
      <c r="II43" s="60"/>
      <c r="IJ43" s="60"/>
      <c r="IK43" s="60"/>
      <c r="IL43" s="60"/>
      <c r="IM43" s="60"/>
      <c r="IN43" s="60"/>
      <c r="IO43" s="60"/>
      <c r="IP43" s="60"/>
      <c r="IQ43" s="60"/>
      <c r="IR43" s="60"/>
      <c r="IS43" s="60"/>
      <c r="IT43" s="60"/>
      <c r="IU43" s="60"/>
      <c r="IV43" s="60"/>
      <c r="IW43" s="60"/>
      <c r="IX43" s="60"/>
      <c r="IY43" s="60"/>
      <c r="IZ43" s="60"/>
      <c r="JA43" s="60"/>
      <c r="JB43" s="60"/>
      <c r="JC43" s="60"/>
      <c r="JD43" s="60"/>
      <c r="JE43" s="60"/>
      <c r="JF43" s="60"/>
      <c r="JG43" s="60"/>
      <c r="JH43" s="60"/>
      <c r="JI43" s="60"/>
      <c r="JJ43" s="60"/>
      <c r="JK43" s="60"/>
      <c r="JL43" s="60"/>
      <c r="JM43" s="60"/>
      <c r="JN43" s="60"/>
      <c r="JO43" s="60"/>
      <c r="JP43" s="60"/>
      <c r="JQ43" s="60"/>
      <c r="JR43" s="60"/>
      <c r="JS43" s="60"/>
      <c r="JT43" s="60"/>
      <c r="JU43" s="60"/>
      <c r="JV43" s="60"/>
      <c r="JW43" s="60"/>
      <c r="JX43" s="60"/>
      <c r="JY43" s="60"/>
      <c r="JZ43" s="60"/>
      <c r="KA43" s="60"/>
      <c r="KB43" s="60"/>
      <c r="KC43" s="60"/>
      <c r="KD43" s="60"/>
      <c r="KE43" s="60"/>
      <c r="KF43" s="60"/>
      <c r="KG43" s="60"/>
      <c r="KH43" s="60"/>
      <c r="KI43" s="60"/>
      <c r="KJ43" s="60"/>
      <c r="KK43" s="60"/>
      <c r="KL43" s="60"/>
      <c r="KM43" s="60"/>
      <c r="KN43" s="60"/>
      <c r="KO43" s="60"/>
      <c r="KP43" s="60"/>
      <c r="KQ43" s="60"/>
      <c r="KR43" s="60"/>
      <c r="KS43" s="60"/>
      <c r="KT43" s="60"/>
      <c r="KU43" s="60"/>
      <c r="KV43" s="60"/>
      <c r="KW43" s="60"/>
      <c r="KX43" s="60"/>
      <c r="KY43" s="60"/>
      <c r="KZ43" s="60"/>
      <c r="LA43" s="60"/>
      <c r="LB43" s="60"/>
      <c r="LC43" s="60"/>
      <c r="LD43" s="60"/>
      <c r="LE43" s="60"/>
      <c r="LF43" s="60"/>
      <c r="LG43" s="60"/>
      <c r="LH43" s="60"/>
      <c r="LI43" s="60"/>
      <c r="LJ43" s="60"/>
      <c r="LK43" s="60"/>
      <c r="LL43" s="60"/>
      <c r="LM43" s="60"/>
      <c r="LN43" s="60"/>
      <c r="LO43" s="60"/>
      <c r="LP43" s="60"/>
      <c r="LQ43" s="60"/>
      <c r="LR43" s="60"/>
      <c r="LS43" s="60"/>
      <c r="LT43" s="60"/>
      <c r="LU43" s="60"/>
      <c r="LV43" s="60"/>
      <c r="LW43" s="60"/>
      <c r="LX43" s="60"/>
      <c r="LY43" s="60"/>
      <c r="LZ43" s="60"/>
      <c r="MA43" s="60"/>
      <c r="MB43" s="60"/>
      <c r="MC43" s="60"/>
      <c r="MD43" s="60"/>
      <c r="ME43" s="60"/>
      <c r="MF43" s="60"/>
      <c r="MG43" s="60"/>
      <c r="MH43" s="60"/>
      <c r="MI43" s="60"/>
      <c r="MJ43" s="60"/>
      <c r="MK43" s="60"/>
      <c r="ML43" s="60"/>
      <c r="MM43" s="60"/>
      <c r="MN43" s="60"/>
      <c r="MO43" s="60"/>
      <c r="MP43" s="60"/>
      <c r="MQ43" s="60"/>
      <c r="MR43" s="60"/>
      <c r="MS43" s="60"/>
      <c r="MT43" s="60"/>
      <c r="MU43" s="60"/>
      <c r="MV43" s="60"/>
      <c r="MW43" s="60"/>
      <c r="MX43" s="60"/>
      <c r="MY43" s="60"/>
      <c r="MZ43" s="60"/>
      <c r="NA43" s="60"/>
      <c r="NB43" s="60"/>
      <c r="NC43" s="60"/>
      <c r="ND43" s="60"/>
      <c r="NE43" s="60"/>
      <c r="NF43" s="60"/>
      <c r="NG43" s="60"/>
      <c r="NH43" s="60"/>
      <c r="NI43" s="60"/>
      <c r="NJ43" s="60"/>
      <c r="NK43" s="60"/>
      <c r="NL43" s="60"/>
      <c r="NM43" s="60"/>
      <c r="NN43" s="60"/>
      <c r="NO43" s="60"/>
      <c r="NP43" s="60"/>
      <c r="NQ43" s="60"/>
      <c r="NR43" s="60"/>
      <c r="NS43" s="60"/>
      <c r="NT43" s="60"/>
    </row>
    <row r="44" spans="1:384" s="2" customFormat="1" ht="81" customHeight="1" x14ac:dyDescent="0.35">
      <c r="A44" s="18"/>
      <c r="B44" s="18"/>
      <c r="C44" s="73"/>
      <c r="D44" s="31"/>
      <c r="E44" s="21" t="s">
        <v>97</v>
      </c>
      <c r="F44" s="11">
        <v>2019</v>
      </c>
      <c r="G44" s="34"/>
      <c r="H44" s="22">
        <v>365000</v>
      </c>
      <c r="I44" s="22"/>
      <c r="J44" s="22">
        <f>I44+H44</f>
        <v>365000</v>
      </c>
      <c r="K44" s="18"/>
      <c r="L44" s="3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0"/>
      <c r="GN44" s="60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  <c r="HA44" s="60"/>
      <c r="HB44" s="60"/>
      <c r="HC44" s="60"/>
      <c r="HD44" s="60"/>
      <c r="HE44" s="60"/>
      <c r="HF44" s="60"/>
      <c r="HG44" s="60"/>
      <c r="HH44" s="60"/>
      <c r="HI44" s="60"/>
      <c r="HJ44" s="60"/>
      <c r="HK44" s="60"/>
      <c r="HL44" s="60"/>
      <c r="HM44" s="60"/>
      <c r="HN44" s="60"/>
      <c r="HO44" s="60"/>
      <c r="HP44" s="60"/>
      <c r="HQ44" s="60"/>
      <c r="HR44" s="60"/>
      <c r="HS44" s="60"/>
      <c r="HT44" s="60"/>
      <c r="HU44" s="60"/>
      <c r="HV44" s="60"/>
      <c r="HW44" s="60"/>
      <c r="HX44" s="60"/>
      <c r="HY44" s="60"/>
      <c r="HZ44" s="60"/>
      <c r="IA44" s="60"/>
      <c r="IB44" s="60"/>
      <c r="IC44" s="60"/>
      <c r="ID44" s="60"/>
      <c r="IE44" s="60"/>
      <c r="IF44" s="60"/>
      <c r="IG44" s="60"/>
      <c r="IH44" s="60"/>
      <c r="II44" s="60"/>
      <c r="IJ44" s="60"/>
      <c r="IK44" s="60"/>
      <c r="IL44" s="60"/>
      <c r="IM44" s="60"/>
      <c r="IN44" s="60"/>
      <c r="IO44" s="60"/>
      <c r="IP44" s="60"/>
      <c r="IQ44" s="60"/>
      <c r="IR44" s="60"/>
      <c r="IS44" s="60"/>
      <c r="IT44" s="60"/>
      <c r="IU44" s="60"/>
      <c r="IV44" s="60"/>
      <c r="IW44" s="60"/>
      <c r="IX44" s="60"/>
      <c r="IY44" s="60"/>
      <c r="IZ44" s="60"/>
      <c r="JA44" s="60"/>
      <c r="JB44" s="60"/>
      <c r="JC44" s="60"/>
      <c r="JD44" s="60"/>
      <c r="JE44" s="60"/>
      <c r="JF44" s="60"/>
      <c r="JG44" s="60"/>
      <c r="JH44" s="60"/>
      <c r="JI44" s="60"/>
      <c r="JJ44" s="60"/>
      <c r="JK44" s="60"/>
      <c r="JL44" s="60"/>
      <c r="JM44" s="60"/>
      <c r="JN44" s="60"/>
      <c r="JO44" s="60"/>
      <c r="JP44" s="60"/>
      <c r="JQ44" s="60"/>
      <c r="JR44" s="60"/>
      <c r="JS44" s="60"/>
      <c r="JT44" s="60"/>
      <c r="JU44" s="60"/>
      <c r="JV44" s="60"/>
      <c r="JW44" s="60"/>
      <c r="JX44" s="60"/>
      <c r="JY44" s="60"/>
      <c r="JZ44" s="60"/>
      <c r="KA44" s="60"/>
      <c r="KB44" s="60"/>
      <c r="KC44" s="60"/>
      <c r="KD44" s="60"/>
      <c r="KE44" s="60"/>
      <c r="KF44" s="60"/>
      <c r="KG44" s="60"/>
      <c r="KH44" s="60"/>
      <c r="KI44" s="60"/>
      <c r="KJ44" s="60"/>
      <c r="KK44" s="60"/>
      <c r="KL44" s="60"/>
      <c r="KM44" s="60"/>
      <c r="KN44" s="60"/>
      <c r="KO44" s="60"/>
      <c r="KP44" s="60"/>
      <c r="KQ44" s="60"/>
      <c r="KR44" s="60"/>
      <c r="KS44" s="60"/>
      <c r="KT44" s="60"/>
      <c r="KU44" s="60"/>
      <c r="KV44" s="60"/>
      <c r="KW44" s="60"/>
      <c r="KX44" s="60"/>
      <c r="KY44" s="60"/>
      <c r="KZ44" s="60"/>
      <c r="LA44" s="60"/>
      <c r="LB44" s="60"/>
      <c r="LC44" s="60"/>
      <c r="LD44" s="60"/>
      <c r="LE44" s="60"/>
      <c r="LF44" s="60"/>
      <c r="LG44" s="60"/>
      <c r="LH44" s="60"/>
      <c r="LI44" s="60"/>
      <c r="LJ44" s="60"/>
      <c r="LK44" s="60"/>
      <c r="LL44" s="60"/>
      <c r="LM44" s="60"/>
      <c r="LN44" s="60"/>
      <c r="LO44" s="60"/>
      <c r="LP44" s="60"/>
      <c r="LQ44" s="60"/>
      <c r="LR44" s="60"/>
      <c r="LS44" s="60"/>
      <c r="LT44" s="60"/>
      <c r="LU44" s="60"/>
      <c r="LV44" s="60"/>
      <c r="LW44" s="60"/>
      <c r="LX44" s="60"/>
      <c r="LY44" s="60"/>
      <c r="LZ44" s="60"/>
      <c r="MA44" s="60"/>
      <c r="MB44" s="60"/>
      <c r="MC44" s="60"/>
      <c r="MD44" s="60"/>
      <c r="ME44" s="60"/>
      <c r="MF44" s="60"/>
      <c r="MG44" s="60"/>
      <c r="MH44" s="60"/>
      <c r="MI44" s="60"/>
      <c r="MJ44" s="60"/>
      <c r="MK44" s="60"/>
      <c r="ML44" s="60"/>
      <c r="MM44" s="60"/>
      <c r="MN44" s="60"/>
      <c r="MO44" s="60"/>
      <c r="MP44" s="60"/>
      <c r="MQ44" s="60"/>
      <c r="MR44" s="60"/>
      <c r="MS44" s="60"/>
      <c r="MT44" s="60"/>
      <c r="MU44" s="60"/>
      <c r="MV44" s="60"/>
      <c r="MW44" s="60"/>
      <c r="MX44" s="60"/>
      <c r="MY44" s="60"/>
      <c r="MZ44" s="60"/>
      <c r="NA44" s="60"/>
      <c r="NB44" s="60"/>
      <c r="NC44" s="60"/>
      <c r="ND44" s="60"/>
      <c r="NE44" s="60"/>
      <c r="NF44" s="60"/>
      <c r="NG44" s="60"/>
      <c r="NH44" s="60"/>
      <c r="NI44" s="60"/>
      <c r="NJ44" s="60"/>
      <c r="NK44" s="60"/>
      <c r="NL44" s="60"/>
      <c r="NM44" s="60"/>
      <c r="NN44" s="60"/>
      <c r="NO44" s="60"/>
      <c r="NP44" s="60"/>
      <c r="NQ44" s="60"/>
      <c r="NR44" s="60"/>
      <c r="NS44" s="60"/>
      <c r="NT44" s="60"/>
    </row>
    <row r="45" spans="1:384" s="2" customFormat="1" ht="31.5" customHeight="1" x14ac:dyDescent="0.35">
      <c r="A45" s="18"/>
      <c r="B45" s="18"/>
      <c r="C45" s="73"/>
      <c r="D45" s="31" t="s">
        <v>94</v>
      </c>
      <c r="E45" s="32"/>
      <c r="F45" s="33"/>
      <c r="G45" s="34"/>
      <c r="H45" s="35">
        <v>365000</v>
      </c>
      <c r="I45" s="35"/>
      <c r="J45" s="35">
        <v>365000</v>
      </c>
      <c r="K45" s="18"/>
      <c r="L45" s="3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0"/>
      <c r="FJ45" s="60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0"/>
      <c r="FY45" s="60"/>
      <c r="FZ45" s="60"/>
      <c r="GA45" s="60"/>
      <c r="GB45" s="60"/>
      <c r="GC45" s="60"/>
      <c r="GD45" s="60"/>
      <c r="GE45" s="60"/>
      <c r="GF45" s="60"/>
      <c r="GG45" s="60"/>
      <c r="GH45" s="60"/>
      <c r="GI45" s="60"/>
      <c r="GJ45" s="60"/>
      <c r="GK45" s="60"/>
      <c r="GL45" s="60"/>
      <c r="GM45" s="60"/>
      <c r="GN45" s="60"/>
      <c r="GO45" s="60"/>
      <c r="GP45" s="60"/>
      <c r="GQ45" s="60"/>
      <c r="GR45" s="60"/>
      <c r="GS45" s="60"/>
      <c r="GT45" s="60"/>
      <c r="GU45" s="60"/>
      <c r="GV45" s="60"/>
      <c r="GW45" s="60"/>
      <c r="GX45" s="60"/>
      <c r="GY45" s="60"/>
      <c r="GZ45" s="60"/>
      <c r="HA45" s="60"/>
      <c r="HB45" s="60"/>
      <c r="HC45" s="60"/>
      <c r="HD45" s="60"/>
      <c r="HE45" s="60"/>
      <c r="HF45" s="60"/>
      <c r="HG45" s="60"/>
      <c r="HH45" s="60"/>
      <c r="HI45" s="60"/>
      <c r="HJ45" s="60"/>
      <c r="HK45" s="60"/>
      <c r="HL45" s="60"/>
      <c r="HM45" s="60"/>
      <c r="HN45" s="60"/>
      <c r="HO45" s="60"/>
      <c r="HP45" s="60"/>
      <c r="HQ45" s="60"/>
      <c r="HR45" s="60"/>
      <c r="HS45" s="60"/>
      <c r="HT45" s="60"/>
      <c r="HU45" s="60"/>
      <c r="HV45" s="60"/>
      <c r="HW45" s="60"/>
      <c r="HX45" s="60"/>
      <c r="HY45" s="60"/>
      <c r="HZ45" s="60"/>
      <c r="IA45" s="60"/>
      <c r="IB45" s="60"/>
      <c r="IC45" s="60"/>
      <c r="ID45" s="60"/>
      <c r="IE45" s="60"/>
      <c r="IF45" s="60"/>
      <c r="IG45" s="60"/>
      <c r="IH45" s="60"/>
      <c r="II45" s="60"/>
      <c r="IJ45" s="60"/>
      <c r="IK45" s="60"/>
      <c r="IL45" s="60"/>
      <c r="IM45" s="60"/>
      <c r="IN45" s="60"/>
      <c r="IO45" s="60"/>
      <c r="IP45" s="60"/>
      <c r="IQ45" s="60"/>
      <c r="IR45" s="60"/>
      <c r="IS45" s="60"/>
      <c r="IT45" s="60"/>
      <c r="IU45" s="60"/>
      <c r="IV45" s="60"/>
      <c r="IW45" s="60"/>
      <c r="IX45" s="60"/>
      <c r="IY45" s="60"/>
      <c r="IZ45" s="60"/>
      <c r="JA45" s="60"/>
      <c r="JB45" s="60"/>
      <c r="JC45" s="60"/>
      <c r="JD45" s="60"/>
      <c r="JE45" s="60"/>
      <c r="JF45" s="60"/>
      <c r="JG45" s="60"/>
      <c r="JH45" s="60"/>
      <c r="JI45" s="60"/>
      <c r="JJ45" s="60"/>
      <c r="JK45" s="60"/>
      <c r="JL45" s="60"/>
      <c r="JM45" s="60"/>
      <c r="JN45" s="60"/>
      <c r="JO45" s="60"/>
      <c r="JP45" s="60"/>
      <c r="JQ45" s="60"/>
      <c r="JR45" s="60"/>
      <c r="JS45" s="60"/>
      <c r="JT45" s="60"/>
      <c r="JU45" s="60"/>
      <c r="JV45" s="60"/>
      <c r="JW45" s="60"/>
      <c r="JX45" s="60"/>
      <c r="JY45" s="60"/>
      <c r="JZ45" s="60"/>
      <c r="KA45" s="60"/>
      <c r="KB45" s="60"/>
      <c r="KC45" s="60"/>
      <c r="KD45" s="60"/>
      <c r="KE45" s="60"/>
      <c r="KF45" s="60"/>
      <c r="KG45" s="60"/>
      <c r="KH45" s="60"/>
      <c r="KI45" s="60"/>
      <c r="KJ45" s="60"/>
      <c r="KK45" s="60"/>
      <c r="KL45" s="60"/>
      <c r="KM45" s="60"/>
      <c r="KN45" s="60"/>
      <c r="KO45" s="60"/>
      <c r="KP45" s="60"/>
      <c r="KQ45" s="60"/>
      <c r="KR45" s="60"/>
      <c r="KS45" s="60"/>
      <c r="KT45" s="60"/>
      <c r="KU45" s="60"/>
      <c r="KV45" s="60"/>
      <c r="KW45" s="60"/>
      <c r="KX45" s="60"/>
      <c r="KY45" s="60"/>
      <c r="KZ45" s="60"/>
      <c r="LA45" s="60"/>
      <c r="LB45" s="60"/>
      <c r="LC45" s="60"/>
      <c r="LD45" s="60"/>
      <c r="LE45" s="60"/>
      <c r="LF45" s="60"/>
      <c r="LG45" s="60"/>
      <c r="LH45" s="60"/>
      <c r="LI45" s="60"/>
      <c r="LJ45" s="60"/>
      <c r="LK45" s="60"/>
      <c r="LL45" s="60"/>
      <c r="LM45" s="60"/>
      <c r="LN45" s="60"/>
      <c r="LO45" s="60"/>
      <c r="LP45" s="60"/>
      <c r="LQ45" s="60"/>
      <c r="LR45" s="60"/>
      <c r="LS45" s="60"/>
      <c r="LT45" s="60"/>
      <c r="LU45" s="60"/>
      <c r="LV45" s="60"/>
      <c r="LW45" s="60"/>
      <c r="LX45" s="60"/>
      <c r="LY45" s="60"/>
      <c r="LZ45" s="60"/>
      <c r="MA45" s="60"/>
      <c r="MB45" s="60"/>
      <c r="MC45" s="60"/>
      <c r="MD45" s="60"/>
      <c r="ME45" s="60"/>
      <c r="MF45" s="60"/>
      <c r="MG45" s="60"/>
      <c r="MH45" s="60"/>
      <c r="MI45" s="60"/>
      <c r="MJ45" s="60"/>
      <c r="MK45" s="60"/>
      <c r="ML45" s="60"/>
      <c r="MM45" s="60"/>
      <c r="MN45" s="60"/>
      <c r="MO45" s="60"/>
      <c r="MP45" s="60"/>
      <c r="MQ45" s="60"/>
      <c r="MR45" s="60"/>
      <c r="MS45" s="60"/>
      <c r="MT45" s="60"/>
      <c r="MU45" s="60"/>
      <c r="MV45" s="60"/>
      <c r="MW45" s="60"/>
      <c r="MX45" s="60"/>
      <c r="MY45" s="60"/>
      <c r="MZ45" s="60"/>
      <c r="NA45" s="60"/>
      <c r="NB45" s="60"/>
      <c r="NC45" s="60"/>
      <c r="ND45" s="60"/>
      <c r="NE45" s="60"/>
      <c r="NF45" s="60"/>
      <c r="NG45" s="60"/>
      <c r="NH45" s="60"/>
      <c r="NI45" s="60"/>
      <c r="NJ45" s="60"/>
      <c r="NK45" s="60"/>
      <c r="NL45" s="60"/>
      <c r="NM45" s="60"/>
      <c r="NN45" s="60"/>
      <c r="NO45" s="60"/>
      <c r="NP45" s="60"/>
      <c r="NQ45" s="60"/>
      <c r="NR45" s="60"/>
      <c r="NS45" s="60"/>
      <c r="NT45" s="60"/>
    </row>
    <row r="46" spans="1:384" ht="130.5" customHeight="1" x14ac:dyDescent="0.35">
      <c r="A46" s="11"/>
      <c r="B46" s="11"/>
      <c r="C46" s="11"/>
      <c r="D46" s="11"/>
      <c r="E46" s="21" t="s">
        <v>80</v>
      </c>
      <c r="F46" s="11" t="s">
        <v>55</v>
      </c>
      <c r="G46" s="23">
        <v>18069199</v>
      </c>
      <c r="H46" s="22">
        <v>3320295.57</v>
      </c>
      <c r="I46" s="17"/>
      <c r="J46" s="17">
        <f t="shared" ref="J46" si="12">H46+I46</f>
        <v>3320295.57</v>
      </c>
      <c r="K46" s="11">
        <v>44.4</v>
      </c>
      <c r="L46" s="2"/>
    </row>
    <row r="47" spans="1:384" s="2" customFormat="1" ht="31.5" customHeight="1" x14ac:dyDescent="0.35">
      <c r="A47" s="18"/>
      <c r="B47" s="18"/>
      <c r="C47" s="18"/>
      <c r="D47" s="31" t="s">
        <v>94</v>
      </c>
      <c r="E47" s="31"/>
      <c r="F47" s="18"/>
      <c r="G47" s="34"/>
      <c r="H47" s="35">
        <v>3200000</v>
      </c>
      <c r="I47" s="36"/>
      <c r="J47" s="36">
        <f>I47+H47</f>
        <v>3200000</v>
      </c>
      <c r="K47" s="18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0"/>
      <c r="FY47" s="60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0"/>
      <c r="GN47" s="60"/>
      <c r="GO47" s="60"/>
      <c r="GP47" s="60"/>
      <c r="GQ47" s="60"/>
      <c r="GR47" s="60"/>
      <c r="GS47" s="60"/>
      <c r="GT47" s="60"/>
      <c r="GU47" s="60"/>
      <c r="GV47" s="60"/>
      <c r="GW47" s="60"/>
      <c r="GX47" s="60"/>
      <c r="GY47" s="60"/>
      <c r="GZ47" s="60"/>
      <c r="HA47" s="60"/>
      <c r="HB47" s="60"/>
      <c r="HC47" s="60"/>
      <c r="HD47" s="60"/>
      <c r="HE47" s="60"/>
      <c r="HF47" s="60"/>
      <c r="HG47" s="60"/>
      <c r="HH47" s="60"/>
      <c r="HI47" s="60"/>
      <c r="HJ47" s="60"/>
      <c r="HK47" s="60"/>
      <c r="HL47" s="60"/>
      <c r="HM47" s="60"/>
      <c r="HN47" s="60"/>
      <c r="HO47" s="60"/>
      <c r="HP47" s="60"/>
      <c r="HQ47" s="60"/>
      <c r="HR47" s="60"/>
      <c r="HS47" s="60"/>
      <c r="HT47" s="60"/>
      <c r="HU47" s="60"/>
      <c r="HV47" s="60"/>
      <c r="HW47" s="60"/>
      <c r="HX47" s="60"/>
      <c r="HY47" s="60"/>
      <c r="HZ47" s="60"/>
      <c r="IA47" s="60"/>
      <c r="IB47" s="60"/>
      <c r="IC47" s="60"/>
      <c r="ID47" s="60"/>
      <c r="IE47" s="60"/>
      <c r="IF47" s="60"/>
      <c r="IG47" s="60"/>
      <c r="IH47" s="60"/>
      <c r="II47" s="60"/>
      <c r="IJ47" s="60"/>
      <c r="IK47" s="60"/>
      <c r="IL47" s="60"/>
      <c r="IM47" s="60"/>
      <c r="IN47" s="60"/>
      <c r="IO47" s="60"/>
      <c r="IP47" s="60"/>
      <c r="IQ47" s="60"/>
      <c r="IR47" s="60"/>
      <c r="IS47" s="60"/>
      <c r="IT47" s="60"/>
      <c r="IU47" s="60"/>
      <c r="IV47" s="60"/>
      <c r="IW47" s="60"/>
      <c r="IX47" s="60"/>
      <c r="IY47" s="60"/>
      <c r="IZ47" s="60"/>
      <c r="JA47" s="60"/>
      <c r="JB47" s="60"/>
      <c r="JC47" s="60"/>
      <c r="JD47" s="60"/>
      <c r="JE47" s="60"/>
      <c r="JF47" s="60"/>
      <c r="JG47" s="60"/>
      <c r="JH47" s="60"/>
      <c r="JI47" s="60"/>
      <c r="JJ47" s="60"/>
      <c r="JK47" s="60"/>
      <c r="JL47" s="60"/>
      <c r="JM47" s="60"/>
      <c r="JN47" s="60"/>
      <c r="JO47" s="60"/>
      <c r="JP47" s="60"/>
      <c r="JQ47" s="60"/>
      <c r="JR47" s="60"/>
      <c r="JS47" s="60"/>
      <c r="JT47" s="60"/>
      <c r="JU47" s="60"/>
      <c r="JV47" s="60"/>
      <c r="JW47" s="60"/>
      <c r="JX47" s="60"/>
      <c r="JY47" s="60"/>
      <c r="JZ47" s="60"/>
      <c r="KA47" s="60"/>
      <c r="KB47" s="60"/>
      <c r="KC47" s="60"/>
      <c r="KD47" s="60"/>
      <c r="KE47" s="60"/>
      <c r="KF47" s="60"/>
      <c r="KG47" s="60"/>
      <c r="KH47" s="60"/>
      <c r="KI47" s="60"/>
      <c r="KJ47" s="60"/>
      <c r="KK47" s="60"/>
      <c r="KL47" s="60"/>
      <c r="KM47" s="60"/>
      <c r="KN47" s="60"/>
      <c r="KO47" s="60"/>
      <c r="KP47" s="60"/>
      <c r="KQ47" s="60"/>
      <c r="KR47" s="60"/>
      <c r="KS47" s="60"/>
      <c r="KT47" s="60"/>
      <c r="KU47" s="60"/>
      <c r="KV47" s="60"/>
      <c r="KW47" s="60"/>
      <c r="KX47" s="60"/>
      <c r="KY47" s="60"/>
      <c r="KZ47" s="60"/>
      <c r="LA47" s="60"/>
      <c r="LB47" s="60"/>
      <c r="LC47" s="60"/>
      <c r="LD47" s="60"/>
      <c r="LE47" s="60"/>
      <c r="LF47" s="60"/>
      <c r="LG47" s="60"/>
      <c r="LH47" s="60"/>
      <c r="LI47" s="60"/>
      <c r="LJ47" s="60"/>
      <c r="LK47" s="60"/>
      <c r="LL47" s="60"/>
      <c r="LM47" s="60"/>
      <c r="LN47" s="60"/>
      <c r="LO47" s="60"/>
      <c r="LP47" s="60"/>
      <c r="LQ47" s="60"/>
      <c r="LR47" s="60"/>
      <c r="LS47" s="60"/>
      <c r="LT47" s="60"/>
      <c r="LU47" s="60"/>
      <c r="LV47" s="60"/>
      <c r="LW47" s="60"/>
      <c r="LX47" s="60"/>
      <c r="LY47" s="60"/>
      <c r="LZ47" s="60"/>
      <c r="MA47" s="60"/>
      <c r="MB47" s="60"/>
      <c r="MC47" s="60"/>
      <c r="MD47" s="60"/>
      <c r="ME47" s="60"/>
      <c r="MF47" s="60"/>
      <c r="MG47" s="60"/>
      <c r="MH47" s="60"/>
      <c r="MI47" s="60"/>
      <c r="MJ47" s="60"/>
      <c r="MK47" s="60"/>
      <c r="ML47" s="60"/>
      <c r="MM47" s="60"/>
      <c r="MN47" s="60"/>
      <c r="MO47" s="60"/>
      <c r="MP47" s="60"/>
      <c r="MQ47" s="60"/>
      <c r="MR47" s="60"/>
      <c r="MS47" s="60"/>
      <c r="MT47" s="60"/>
      <c r="MU47" s="60"/>
      <c r="MV47" s="60"/>
      <c r="MW47" s="60"/>
      <c r="MX47" s="60"/>
      <c r="MY47" s="60"/>
      <c r="MZ47" s="60"/>
      <c r="NA47" s="60"/>
      <c r="NB47" s="60"/>
      <c r="NC47" s="60"/>
      <c r="ND47" s="60"/>
      <c r="NE47" s="60"/>
      <c r="NF47" s="60"/>
      <c r="NG47" s="60"/>
      <c r="NH47" s="60"/>
      <c r="NI47" s="60"/>
      <c r="NJ47" s="60"/>
      <c r="NK47" s="60"/>
      <c r="NL47" s="60"/>
      <c r="NM47" s="60"/>
      <c r="NN47" s="60"/>
      <c r="NO47" s="60"/>
      <c r="NP47" s="60"/>
      <c r="NQ47" s="60"/>
      <c r="NR47" s="60"/>
      <c r="NS47" s="60"/>
      <c r="NT47" s="60"/>
    </row>
    <row r="48" spans="1:384" s="2" customFormat="1" ht="55.5" customHeight="1" x14ac:dyDescent="0.35">
      <c r="A48" s="18"/>
      <c r="B48" s="18"/>
      <c r="C48" s="18"/>
      <c r="D48" s="31"/>
      <c r="E48" s="21" t="s">
        <v>95</v>
      </c>
      <c r="F48" s="11">
        <v>2019</v>
      </c>
      <c r="G48" s="34"/>
      <c r="H48" s="17">
        <v>305910</v>
      </c>
      <c r="I48" s="17"/>
      <c r="J48" s="17">
        <f>I48+H48</f>
        <v>305910</v>
      </c>
      <c r="K48" s="18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0"/>
      <c r="FY48" s="60"/>
      <c r="FZ48" s="60"/>
      <c r="GA48" s="60"/>
      <c r="GB48" s="60"/>
      <c r="GC48" s="60"/>
      <c r="GD48" s="60"/>
      <c r="GE48" s="60"/>
      <c r="GF48" s="60"/>
      <c r="GG48" s="60"/>
      <c r="GH48" s="60"/>
      <c r="GI48" s="60"/>
      <c r="GJ48" s="60"/>
      <c r="GK48" s="60"/>
      <c r="GL48" s="60"/>
      <c r="GM48" s="60"/>
      <c r="GN48" s="60"/>
      <c r="GO48" s="60"/>
      <c r="GP48" s="60"/>
      <c r="GQ48" s="60"/>
      <c r="GR48" s="60"/>
      <c r="GS48" s="60"/>
      <c r="GT48" s="60"/>
      <c r="GU48" s="60"/>
      <c r="GV48" s="60"/>
      <c r="GW48" s="60"/>
      <c r="GX48" s="60"/>
      <c r="GY48" s="60"/>
      <c r="GZ48" s="60"/>
      <c r="HA48" s="60"/>
      <c r="HB48" s="60"/>
      <c r="HC48" s="60"/>
      <c r="HD48" s="60"/>
      <c r="HE48" s="60"/>
      <c r="HF48" s="60"/>
      <c r="HG48" s="60"/>
      <c r="HH48" s="60"/>
      <c r="HI48" s="60"/>
      <c r="HJ48" s="60"/>
      <c r="HK48" s="60"/>
      <c r="HL48" s="60"/>
      <c r="HM48" s="60"/>
      <c r="HN48" s="60"/>
      <c r="HO48" s="60"/>
      <c r="HP48" s="60"/>
      <c r="HQ48" s="60"/>
      <c r="HR48" s="60"/>
      <c r="HS48" s="60"/>
      <c r="HT48" s="60"/>
      <c r="HU48" s="60"/>
      <c r="HV48" s="60"/>
      <c r="HW48" s="60"/>
      <c r="HX48" s="60"/>
      <c r="HY48" s="60"/>
      <c r="HZ48" s="60"/>
      <c r="IA48" s="60"/>
      <c r="IB48" s="60"/>
      <c r="IC48" s="60"/>
      <c r="ID48" s="60"/>
      <c r="IE48" s="60"/>
      <c r="IF48" s="60"/>
      <c r="IG48" s="60"/>
      <c r="IH48" s="60"/>
      <c r="II48" s="60"/>
      <c r="IJ48" s="60"/>
      <c r="IK48" s="60"/>
      <c r="IL48" s="60"/>
      <c r="IM48" s="60"/>
      <c r="IN48" s="60"/>
      <c r="IO48" s="60"/>
      <c r="IP48" s="60"/>
      <c r="IQ48" s="60"/>
      <c r="IR48" s="60"/>
      <c r="IS48" s="60"/>
      <c r="IT48" s="60"/>
      <c r="IU48" s="60"/>
      <c r="IV48" s="60"/>
      <c r="IW48" s="60"/>
      <c r="IX48" s="60"/>
      <c r="IY48" s="60"/>
      <c r="IZ48" s="60"/>
      <c r="JA48" s="60"/>
      <c r="JB48" s="60"/>
      <c r="JC48" s="60"/>
      <c r="JD48" s="60"/>
      <c r="JE48" s="60"/>
      <c r="JF48" s="60"/>
      <c r="JG48" s="60"/>
      <c r="JH48" s="60"/>
      <c r="JI48" s="60"/>
      <c r="JJ48" s="60"/>
      <c r="JK48" s="60"/>
      <c r="JL48" s="60"/>
      <c r="JM48" s="60"/>
      <c r="JN48" s="60"/>
      <c r="JO48" s="60"/>
      <c r="JP48" s="60"/>
      <c r="JQ48" s="60"/>
      <c r="JR48" s="60"/>
      <c r="JS48" s="60"/>
      <c r="JT48" s="60"/>
      <c r="JU48" s="60"/>
      <c r="JV48" s="60"/>
      <c r="JW48" s="60"/>
      <c r="JX48" s="60"/>
      <c r="JY48" s="60"/>
      <c r="JZ48" s="60"/>
      <c r="KA48" s="60"/>
      <c r="KB48" s="60"/>
      <c r="KC48" s="60"/>
      <c r="KD48" s="60"/>
      <c r="KE48" s="60"/>
      <c r="KF48" s="60"/>
      <c r="KG48" s="60"/>
      <c r="KH48" s="60"/>
      <c r="KI48" s="60"/>
      <c r="KJ48" s="60"/>
      <c r="KK48" s="60"/>
      <c r="KL48" s="60"/>
      <c r="KM48" s="60"/>
      <c r="KN48" s="60"/>
      <c r="KO48" s="60"/>
      <c r="KP48" s="60"/>
      <c r="KQ48" s="60"/>
      <c r="KR48" s="60"/>
      <c r="KS48" s="60"/>
      <c r="KT48" s="60"/>
      <c r="KU48" s="60"/>
      <c r="KV48" s="60"/>
      <c r="KW48" s="60"/>
      <c r="KX48" s="60"/>
      <c r="KY48" s="60"/>
      <c r="KZ48" s="60"/>
      <c r="LA48" s="60"/>
      <c r="LB48" s="60"/>
      <c r="LC48" s="60"/>
      <c r="LD48" s="60"/>
      <c r="LE48" s="60"/>
      <c r="LF48" s="60"/>
      <c r="LG48" s="60"/>
      <c r="LH48" s="60"/>
      <c r="LI48" s="60"/>
      <c r="LJ48" s="60"/>
      <c r="LK48" s="60"/>
      <c r="LL48" s="60"/>
      <c r="LM48" s="60"/>
      <c r="LN48" s="60"/>
      <c r="LO48" s="60"/>
      <c r="LP48" s="60"/>
      <c r="LQ48" s="60"/>
      <c r="LR48" s="60"/>
      <c r="LS48" s="60"/>
      <c r="LT48" s="60"/>
      <c r="LU48" s="60"/>
      <c r="LV48" s="60"/>
      <c r="LW48" s="60"/>
      <c r="LX48" s="60"/>
      <c r="LY48" s="60"/>
      <c r="LZ48" s="60"/>
      <c r="MA48" s="60"/>
      <c r="MB48" s="60"/>
      <c r="MC48" s="60"/>
      <c r="MD48" s="60"/>
      <c r="ME48" s="60"/>
      <c r="MF48" s="60"/>
      <c r="MG48" s="60"/>
      <c r="MH48" s="60"/>
      <c r="MI48" s="60"/>
      <c r="MJ48" s="60"/>
      <c r="MK48" s="60"/>
      <c r="ML48" s="60"/>
      <c r="MM48" s="60"/>
      <c r="MN48" s="60"/>
      <c r="MO48" s="60"/>
      <c r="MP48" s="60"/>
      <c r="MQ48" s="60"/>
      <c r="MR48" s="60"/>
      <c r="MS48" s="60"/>
      <c r="MT48" s="60"/>
      <c r="MU48" s="60"/>
      <c r="MV48" s="60"/>
      <c r="MW48" s="60"/>
      <c r="MX48" s="60"/>
      <c r="MY48" s="60"/>
      <c r="MZ48" s="60"/>
      <c r="NA48" s="60"/>
      <c r="NB48" s="60"/>
      <c r="NC48" s="60"/>
      <c r="ND48" s="60"/>
      <c r="NE48" s="60"/>
      <c r="NF48" s="60"/>
      <c r="NG48" s="60"/>
      <c r="NH48" s="60"/>
      <c r="NI48" s="60"/>
      <c r="NJ48" s="60"/>
      <c r="NK48" s="60"/>
      <c r="NL48" s="60"/>
      <c r="NM48" s="60"/>
      <c r="NN48" s="60"/>
      <c r="NO48" s="60"/>
      <c r="NP48" s="60"/>
      <c r="NQ48" s="60"/>
      <c r="NR48" s="60"/>
      <c r="NS48" s="60"/>
      <c r="NT48" s="60"/>
    </row>
    <row r="49" spans="1:384" s="2" customFormat="1" ht="32.25" customHeight="1" x14ac:dyDescent="0.35">
      <c r="A49" s="18"/>
      <c r="B49" s="18"/>
      <c r="C49" s="18"/>
      <c r="D49" s="31" t="s">
        <v>94</v>
      </c>
      <c r="E49" s="31"/>
      <c r="F49" s="18"/>
      <c r="G49" s="34"/>
      <c r="H49" s="35">
        <v>297000</v>
      </c>
      <c r="I49" s="36"/>
      <c r="J49" s="36">
        <f>I49+H49</f>
        <v>297000</v>
      </c>
      <c r="K49" s="18"/>
      <c r="L49" s="1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0"/>
      <c r="FY49" s="60"/>
      <c r="FZ49" s="60"/>
      <c r="GA49" s="60"/>
      <c r="GB49" s="60"/>
      <c r="GC49" s="60"/>
      <c r="GD49" s="60"/>
      <c r="GE49" s="60"/>
      <c r="GF49" s="60"/>
      <c r="GG49" s="60"/>
      <c r="GH49" s="60"/>
      <c r="GI49" s="60"/>
      <c r="GJ49" s="60"/>
      <c r="GK49" s="60"/>
      <c r="GL49" s="60"/>
      <c r="GM49" s="60"/>
      <c r="GN49" s="60"/>
      <c r="GO49" s="60"/>
      <c r="GP49" s="60"/>
      <c r="GQ49" s="60"/>
      <c r="GR49" s="60"/>
      <c r="GS49" s="60"/>
      <c r="GT49" s="60"/>
      <c r="GU49" s="60"/>
      <c r="GV49" s="60"/>
      <c r="GW49" s="60"/>
      <c r="GX49" s="60"/>
      <c r="GY49" s="60"/>
      <c r="GZ49" s="60"/>
      <c r="HA49" s="60"/>
      <c r="HB49" s="60"/>
      <c r="HC49" s="60"/>
      <c r="HD49" s="60"/>
      <c r="HE49" s="60"/>
      <c r="HF49" s="60"/>
      <c r="HG49" s="60"/>
      <c r="HH49" s="60"/>
      <c r="HI49" s="60"/>
      <c r="HJ49" s="60"/>
      <c r="HK49" s="60"/>
      <c r="HL49" s="60"/>
      <c r="HM49" s="60"/>
      <c r="HN49" s="60"/>
      <c r="HO49" s="60"/>
      <c r="HP49" s="60"/>
      <c r="HQ49" s="60"/>
      <c r="HR49" s="60"/>
      <c r="HS49" s="60"/>
      <c r="HT49" s="60"/>
      <c r="HU49" s="60"/>
      <c r="HV49" s="60"/>
      <c r="HW49" s="60"/>
      <c r="HX49" s="60"/>
      <c r="HY49" s="60"/>
      <c r="HZ49" s="60"/>
      <c r="IA49" s="60"/>
      <c r="IB49" s="60"/>
      <c r="IC49" s="60"/>
      <c r="ID49" s="60"/>
      <c r="IE49" s="60"/>
      <c r="IF49" s="60"/>
      <c r="IG49" s="60"/>
      <c r="IH49" s="60"/>
      <c r="II49" s="60"/>
      <c r="IJ49" s="60"/>
      <c r="IK49" s="60"/>
      <c r="IL49" s="60"/>
      <c r="IM49" s="60"/>
      <c r="IN49" s="60"/>
      <c r="IO49" s="60"/>
      <c r="IP49" s="60"/>
      <c r="IQ49" s="60"/>
      <c r="IR49" s="60"/>
      <c r="IS49" s="60"/>
      <c r="IT49" s="60"/>
      <c r="IU49" s="60"/>
      <c r="IV49" s="60"/>
      <c r="IW49" s="60"/>
      <c r="IX49" s="60"/>
      <c r="IY49" s="60"/>
      <c r="IZ49" s="60"/>
      <c r="JA49" s="60"/>
      <c r="JB49" s="60"/>
      <c r="JC49" s="60"/>
      <c r="JD49" s="60"/>
      <c r="JE49" s="60"/>
      <c r="JF49" s="60"/>
      <c r="JG49" s="60"/>
      <c r="JH49" s="60"/>
      <c r="JI49" s="60"/>
      <c r="JJ49" s="60"/>
      <c r="JK49" s="60"/>
      <c r="JL49" s="60"/>
      <c r="JM49" s="60"/>
      <c r="JN49" s="60"/>
      <c r="JO49" s="60"/>
      <c r="JP49" s="60"/>
      <c r="JQ49" s="60"/>
      <c r="JR49" s="60"/>
      <c r="JS49" s="60"/>
      <c r="JT49" s="60"/>
      <c r="JU49" s="60"/>
      <c r="JV49" s="60"/>
      <c r="JW49" s="60"/>
      <c r="JX49" s="60"/>
      <c r="JY49" s="60"/>
      <c r="JZ49" s="60"/>
      <c r="KA49" s="60"/>
      <c r="KB49" s="60"/>
      <c r="KC49" s="60"/>
      <c r="KD49" s="60"/>
      <c r="KE49" s="60"/>
      <c r="KF49" s="60"/>
      <c r="KG49" s="60"/>
      <c r="KH49" s="60"/>
      <c r="KI49" s="60"/>
      <c r="KJ49" s="60"/>
      <c r="KK49" s="60"/>
      <c r="KL49" s="60"/>
      <c r="KM49" s="60"/>
      <c r="KN49" s="60"/>
      <c r="KO49" s="60"/>
      <c r="KP49" s="60"/>
      <c r="KQ49" s="60"/>
      <c r="KR49" s="60"/>
      <c r="KS49" s="60"/>
      <c r="KT49" s="60"/>
      <c r="KU49" s="60"/>
      <c r="KV49" s="60"/>
      <c r="KW49" s="60"/>
      <c r="KX49" s="60"/>
      <c r="KY49" s="60"/>
      <c r="KZ49" s="60"/>
      <c r="LA49" s="60"/>
      <c r="LB49" s="60"/>
      <c r="LC49" s="60"/>
      <c r="LD49" s="60"/>
      <c r="LE49" s="60"/>
      <c r="LF49" s="60"/>
      <c r="LG49" s="60"/>
      <c r="LH49" s="60"/>
      <c r="LI49" s="60"/>
      <c r="LJ49" s="60"/>
      <c r="LK49" s="60"/>
      <c r="LL49" s="60"/>
      <c r="LM49" s="60"/>
      <c r="LN49" s="60"/>
      <c r="LO49" s="60"/>
      <c r="LP49" s="60"/>
      <c r="LQ49" s="60"/>
      <c r="LR49" s="60"/>
      <c r="LS49" s="60"/>
      <c r="LT49" s="60"/>
      <c r="LU49" s="60"/>
      <c r="LV49" s="60"/>
      <c r="LW49" s="60"/>
      <c r="LX49" s="60"/>
      <c r="LY49" s="60"/>
      <c r="LZ49" s="60"/>
      <c r="MA49" s="60"/>
      <c r="MB49" s="60"/>
      <c r="MC49" s="60"/>
      <c r="MD49" s="60"/>
      <c r="ME49" s="60"/>
      <c r="MF49" s="60"/>
      <c r="MG49" s="60"/>
      <c r="MH49" s="60"/>
      <c r="MI49" s="60"/>
      <c r="MJ49" s="60"/>
      <c r="MK49" s="60"/>
      <c r="ML49" s="60"/>
      <c r="MM49" s="60"/>
      <c r="MN49" s="60"/>
      <c r="MO49" s="60"/>
      <c r="MP49" s="60"/>
      <c r="MQ49" s="60"/>
      <c r="MR49" s="60"/>
      <c r="MS49" s="60"/>
      <c r="MT49" s="60"/>
      <c r="MU49" s="60"/>
      <c r="MV49" s="60"/>
      <c r="MW49" s="60"/>
      <c r="MX49" s="60"/>
      <c r="MY49" s="60"/>
      <c r="MZ49" s="60"/>
      <c r="NA49" s="60"/>
      <c r="NB49" s="60"/>
      <c r="NC49" s="60"/>
      <c r="ND49" s="60"/>
      <c r="NE49" s="60"/>
      <c r="NF49" s="60"/>
      <c r="NG49" s="60"/>
      <c r="NH49" s="60"/>
      <c r="NI49" s="60"/>
      <c r="NJ49" s="60"/>
      <c r="NK49" s="60"/>
      <c r="NL49" s="60"/>
      <c r="NM49" s="60"/>
      <c r="NN49" s="60"/>
      <c r="NO49" s="60"/>
      <c r="NP49" s="60"/>
      <c r="NQ49" s="60"/>
      <c r="NR49" s="60"/>
      <c r="NS49" s="60"/>
      <c r="NT49" s="60"/>
    </row>
    <row r="50" spans="1:384" s="4" customFormat="1" ht="65.45" customHeight="1" x14ac:dyDescent="0.35">
      <c r="A50" s="12">
        <v>1510000</v>
      </c>
      <c r="B50" s="11"/>
      <c r="C50" s="11"/>
      <c r="D50" s="13" t="s">
        <v>9</v>
      </c>
      <c r="E50" s="11"/>
      <c r="F50" s="22"/>
      <c r="G50" s="22"/>
      <c r="H50" s="14">
        <f>H52+H60+H72+H81+H85+H112+H115+H114+H51</f>
        <v>138889802.80000001</v>
      </c>
      <c r="I50" s="14">
        <f>I52+I60+I72+I81+I85+I112+I115+I114+I51</f>
        <v>-850000</v>
      </c>
      <c r="J50" s="14">
        <f>J52+J60+J72+J81+J85+J112+J115+J114+J51</f>
        <v>138039802.80000001</v>
      </c>
      <c r="K50" s="14"/>
      <c r="L50" s="1"/>
      <c r="M50" s="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/>
      <c r="FR50" s="61"/>
      <c r="FS50" s="61"/>
      <c r="FT50" s="61"/>
      <c r="FU50" s="61"/>
      <c r="FV50" s="61"/>
      <c r="FW50" s="61"/>
      <c r="FX50" s="61"/>
      <c r="FY50" s="61"/>
      <c r="FZ50" s="61"/>
      <c r="GA50" s="61"/>
      <c r="GB50" s="61"/>
      <c r="GC50" s="61"/>
      <c r="GD50" s="61"/>
      <c r="GE50" s="61"/>
      <c r="GF50" s="61"/>
      <c r="GG50" s="61"/>
      <c r="GH50" s="61"/>
      <c r="GI50" s="61"/>
      <c r="GJ50" s="61"/>
      <c r="GK50" s="61"/>
      <c r="GL50" s="61"/>
      <c r="GM50" s="61"/>
      <c r="GN50" s="61"/>
      <c r="GO50" s="61"/>
      <c r="GP50" s="61"/>
      <c r="GQ50" s="61"/>
      <c r="GR50" s="61"/>
      <c r="GS50" s="61"/>
      <c r="GT50" s="61"/>
      <c r="GU50" s="61"/>
      <c r="GV50" s="61"/>
      <c r="GW50" s="61"/>
      <c r="GX50" s="61"/>
      <c r="GY50" s="61"/>
      <c r="GZ50" s="61"/>
      <c r="HA50" s="61"/>
      <c r="HB50" s="61"/>
      <c r="HC50" s="61"/>
      <c r="HD50" s="61"/>
      <c r="HE50" s="61"/>
      <c r="HF50" s="61"/>
      <c r="HG50" s="61"/>
      <c r="HH50" s="61"/>
      <c r="HI50" s="61"/>
      <c r="HJ50" s="61"/>
      <c r="HK50" s="61"/>
      <c r="HL50" s="61"/>
      <c r="HM50" s="61"/>
      <c r="HN50" s="61"/>
      <c r="HO50" s="61"/>
      <c r="HP50" s="61"/>
      <c r="HQ50" s="61"/>
      <c r="HR50" s="61"/>
      <c r="HS50" s="61"/>
      <c r="HT50" s="61"/>
      <c r="HU50" s="61"/>
      <c r="HV50" s="61"/>
      <c r="HW50" s="61"/>
      <c r="HX50" s="61"/>
      <c r="HY50" s="61"/>
      <c r="HZ50" s="61"/>
      <c r="IA50" s="61"/>
      <c r="IB50" s="61"/>
      <c r="IC50" s="61"/>
      <c r="ID50" s="61"/>
      <c r="IE50" s="61"/>
      <c r="IF50" s="61"/>
      <c r="IG50" s="61"/>
      <c r="IH50" s="61"/>
      <c r="II50" s="61"/>
      <c r="IJ50" s="61"/>
      <c r="IK50" s="61"/>
      <c r="IL50" s="61"/>
      <c r="IM50" s="61"/>
      <c r="IN50" s="61"/>
      <c r="IO50" s="61"/>
      <c r="IP50" s="61"/>
      <c r="IQ50" s="61"/>
      <c r="IR50" s="61"/>
      <c r="IS50" s="61"/>
      <c r="IT50" s="61"/>
      <c r="IU50" s="61"/>
      <c r="IV50" s="61"/>
      <c r="IW50" s="61"/>
      <c r="IX50" s="61"/>
      <c r="IY50" s="61"/>
      <c r="IZ50" s="61"/>
      <c r="JA50" s="61"/>
      <c r="JB50" s="61"/>
      <c r="JC50" s="61"/>
      <c r="JD50" s="61"/>
      <c r="JE50" s="61"/>
      <c r="JF50" s="61"/>
      <c r="JG50" s="61"/>
      <c r="JH50" s="61"/>
      <c r="JI50" s="61"/>
      <c r="JJ50" s="61"/>
      <c r="JK50" s="61"/>
      <c r="JL50" s="61"/>
      <c r="JM50" s="61"/>
      <c r="JN50" s="61"/>
      <c r="JO50" s="61"/>
      <c r="JP50" s="61"/>
      <c r="JQ50" s="61"/>
      <c r="JR50" s="61"/>
      <c r="JS50" s="61"/>
      <c r="JT50" s="61"/>
      <c r="JU50" s="61"/>
      <c r="JV50" s="61"/>
      <c r="JW50" s="61"/>
      <c r="JX50" s="61"/>
      <c r="JY50" s="61"/>
      <c r="JZ50" s="61"/>
      <c r="KA50" s="61"/>
      <c r="KB50" s="61"/>
      <c r="KC50" s="61"/>
      <c r="KD50" s="61"/>
      <c r="KE50" s="61"/>
      <c r="KF50" s="61"/>
      <c r="KG50" s="61"/>
      <c r="KH50" s="61"/>
      <c r="KI50" s="61"/>
      <c r="KJ50" s="61"/>
      <c r="KK50" s="61"/>
      <c r="KL50" s="61"/>
      <c r="KM50" s="61"/>
      <c r="KN50" s="61"/>
      <c r="KO50" s="61"/>
      <c r="KP50" s="61"/>
      <c r="KQ50" s="61"/>
      <c r="KR50" s="61"/>
      <c r="KS50" s="61"/>
      <c r="KT50" s="61"/>
      <c r="KU50" s="61"/>
      <c r="KV50" s="61"/>
      <c r="KW50" s="61"/>
      <c r="KX50" s="61"/>
      <c r="KY50" s="61"/>
      <c r="KZ50" s="61"/>
      <c r="LA50" s="61"/>
      <c r="LB50" s="61"/>
      <c r="LC50" s="61"/>
      <c r="LD50" s="61"/>
      <c r="LE50" s="61"/>
      <c r="LF50" s="61"/>
      <c r="LG50" s="61"/>
      <c r="LH50" s="61"/>
      <c r="LI50" s="61"/>
      <c r="LJ50" s="61"/>
      <c r="LK50" s="61"/>
      <c r="LL50" s="61"/>
      <c r="LM50" s="61"/>
      <c r="LN50" s="61"/>
      <c r="LO50" s="61"/>
      <c r="LP50" s="61"/>
      <c r="LQ50" s="61"/>
      <c r="LR50" s="61"/>
      <c r="LS50" s="61"/>
      <c r="LT50" s="61"/>
      <c r="LU50" s="61"/>
      <c r="LV50" s="61"/>
      <c r="LW50" s="61"/>
      <c r="LX50" s="61"/>
      <c r="LY50" s="61"/>
      <c r="LZ50" s="61"/>
      <c r="MA50" s="61"/>
      <c r="MB50" s="61"/>
      <c r="MC50" s="61"/>
      <c r="MD50" s="61"/>
      <c r="ME50" s="61"/>
      <c r="MF50" s="61"/>
      <c r="MG50" s="61"/>
      <c r="MH50" s="61"/>
      <c r="MI50" s="61"/>
      <c r="MJ50" s="61"/>
      <c r="MK50" s="61"/>
      <c r="ML50" s="61"/>
      <c r="MM50" s="61"/>
      <c r="MN50" s="61"/>
      <c r="MO50" s="61"/>
      <c r="MP50" s="61"/>
      <c r="MQ50" s="61"/>
      <c r="MR50" s="61"/>
      <c r="MS50" s="61"/>
      <c r="MT50" s="61"/>
      <c r="MU50" s="61"/>
      <c r="MV50" s="61"/>
      <c r="MW50" s="61"/>
      <c r="MX50" s="61"/>
      <c r="MY50" s="61"/>
      <c r="MZ50" s="61"/>
      <c r="NA50" s="61"/>
      <c r="NB50" s="61"/>
      <c r="NC50" s="61"/>
      <c r="ND50" s="61"/>
      <c r="NE50" s="61"/>
      <c r="NF50" s="61"/>
      <c r="NG50" s="61"/>
      <c r="NH50" s="61"/>
      <c r="NI50" s="61"/>
      <c r="NJ50" s="61"/>
      <c r="NK50" s="61"/>
      <c r="NL50" s="61"/>
      <c r="NM50" s="61"/>
      <c r="NN50" s="61"/>
      <c r="NO50" s="61"/>
      <c r="NP50" s="61"/>
      <c r="NQ50" s="61"/>
      <c r="NR50" s="61"/>
      <c r="NS50" s="61"/>
      <c r="NT50" s="61"/>
    </row>
    <row r="51" spans="1:384" s="4" customFormat="1" ht="135" customHeight="1" x14ac:dyDescent="0.35">
      <c r="A51" s="12">
        <v>1516083</v>
      </c>
      <c r="B51" s="12">
        <v>6083</v>
      </c>
      <c r="C51" s="70" t="s">
        <v>110</v>
      </c>
      <c r="D51" s="13" t="s">
        <v>121</v>
      </c>
      <c r="E51" s="21" t="s">
        <v>111</v>
      </c>
      <c r="F51" s="22" t="s">
        <v>60</v>
      </c>
      <c r="G51" s="22"/>
      <c r="H51" s="14">
        <v>300000</v>
      </c>
      <c r="I51" s="14"/>
      <c r="J51" s="14">
        <f>I51+H51</f>
        <v>300000</v>
      </c>
      <c r="K51" s="14"/>
      <c r="L51" s="2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  <c r="FK51" s="61"/>
      <c r="FL51" s="61"/>
      <c r="FM51" s="61"/>
      <c r="FN51" s="61"/>
      <c r="FO51" s="61"/>
      <c r="FP51" s="61"/>
      <c r="FQ51" s="61"/>
      <c r="FR51" s="61"/>
      <c r="FS51" s="61"/>
      <c r="FT51" s="61"/>
      <c r="FU51" s="61"/>
      <c r="FV51" s="61"/>
      <c r="FW51" s="61"/>
      <c r="FX51" s="61"/>
      <c r="FY51" s="61"/>
      <c r="FZ51" s="61"/>
      <c r="GA51" s="61"/>
      <c r="GB51" s="61"/>
      <c r="GC51" s="61"/>
      <c r="GD51" s="61"/>
      <c r="GE51" s="61"/>
      <c r="GF51" s="61"/>
      <c r="GG51" s="61"/>
      <c r="GH51" s="61"/>
      <c r="GI51" s="61"/>
      <c r="GJ51" s="61"/>
      <c r="GK51" s="61"/>
      <c r="GL51" s="61"/>
      <c r="GM51" s="61"/>
      <c r="GN51" s="61"/>
      <c r="GO51" s="61"/>
      <c r="GP51" s="61"/>
      <c r="GQ51" s="61"/>
      <c r="GR51" s="61"/>
      <c r="GS51" s="61"/>
      <c r="GT51" s="61"/>
      <c r="GU51" s="61"/>
      <c r="GV51" s="61"/>
      <c r="GW51" s="61"/>
      <c r="GX51" s="61"/>
      <c r="GY51" s="61"/>
      <c r="GZ51" s="61"/>
      <c r="HA51" s="61"/>
      <c r="HB51" s="61"/>
      <c r="HC51" s="61"/>
      <c r="HD51" s="61"/>
      <c r="HE51" s="61"/>
      <c r="HF51" s="61"/>
      <c r="HG51" s="61"/>
      <c r="HH51" s="61"/>
      <c r="HI51" s="61"/>
      <c r="HJ51" s="61"/>
      <c r="HK51" s="61"/>
      <c r="HL51" s="61"/>
      <c r="HM51" s="61"/>
      <c r="HN51" s="61"/>
      <c r="HO51" s="61"/>
      <c r="HP51" s="61"/>
      <c r="HQ51" s="61"/>
      <c r="HR51" s="61"/>
      <c r="HS51" s="61"/>
      <c r="HT51" s="61"/>
      <c r="HU51" s="61"/>
      <c r="HV51" s="61"/>
      <c r="HW51" s="61"/>
      <c r="HX51" s="61"/>
      <c r="HY51" s="61"/>
      <c r="HZ51" s="61"/>
      <c r="IA51" s="61"/>
      <c r="IB51" s="61"/>
      <c r="IC51" s="61"/>
      <c r="ID51" s="61"/>
      <c r="IE51" s="61"/>
      <c r="IF51" s="61"/>
      <c r="IG51" s="61"/>
      <c r="IH51" s="61"/>
      <c r="II51" s="61"/>
      <c r="IJ51" s="61"/>
      <c r="IK51" s="61"/>
      <c r="IL51" s="61"/>
      <c r="IM51" s="61"/>
      <c r="IN51" s="61"/>
      <c r="IO51" s="61"/>
      <c r="IP51" s="61"/>
      <c r="IQ51" s="61"/>
      <c r="IR51" s="61"/>
      <c r="IS51" s="61"/>
      <c r="IT51" s="61"/>
      <c r="IU51" s="61"/>
      <c r="IV51" s="61"/>
      <c r="IW51" s="61"/>
      <c r="IX51" s="61"/>
      <c r="IY51" s="61"/>
      <c r="IZ51" s="61"/>
      <c r="JA51" s="61"/>
      <c r="JB51" s="61"/>
      <c r="JC51" s="61"/>
      <c r="JD51" s="61"/>
      <c r="JE51" s="61"/>
      <c r="JF51" s="61"/>
      <c r="JG51" s="61"/>
      <c r="JH51" s="61"/>
      <c r="JI51" s="61"/>
      <c r="JJ51" s="61"/>
      <c r="JK51" s="61"/>
      <c r="JL51" s="61"/>
      <c r="JM51" s="61"/>
      <c r="JN51" s="61"/>
      <c r="JO51" s="61"/>
      <c r="JP51" s="61"/>
      <c r="JQ51" s="61"/>
      <c r="JR51" s="61"/>
      <c r="JS51" s="61"/>
      <c r="JT51" s="61"/>
      <c r="JU51" s="61"/>
      <c r="JV51" s="61"/>
      <c r="JW51" s="61"/>
      <c r="JX51" s="61"/>
      <c r="JY51" s="61"/>
      <c r="JZ51" s="61"/>
      <c r="KA51" s="61"/>
      <c r="KB51" s="61"/>
      <c r="KC51" s="61"/>
      <c r="KD51" s="61"/>
      <c r="KE51" s="61"/>
      <c r="KF51" s="61"/>
      <c r="KG51" s="61"/>
      <c r="KH51" s="61"/>
      <c r="KI51" s="61"/>
      <c r="KJ51" s="61"/>
      <c r="KK51" s="61"/>
      <c r="KL51" s="61"/>
      <c r="KM51" s="61"/>
      <c r="KN51" s="61"/>
      <c r="KO51" s="61"/>
      <c r="KP51" s="61"/>
      <c r="KQ51" s="61"/>
      <c r="KR51" s="61"/>
      <c r="KS51" s="61"/>
      <c r="KT51" s="61"/>
      <c r="KU51" s="61"/>
      <c r="KV51" s="61"/>
      <c r="KW51" s="61"/>
      <c r="KX51" s="61"/>
      <c r="KY51" s="61"/>
      <c r="KZ51" s="61"/>
      <c r="LA51" s="61"/>
      <c r="LB51" s="61"/>
      <c r="LC51" s="61"/>
      <c r="LD51" s="61"/>
      <c r="LE51" s="61"/>
      <c r="LF51" s="61"/>
      <c r="LG51" s="61"/>
      <c r="LH51" s="61"/>
      <c r="LI51" s="61"/>
      <c r="LJ51" s="61"/>
      <c r="LK51" s="61"/>
      <c r="LL51" s="61"/>
      <c r="LM51" s="61"/>
      <c r="LN51" s="61"/>
      <c r="LO51" s="61"/>
      <c r="LP51" s="61"/>
      <c r="LQ51" s="61"/>
      <c r="LR51" s="61"/>
      <c r="LS51" s="61"/>
      <c r="LT51" s="61"/>
      <c r="LU51" s="61"/>
      <c r="LV51" s="61"/>
      <c r="LW51" s="61"/>
      <c r="LX51" s="61"/>
      <c r="LY51" s="61"/>
      <c r="LZ51" s="61"/>
      <c r="MA51" s="61"/>
      <c r="MB51" s="61"/>
      <c r="MC51" s="61"/>
      <c r="MD51" s="61"/>
      <c r="ME51" s="61"/>
      <c r="MF51" s="61"/>
      <c r="MG51" s="61"/>
      <c r="MH51" s="61"/>
      <c r="MI51" s="61"/>
      <c r="MJ51" s="61"/>
      <c r="MK51" s="61"/>
      <c r="ML51" s="61"/>
      <c r="MM51" s="61"/>
      <c r="MN51" s="61"/>
      <c r="MO51" s="61"/>
      <c r="MP51" s="61"/>
      <c r="MQ51" s="61"/>
      <c r="MR51" s="61"/>
      <c r="MS51" s="61"/>
      <c r="MT51" s="61"/>
      <c r="MU51" s="61"/>
      <c r="MV51" s="61"/>
      <c r="MW51" s="61"/>
      <c r="MX51" s="61"/>
      <c r="MY51" s="61"/>
      <c r="MZ51" s="61"/>
      <c r="NA51" s="61"/>
      <c r="NB51" s="61"/>
      <c r="NC51" s="61"/>
      <c r="ND51" s="61"/>
      <c r="NE51" s="61"/>
      <c r="NF51" s="61"/>
      <c r="NG51" s="61"/>
      <c r="NH51" s="61"/>
      <c r="NI51" s="61"/>
      <c r="NJ51" s="61"/>
      <c r="NK51" s="61"/>
      <c r="NL51" s="61"/>
      <c r="NM51" s="61"/>
      <c r="NN51" s="61"/>
      <c r="NO51" s="61"/>
      <c r="NP51" s="61"/>
      <c r="NQ51" s="61"/>
      <c r="NR51" s="61"/>
      <c r="NS51" s="61"/>
      <c r="NT51" s="61"/>
    </row>
    <row r="52" spans="1:384" s="4" customFormat="1" ht="57" customHeight="1" x14ac:dyDescent="0.35">
      <c r="A52" s="12">
        <v>1517310</v>
      </c>
      <c r="B52" s="12">
        <v>7310</v>
      </c>
      <c r="C52" s="70" t="s">
        <v>11</v>
      </c>
      <c r="D52" s="13" t="s">
        <v>10</v>
      </c>
      <c r="E52" s="11"/>
      <c r="F52" s="22"/>
      <c r="G52" s="22"/>
      <c r="H52" s="14">
        <f>H53+H57</f>
        <v>8210965.7999999998</v>
      </c>
      <c r="I52" s="14">
        <f t="shared" ref="I52:J52" si="13">I53+I57</f>
        <v>-2407000</v>
      </c>
      <c r="J52" s="14">
        <f t="shared" si="13"/>
        <v>5803965.7999999998</v>
      </c>
      <c r="K52" s="14"/>
      <c r="L52" s="2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/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1"/>
      <c r="FK52" s="61"/>
      <c r="FL52" s="61"/>
      <c r="FM52" s="61"/>
      <c r="FN52" s="61"/>
      <c r="FO52" s="61"/>
      <c r="FP52" s="61"/>
      <c r="FQ52" s="61"/>
      <c r="FR52" s="61"/>
      <c r="FS52" s="61"/>
      <c r="FT52" s="61"/>
      <c r="FU52" s="61"/>
      <c r="FV52" s="61"/>
      <c r="FW52" s="61"/>
      <c r="FX52" s="61"/>
      <c r="FY52" s="61"/>
      <c r="FZ52" s="61"/>
      <c r="GA52" s="61"/>
      <c r="GB52" s="61"/>
      <c r="GC52" s="61"/>
      <c r="GD52" s="61"/>
      <c r="GE52" s="61"/>
      <c r="GF52" s="61"/>
      <c r="GG52" s="61"/>
      <c r="GH52" s="61"/>
      <c r="GI52" s="61"/>
      <c r="GJ52" s="61"/>
      <c r="GK52" s="61"/>
      <c r="GL52" s="61"/>
      <c r="GM52" s="61"/>
      <c r="GN52" s="61"/>
      <c r="GO52" s="61"/>
      <c r="GP52" s="61"/>
      <c r="GQ52" s="61"/>
      <c r="GR52" s="61"/>
      <c r="GS52" s="61"/>
      <c r="GT52" s="61"/>
      <c r="GU52" s="61"/>
      <c r="GV52" s="61"/>
      <c r="GW52" s="61"/>
      <c r="GX52" s="61"/>
      <c r="GY52" s="61"/>
      <c r="GZ52" s="61"/>
      <c r="HA52" s="61"/>
      <c r="HB52" s="61"/>
      <c r="HC52" s="61"/>
      <c r="HD52" s="61"/>
      <c r="HE52" s="61"/>
      <c r="HF52" s="61"/>
      <c r="HG52" s="61"/>
      <c r="HH52" s="61"/>
      <c r="HI52" s="61"/>
      <c r="HJ52" s="61"/>
      <c r="HK52" s="61"/>
      <c r="HL52" s="61"/>
      <c r="HM52" s="61"/>
      <c r="HN52" s="61"/>
      <c r="HO52" s="61"/>
      <c r="HP52" s="61"/>
      <c r="HQ52" s="61"/>
      <c r="HR52" s="61"/>
      <c r="HS52" s="61"/>
      <c r="HT52" s="61"/>
      <c r="HU52" s="61"/>
      <c r="HV52" s="61"/>
      <c r="HW52" s="61"/>
      <c r="HX52" s="61"/>
      <c r="HY52" s="61"/>
      <c r="HZ52" s="61"/>
      <c r="IA52" s="61"/>
      <c r="IB52" s="61"/>
      <c r="IC52" s="61"/>
      <c r="ID52" s="61"/>
      <c r="IE52" s="61"/>
      <c r="IF52" s="61"/>
      <c r="IG52" s="61"/>
      <c r="IH52" s="61"/>
      <c r="II52" s="61"/>
      <c r="IJ52" s="61"/>
      <c r="IK52" s="61"/>
      <c r="IL52" s="61"/>
      <c r="IM52" s="61"/>
      <c r="IN52" s="61"/>
      <c r="IO52" s="61"/>
      <c r="IP52" s="61"/>
      <c r="IQ52" s="61"/>
      <c r="IR52" s="61"/>
      <c r="IS52" s="61"/>
      <c r="IT52" s="61"/>
      <c r="IU52" s="61"/>
      <c r="IV52" s="61"/>
      <c r="IW52" s="61"/>
      <c r="IX52" s="61"/>
      <c r="IY52" s="61"/>
      <c r="IZ52" s="61"/>
      <c r="JA52" s="61"/>
      <c r="JB52" s="61"/>
      <c r="JC52" s="61"/>
      <c r="JD52" s="61"/>
      <c r="JE52" s="61"/>
      <c r="JF52" s="61"/>
      <c r="JG52" s="61"/>
      <c r="JH52" s="61"/>
      <c r="JI52" s="61"/>
      <c r="JJ52" s="61"/>
      <c r="JK52" s="61"/>
      <c r="JL52" s="61"/>
      <c r="JM52" s="61"/>
      <c r="JN52" s="61"/>
      <c r="JO52" s="61"/>
      <c r="JP52" s="61"/>
      <c r="JQ52" s="61"/>
      <c r="JR52" s="61"/>
      <c r="JS52" s="61"/>
      <c r="JT52" s="61"/>
      <c r="JU52" s="61"/>
      <c r="JV52" s="61"/>
      <c r="JW52" s="61"/>
      <c r="JX52" s="61"/>
      <c r="JY52" s="61"/>
      <c r="JZ52" s="61"/>
      <c r="KA52" s="61"/>
      <c r="KB52" s="61"/>
      <c r="KC52" s="61"/>
      <c r="KD52" s="61"/>
      <c r="KE52" s="61"/>
      <c r="KF52" s="61"/>
      <c r="KG52" s="61"/>
      <c r="KH52" s="61"/>
      <c r="KI52" s="61"/>
      <c r="KJ52" s="61"/>
      <c r="KK52" s="61"/>
      <c r="KL52" s="61"/>
      <c r="KM52" s="61"/>
      <c r="KN52" s="61"/>
      <c r="KO52" s="61"/>
      <c r="KP52" s="61"/>
      <c r="KQ52" s="61"/>
      <c r="KR52" s="61"/>
      <c r="KS52" s="61"/>
      <c r="KT52" s="61"/>
      <c r="KU52" s="61"/>
      <c r="KV52" s="61"/>
      <c r="KW52" s="61"/>
      <c r="KX52" s="61"/>
      <c r="KY52" s="61"/>
      <c r="KZ52" s="61"/>
      <c r="LA52" s="61"/>
      <c r="LB52" s="61"/>
      <c r="LC52" s="61"/>
      <c r="LD52" s="61"/>
      <c r="LE52" s="61"/>
      <c r="LF52" s="61"/>
      <c r="LG52" s="61"/>
      <c r="LH52" s="61"/>
      <c r="LI52" s="61"/>
      <c r="LJ52" s="61"/>
      <c r="LK52" s="61"/>
      <c r="LL52" s="61"/>
      <c r="LM52" s="61"/>
      <c r="LN52" s="61"/>
      <c r="LO52" s="61"/>
      <c r="LP52" s="61"/>
      <c r="LQ52" s="61"/>
      <c r="LR52" s="61"/>
      <c r="LS52" s="61"/>
      <c r="LT52" s="61"/>
      <c r="LU52" s="61"/>
      <c r="LV52" s="61"/>
      <c r="LW52" s="61"/>
      <c r="LX52" s="61"/>
      <c r="LY52" s="61"/>
      <c r="LZ52" s="61"/>
      <c r="MA52" s="61"/>
      <c r="MB52" s="61"/>
      <c r="MC52" s="61"/>
      <c r="MD52" s="61"/>
      <c r="ME52" s="61"/>
      <c r="MF52" s="61"/>
      <c r="MG52" s="61"/>
      <c r="MH52" s="61"/>
      <c r="MI52" s="61"/>
      <c r="MJ52" s="61"/>
      <c r="MK52" s="61"/>
      <c r="ML52" s="61"/>
      <c r="MM52" s="61"/>
      <c r="MN52" s="61"/>
      <c r="MO52" s="61"/>
      <c r="MP52" s="61"/>
      <c r="MQ52" s="61"/>
      <c r="MR52" s="61"/>
      <c r="MS52" s="61"/>
      <c r="MT52" s="61"/>
      <c r="MU52" s="61"/>
      <c r="MV52" s="61"/>
      <c r="MW52" s="61"/>
      <c r="MX52" s="61"/>
      <c r="MY52" s="61"/>
      <c r="MZ52" s="61"/>
      <c r="NA52" s="61"/>
      <c r="NB52" s="61"/>
      <c r="NC52" s="61"/>
      <c r="ND52" s="61"/>
      <c r="NE52" s="61"/>
      <c r="NF52" s="61"/>
      <c r="NG52" s="61"/>
      <c r="NH52" s="61"/>
      <c r="NI52" s="61"/>
      <c r="NJ52" s="61"/>
      <c r="NK52" s="61"/>
      <c r="NL52" s="61"/>
      <c r="NM52" s="61"/>
      <c r="NN52" s="61"/>
      <c r="NO52" s="61"/>
      <c r="NP52" s="61"/>
      <c r="NQ52" s="61"/>
      <c r="NR52" s="61"/>
      <c r="NS52" s="61"/>
      <c r="NT52" s="61"/>
    </row>
    <row r="53" spans="1:384" s="4" customFormat="1" ht="27.6" customHeight="1" x14ac:dyDescent="0.2">
      <c r="A53" s="11"/>
      <c r="B53" s="11"/>
      <c r="C53" s="11"/>
      <c r="D53" s="29"/>
      <c r="E53" s="20" t="s">
        <v>12</v>
      </c>
      <c r="F53" s="22"/>
      <c r="G53" s="22"/>
      <c r="H53" s="14">
        <f>H54+H55+H56</f>
        <v>7110965.7999999998</v>
      </c>
      <c r="I53" s="14">
        <f t="shared" ref="I53:J53" si="14">I54+I55+I56</f>
        <v>-1930596</v>
      </c>
      <c r="J53" s="14">
        <f t="shared" si="14"/>
        <v>5180369.8</v>
      </c>
      <c r="K53" s="1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1"/>
      <c r="FK53" s="61"/>
      <c r="FL53" s="61"/>
      <c r="FM53" s="61"/>
      <c r="FN53" s="61"/>
      <c r="FO53" s="61"/>
      <c r="FP53" s="61"/>
      <c r="FQ53" s="61"/>
      <c r="FR53" s="61"/>
      <c r="FS53" s="61"/>
      <c r="FT53" s="61"/>
      <c r="FU53" s="61"/>
      <c r="FV53" s="61"/>
      <c r="FW53" s="61"/>
      <c r="FX53" s="61"/>
      <c r="FY53" s="61"/>
      <c r="FZ53" s="61"/>
      <c r="GA53" s="61"/>
      <c r="GB53" s="61"/>
      <c r="GC53" s="61"/>
      <c r="GD53" s="61"/>
      <c r="GE53" s="61"/>
      <c r="GF53" s="61"/>
      <c r="GG53" s="61"/>
      <c r="GH53" s="61"/>
      <c r="GI53" s="61"/>
      <c r="GJ53" s="61"/>
      <c r="GK53" s="61"/>
      <c r="GL53" s="61"/>
      <c r="GM53" s="61"/>
      <c r="GN53" s="61"/>
      <c r="GO53" s="61"/>
      <c r="GP53" s="61"/>
      <c r="GQ53" s="61"/>
      <c r="GR53" s="61"/>
      <c r="GS53" s="61"/>
      <c r="GT53" s="61"/>
      <c r="GU53" s="61"/>
      <c r="GV53" s="61"/>
      <c r="GW53" s="61"/>
      <c r="GX53" s="61"/>
      <c r="GY53" s="61"/>
      <c r="GZ53" s="61"/>
      <c r="HA53" s="61"/>
      <c r="HB53" s="61"/>
      <c r="HC53" s="61"/>
      <c r="HD53" s="61"/>
      <c r="HE53" s="61"/>
      <c r="HF53" s="61"/>
      <c r="HG53" s="61"/>
      <c r="HH53" s="61"/>
      <c r="HI53" s="61"/>
      <c r="HJ53" s="61"/>
      <c r="HK53" s="61"/>
      <c r="HL53" s="61"/>
      <c r="HM53" s="61"/>
      <c r="HN53" s="61"/>
      <c r="HO53" s="61"/>
      <c r="HP53" s="61"/>
      <c r="HQ53" s="61"/>
      <c r="HR53" s="61"/>
      <c r="HS53" s="61"/>
      <c r="HT53" s="61"/>
      <c r="HU53" s="61"/>
      <c r="HV53" s="61"/>
      <c r="HW53" s="61"/>
      <c r="HX53" s="61"/>
      <c r="HY53" s="61"/>
      <c r="HZ53" s="61"/>
      <c r="IA53" s="61"/>
      <c r="IB53" s="61"/>
      <c r="IC53" s="61"/>
      <c r="ID53" s="61"/>
      <c r="IE53" s="61"/>
      <c r="IF53" s="61"/>
      <c r="IG53" s="61"/>
      <c r="IH53" s="61"/>
      <c r="II53" s="61"/>
      <c r="IJ53" s="61"/>
      <c r="IK53" s="61"/>
      <c r="IL53" s="61"/>
      <c r="IM53" s="61"/>
      <c r="IN53" s="61"/>
      <c r="IO53" s="61"/>
      <c r="IP53" s="61"/>
      <c r="IQ53" s="61"/>
      <c r="IR53" s="61"/>
      <c r="IS53" s="61"/>
      <c r="IT53" s="61"/>
      <c r="IU53" s="61"/>
      <c r="IV53" s="61"/>
      <c r="IW53" s="61"/>
      <c r="IX53" s="61"/>
      <c r="IY53" s="61"/>
      <c r="IZ53" s="61"/>
      <c r="JA53" s="61"/>
      <c r="JB53" s="61"/>
      <c r="JC53" s="61"/>
      <c r="JD53" s="61"/>
      <c r="JE53" s="61"/>
      <c r="JF53" s="61"/>
      <c r="JG53" s="61"/>
      <c r="JH53" s="61"/>
      <c r="JI53" s="61"/>
      <c r="JJ53" s="61"/>
      <c r="JK53" s="61"/>
      <c r="JL53" s="61"/>
      <c r="JM53" s="61"/>
      <c r="JN53" s="61"/>
      <c r="JO53" s="61"/>
      <c r="JP53" s="61"/>
      <c r="JQ53" s="61"/>
      <c r="JR53" s="61"/>
      <c r="JS53" s="61"/>
      <c r="JT53" s="61"/>
      <c r="JU53" s="61"/>
      <c r="JV53" s="61"/>
      <c r="JW53" s="61"/>
      <c r="JX53" s="61"/>
      <c r="JY53" s="61"/>
      <c r="JZ53" s="61"/>
      <c r="KA53" s="61"/>
      <c r="KB53" s="61"/>
      <c r="KC53" s="61"/>
      <c r="KD53" s="61"/>
      <c r="KE53" s="61"/>
      <c r="KF53" s="61"/>
      <c r="KG53" s="61"/>
      <c r="KH53" s="61"/>
      <c r="KI53" s="61"/>
      <c r="KJ53" s="61"/>
      <c r="KK53" s="61"/>
      <c r="KL53" s="61"/>
      <c r="KM53" s="61"/>
      <c r="KN53" s="61"/>
      <c r="KO53" s="61"/>
      <c r="KP53" s="61"/>
      <c r="KQ53" s="61"/>
      <c r="KR53" s="61"/>
      <c r="KS53" s="61"/>
      <c r="KT53" s="61"/>
      <c r="KU53" s="61"/>
      <c r="KV53" s="61"/>
      <c r="KW53" s="61"/>
      <c r="KX53" s="61"/>
      <c r="KY53" s="61"/>
      <c r="KZ53" s="61"/>
      <c r="LA53" s="61"/>
      <c r="LB53" s="61"/>
      <c r="LC53" s="61"/>
      <c r="LD53" s="61"/>
      <c r="LE53" s="61"/>
      <c r="LF53" s="61"/>
      <c r="LG53" s="61"/>
      <c r="LH53" s="61"/>
      <c r="LI53" s="61"/>
      <c r="LJ53" s="61"/>
      <c r="LK53" s="61"/>
      <c r="LL53" s="61"/>
      <c r="LM53" s="61"/>
      <c r="LN53" s="61"/>
      <c r="LO53" s="61"/>
      <c r="LP53" s="61"/>
      <c r="LQ53" s="61"/>
      <c r="LR53" s="61"/>
      <c r="LS53" s="61"/>
      <c r="LT53" s="61"/>
      <c r="LU53" s="61"/>
      <c r="LV53" s="61"/>
      <c r="LW53" s="61"/>
      <c r="LX53" s="61"/>
      <c r="LY53" s="61"/>
      <c r="LZ53" s="61"/>
      <c r="MA53" s="61"/>
      <c r="MB53" s="61"/>
      <c r="MC53" s="61"/>
      <c r="MD53" s="61"/>
      <c r="ME53" s="61"/>
      <c r="MF53" s="61"/>
      <c r="MG53" s="61"/>
      <c r="MH53" s="61"/>
      <c r="MI53" s="61"/>
      <c r="MJ53" s="61"/>
      <c r="MK53" s="61"/>
      <c r="ML53" s="61"/>
      <c r="MM53" s="61"/>
      <c r="MN53" s="61"/>
      <c r="MO53" s="61"/>
      <c r="MP53" s="61"/>
      <c r="MQ53" s="61"/>
      <c r="MR53" s="61"/>
      <c r="MS53" s="61"/>
      <c r="MT53" s="61"/>
      <c r="MU53" s="61"/>
      <c r="MV53" s="61"/>
      <c r="MW53" s="61"/>
      <c r="MX53" s="61"/>
      <c r="MY53" s="61"/>
      <c r="MZ53" s="61"/>
      <c r="NA53" s="61"/>
      <c r="NB53" s="61"/>
      <c r="NC53" s="61"/>
      <c r="ND53" s="61"/>
      <c r="NE53" s="61"/>
      <c r="NF53" s="61"/>
      <c r="NG53" s="61"/>
      <c r="NH53" s="61"/>
      <c r="NI53" s="61"/>
      <c r="NJ53" s="61"/>
      <c r="NK53" s="61"/>
      <c r="NL53" s="61"/>
      <c r="NM53" s="61"/>
      <c r="NN53" s="61"/>
      <c r="NO53" s="61"/>
      <c r="NP53" s="61"/>
      <c r="NQ53" s="61"/>
      <c r="NR53" s="61"/>
      <c r="NS53" s="61"/>
      <c r="NT53" s="61"/>
    </row>
    <row r="54" spans="1:384" s="4" customFormat="1" ht="54" customHeight="1" x14ac:dyDescent="0.2">
      <c r="A54" s="11"/>
      <c r="B54" s="11"/>
      <c r="C54" s="11"/>
      <c r="D54" s="28"/>
      <c r="E54" s="37" t="s">
        <v>13</v>
      </c>
      <c r="F54" s="22" t="s">
        <v>57</v>
      </c>
      <c r="G54" s="23">
        <v>15922519</v>
      </c>
      <c r="H54" s="22">
        <f>3000000-1000000+1000000</f>
        <v>3000000</v>
      </c>
      <c r="I54" s="22"/>
      <c r="J54" s="17">
        <f t="shared" ref="J54:J56" si="15">H54+I54</f>
        <v>3000000</v>
      </c>
      <c r="K54" s="11">
        <v>33.299999999999997</v>
      </c>
      <c r="L54" s="5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1"/>
      <c r="FL54" s="61"/>
      <c r="FM54" s="61"/>
      <c r="FN54" s="61"/>
      <c r="FO54" s="61"/>
      <c r="FP54" s="61"/>
      <c r="FQ54" s="61"/>
      <c r="FR54" s="61"/>
      <c r="FS54" s="61"/>
      <c r="FT54" s="61"/>
      <c r="FU54" s="61"/>
      <c r="FV54" s="61"/>
      <c r="FW54" s="61"/>
      <c r="FX54" s="61"/>
      <c r="FY54" s="61"/>
      <c r="FZ54" s="61"/>
      <c r="GA54" s="61"/>
      <c r="GB54" s="61"/>
      <c r="GC54" s="61"/>
      <c r="GD54" s="61"/>
      <c r="GE54" s="61"/>
      <c r="GF54" s="61"/>
      <c r="GG54" s="61"/>
      <c r="GH54" s="61"/>
      <c r="GI54" s="61"/>
      <c r="GJ54" s="61"/>
      <c r="GK54" s="61"/>
      <c r="GL54" s="61"/>
      <c r="GM54" s="61"/>
      <c r="GN54" s="61"/>
      <c r="GO54" s="61"/>
      <c r="GP54" s="61"/>
      <c r="GQ54" s="61"/>
      <c r="GR54" s="61"/>
      <c r="GS54" s="61"/>
      <c r="GT54" s="61"/>
      <c r="GU54" s="61"/>
      <c r="GV54" s="61"/>
      <c r="GW54" s="61"/>
      <c r="GX54" s="61"/>
      <c r="GY54" s="61"/>
      <c r="GZ54" s="61"/>
      <c r="HA54" s="61"/>
      <c r="HB54" s="61"/>
      <c r="HC54" s="61"/>
      <c r="HD54" s="61"/>
      <c r="HE54" s="61"/>
      <c r="HF54" s="61"/>
      <c r="HG54" s="61"/>
      <c r="HH54" s="61"/>
      <c r="HI54" s="61"/>
      <c r="HJ54" s="61"/>
      <c r="HK54" s="61"/>
      <c r="HL54" s="61"/>
      <c r="HM54" s="61"/>
      <c r="HN54" s="61"/>
      <c r="HO54" s="61"/>
      <c r="HP54" s="61"/>
      <c r="HQ54" s="61"/>
      <c r="HR54" s="61"/>
      <c r="HS54" s="61"/>
      <c r="HT54" s="61"/>
      <c r="HU54" s="61"/>
      <c r="HV54" s="61"/>
      <c r="HW54" s="61"/>
      <c r="HX54" s="61"/>
      <c r="HY54" s="61"/>
      <c r="HZ54" s="61"/>
      <c r="IA54" s="61"/>
      <c r="IB54" s="61"/>
      <c r="IC54" s="61"/>
      <c r="ID54" s="61"/>
      <c r="IE54" s="61"/>
      <c r="IF54" s="61"/>
      <c r="IG54" s="61"/>
      <c r="IH54" s="61"/>
      <c r="II54" s="61"/>
      <c r="IJ54" s="61"/>
      <c r="IK54" s="61"/>
      <c r="IL54" s="61"/>
      <c r="IM54" s="61"/>
      <c r="IN54" s="61"/>
      <c r="IO54" s="61"/>
      <c r="IP54" s="61"/>
      <c r="IQ54" s="61"/>
      <c r="IR54" s="61"/>
      <c r="IS54" s="61"/>
      <c r="IT54" s="61"/>
      <c r="IU54" s="61"/>
      <c r="IV54" s="61"/>
      <c r="IW54" s="61"/>
      <c r="IX54" s="61"/>
      <c r="IY54" s="61"/>
      <c r="IZ54" s="61"/>
      <c r="JA54" s="61"/>
      <c r="JB54" s="61"/>
      <c r="JC54" s="61"/>
      <c r="JD54" s="61"/>
      <c r="JE54" s="61"/>
      <c r="JF54" s="61"/>
      <c r="JG54" s="61"/>
      <c r="JH54" s="61"/>
      <c r="JI54" s="61"/>
      <c r="JJ54" s="61"/>
      <c r="JK54" s="61"/>
      <c r="JL54" s="61"/>
      <c r="JM54" s="61"/>
      <c r="JN54" s="61"/>
      <c r="JO54" s="61"/>
      <c r="JP54" s="61"/>
      <c r="JQ54" s="61"/>
      <c r="JR54" s="61"/>
      <c r="JS54" s="61"/>
      <c r="JT54" s="61"/>
      <c r="JU54" s="61"/>
      <c r="JV54" s="61"/>
      <c r="JW54" s="61"/>
      <c r="JX54" s="61"/>
      <c r="JY54" s="61"/>
      <c r="JZ54" s="61"/>
      <c r="KA54" s="61"/>
      <c r="KB54" s="61"/>
      <c r="KC54" s="61"/>
      <c r="KD54" s="61"/>
      <c r="KE54" s="61"/>
      <c r="KF54" s="61"/>
      <c r="KG54" s="61"/>
      <c r="KH54" s="61"/>
      <c r="KI54" s="61"/>
      <c r="KJ54" s="61"/>
      <c r="KK54" s="61"/>
      <c r="KL54" s="61"/>
      <c r="KM54" s="61"/>
      <c r="KN54" s="61"/>
      <c r="KO54" s="61"/>
      <c r="KP54" s="61"/>
      <c r="KQ54" s="61"/>
      <c r="KR54" s="61"/>
      <c r="KS54" s="61"/>
      <c r="KT54" s="61"/>
      <c r="KU54" s="61"/>
      <c r="KV54" s="61"/>
      <c r="KW54" s="61"/>
      <c r="KX54" s="61"/>
      <c r="KY54" s="61"/>
      <c r="KZ54" s="61"/>
      <c r="LA54" s="61"/>
      <c r="LB54" s="61"/>
      <c r="LC54" s="61"/>
      <c r="LD54" s="61"/>
      <c r="LE54" s="61"/>
      <c r="LF54" s="61"/>
      <c r="LG54" s="61"/>
      <c r="LH54" s="61"/>
      <c r="LI54" s="61"/>
      <c r="LJ54" s="61"/>
      <c r="LK54" s="61"/>
      <c r="LL54" s="61"/>
      <c r="LM54" s="61"/>
      <c r="LN54" s="61"/>
      <c r="LO54" s="61"/>
      <c r="LP54" s="61"/>
      <c r="LQ54" s="61"/>
      <c r="LR54" s="61"/>
      <c r="LS54" s="61"/>
      <c r="LT54" s="61"/>
      <c r="LU54" s="61"/>
      <c r="LV54" s="61"/>
      <c r="LW54" s="61"/>
      <c r="LX54" s="61"/>
      <c r="LY54" s="61"/>
      <c r="LZ54" s="61"/>
      <c r="MA54" s="61"/>
      <c r="MB54" s="61"/>
      <c r="MC54" s="61"/>
      <c r="MD54" s="61"/>
      <c r="ME54" s="61"/>
      <c r="MF54" s="61"/>
      <c r="MG54" s="61"/>
      <c r="MH54" s="61"/>
      <c r="MI54" s="61"/>
      <c r="MJ54" s="61"/>
      <c r="MK54" s="61"/>
      <c r="ML54" s="61"/>
      <c r="MM54" s="61"/>
      <c r="MN54" s="61"/>
      <c r="MO54" s="61"/>
      <c r="MP54" s="61"/>
      <c r="MQ54" s="61"/>
      <c r="MR54" s="61"/>
      <c r="MS54" s="61"/>
      <c r="MT54" s="61"/>
      <c r="MU54" s="61"/>
      <c r="MV54" s="61"/>
      <c r="MW54" s="61"/>
      <c r="MX54" s="61"/>
      <c r="MY54" s="61"/>
      <c r="MZ54" s="61"/>
      <c r="NA54" s="61"/>
      <c r="NB54" s="61"/>
      <c r="NC54" s="61"/>
      <c r="ND54" s="61"/>
      <c r="NE54" s="61"/>
      <c r="NF54" s="61"/>
      <c r="NG54" s="61"/>
      <c r="NH54" s="61"/>
      <c r="NI54" s="61"/>
      <c r="NJ54" s="61"/>
      <c r="NK54" s="61"/>
      <c r="NL54" s="61"/>
      <c r="NM54" s="61"/>
      <c r="NN54" s="61"/>
      <c r="NO54" s="61"/>
      <c r="NP54" s="61"/>
      <c r="NQ54" s="61"/>
      <c r="NR54" s="61"/>
      <c r="NS54" s="61"/>
      <c r="NT54" s="61"/>
    </row>
    <row r="55" spans="1:384" s="4" customFormat="1" ht="53.25" customHeight="1" x14ac:dyDescent="0.2">
      <c r="A55" s="11"/>
      <c r="B55" s="11"/>
      <c r="C55" s="11"/>
      <c r="D55" s="28"/>
      <c r="E55" s="37" t="s">
        <v>33</v>
      </c>
      <c r="F55" s="22" t="s">
        <v>62</v>
      </c>
      <c r="G55" s="23"/>
      <c r="H55" s="22">
        <f>7000000-6000000</f>
        <v>1000000</v>
      </c>
      <c r="I55" s="22"/>
      <c r="J55" s="17">
        <f t="shared" si="15"/>
        <v>1000000</v>
      </c>
      <c r="K55" s="1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1"/>
      <c r="FL55" s="61"/>
      <c r="FM55" s="61"/>
      <c r="FN55" s="61"/>
      <c r="FO55" s="61"/>
      <c r="FP55" s="61"/>
      <c r="FQ55" s="61"/>
      <c r="FR55" s="61"/>
      <c r="FS55" s="61"/>
      <c r="FT55" s="61"/>
      <c r="FU55" s="61"/>
      <c r="FV55" s="61"/>
      <c r="FW55" s="61"/>
      <c r="FX55" s="61"/>
      <c r="FY55" s="61"/>
      <c r="FZ55" s="61"/>
      <c r="GA55" s="61"/>
      <c r="GB55" s="61"/>
      <c r="GC55" s="61"/>
      <c r="GD55" s="61"/>
      <c r="GE55" s="61"/>
      <c r="GF55" s="61"/>
      <c r="GG55" s="61"/>
      <c r="GH55" s="61"/>
      <c r="GI55" s="61"/>
      <c r="GJ55" s="61"/>
      <c r="GK55" s="61"/>
      <c r="GL55" s="61"/>
      <c r="GM55" s="61"/>
      <c r="GN55" s="61"/>
      <c r="GO55" s="61"/>
      <c r="GP55" s="61"/>
      <c r="GQ55" s="61"/>
      <c r="GR55" s="61"/>
      <c r="GS55" s="61"/>
      <c r="GT55" s="61"/>
      <c r="GU55" s="61"/>
      <c r="GV55" s="61"/>
      <c r="GW55" s="61"/>
      <c r="GX55" s="61"/>
      <c r="GY55" s="61"/>
      <c r="GZ55" s="61"/>
      <c r="HA55" s="61"/>
      <c r="HB55" s="61"/>
      <c r="HC55" s="61"/>
      <c r="HD55" s="61"/>
      <c r="HE55" s="61"/>
      <c r="HF55" s="61"/>
      <c r="HG55" s="61"/>
      <c r="HH55" s="61"/>
      <c r="HI55" s="61"/>
      <c r="HJ55" s="61"/>
      <c r="HK55" s="61"/>
      <c r="HL55" s="61"/>
      <c r="HM55" s="61"/>
      <c r="HN55" s="61"/>
      <c r="HO55" s="61"/>
      <c r="HP55" s="61"/>
      <c r="HQ55" s="61"/>
      <c r="HR55" s="61"/>
      <c r="HS55" s="61"/>
      <c r="HT55" s="61"/>
      <c r="HU55" s="61"/>
      <c r="HV55" s="61"/>
      <c r="HW55" s="61"/>
      <c r="HX55" s="61"/>
      <c r="HY55" s="61"/>
      <c r="HZ55" s="61"/>
      <c r="IA55" s="61"/>
      <c r="IB55" s="61"/>
      <c r="IC55" s="61"/>
      <c r="ID55" s="61"/>
      <c r="IE55" s="61"/>
      <c r="IF55" s="61"/>
      <c r="IG55" s="61"/>
      <c r="IH55" s="61"/>
      <c r="II55" s="61"/>
      <c r="IJ55" s="61"/>
      <c r="IK55" s="61"/>
      <c r="IL55" s="61"/>
      <c r="IM55" s="61"/>
      <c r="IN55" s="61"/>
      <c r="IO55" s="61"/>
      <c r="IP55" s="61"/>
      <c r="IQ55" s="61"/>
      <c r="IR55" s="61"/>
      <c r="IS55" s="61"/>
      <c r="IT55" s="61"/>
      <c r="IU55" s="61"/>
      <c r="IV55" s="61"/>
      <c r="IW55" s="61"/>
      <c r="IX55" s="61"/>
      <c r="IY55" s="61"/>
      <c r="IZ55" s="61"/>
      <c r="JA55" s="61"/>
      <c r="JB55" s="61"/>
      <c r="JC55" s="61"/>
      <c r="JD55" s="61"/>
      <c r="JE55" s="61"/>
      <c r="JF55" s="61"/>
      <c r="JG55" s="61"/>
      <c r="JH55" s="61"/>
      <c r="JI55" s="61"/>
      <c r="JJ55" s="61"/>
      <c r="JK55" s="61"/>
      <c r="JL55" s="61"/>
      <c r="JM55" s="61"/>
      <c r="JN55" s="61"/>
      <c r="JO55" s="61"/>
      <c r="JP55" s="61"/>
      <c r="JQ55" s="61"/>
      <c r="JR55" s="61"/>
      <c r="JS55" s="61"/>
      <c r="JT55" s="61"/>
      <c r="JU55" s="61"/>
      <c r="JV55" s="61"/>
      <c r="JW55" s="61"/>
      <c r="JX55" s="61"/>
      <c r="JY55" s="61"/>
      <c r="JZ55" s="61"/>
      <c r="KA55" s="61"/>
      <c r="KB55" s="61"/>
      <c r="KC55" s="61"/>
      <c r="KD55" s="61"/>
      <c r="KE55" s="61"/>
      <c r="KF55" s="61"/>
      <c r="KG55" s="61"/>
      <c r="KH55" s="61"/>
      <c r="KI55" s="61"/>
      <c r="KJ55" s="61"/>
      <c r="KK55" s="61"/>
      <c r="KL55" s="61"/>
      <c r="KM55" s="61"/>
      <c r="KN55" s="61"/>
      <c r="KO55" s="61"/>
      <c r="KP55" s="61"/>
      <c r="KQ55" s="61"/>
      <c r="KR55" s="61"/>
      <c r="KS55" s="61"/>
      <c r="KT55" s="61"/>
      <c r="KU55" s="61"/>
      <c r="KV55" s="61"/>
      <c r="KW55" s="61"/>
      <c r="KX55" s="61"/>
      <c r="KY55" s="61"/>
      <c r="KZ55" s="61"/>
      <c r="LA55" s="61"/>
      <c r="LB55" s="61"/>
      <c r="LC55" s="61"/>
      <c r="LD55" s="61"/>
      <c r="LE55" s="61"/>
      <c r="LF55" s="61"/>
      <c r="LG55" s="61"/>
      <c r="LH55" s="61"/>
      <c r="LI55" s="61"/>
      <c r="LJ55" s="61"/>
      <c r="LK55" s="61"/>
      <c r="LL55" s="61"/>
      <c r="LM55" s="61"/>
      <c r="LN55" s="61"/>
      <c r="LO55" s="61"/>
      <c r="LP55" s="61"/>
      <c r="LQ55" s="61"/>
      <c r="LR55" s="61"/>
      <c r="LS55" s="61"/>
      <c r="LT55" s="61"/>
      <c r="LU55" s="61"/>
      <c r="LV55" s="61"/>
      <c r="LW55" s="61"/>
      <c r="LX55" s="61"/>
      <c r="LY55" s="61"/>
      <c r="LZ55" s="61"/>
      <c r="MA55" s="61"/>
      <c r="MB55" s="61"/>
      <c r="MC55" s="61"/>
      <c r="MD55" s="61"/>
      <c r="ME55" s="61"/>
      <c r="MF55" s="61"/>
      <c r="MG55" s="61"/>
      <c r="MH55" s="61"/>
      <c r="MI55" s="61"/>
      <c r="MJ55" s="61"/>
      <c r="MK55" s="61"/>
      <c r="ML55" s="61"/>
      <c r="MM55" s="61"/>
      <c r="MN55" s="61"/>
      <c r="MO55" s="61"/>
      <c r="MP55" s="61"/>
      <c r="MQ55" s="61"/>
      <c r="MR55" s="61"/>
      <c r="MS55" s="61"/>
      <c r="MT55" s="61"/>
      <c r="MU55" s="61"/>
      <c r="MV55" s="61"/>
      <c r="MW55" s="61"/>
      <c r="MX55" s="61"/>
      <c r="MY55" s="61"/>
      <c r="MZ55" s="61"/>
      <c r="NA55" s="61"/>
      <c r="NB55" s="61"/>
      <c r="NC55" s="61"/>
      <c r="ND55" s="61"/>
      <c r="NE55" s="61"/>
      <c r="NF55" s="61"/>
      <c r="NG55" s="61"/>
      <c r="NH55" s="61"/>
      <c r="NI55" s="61"/>
      <c r="NJ55" s="61"/>
      <c r="NK55" s="61"/>
      <c r="NL55" s="61"/>
      <c r="NM55" s="61"/>
      <c r="NN55" s="61"/>
      <c r="NO55" s="61"/>
      <c r="NP55" s="61"/>
      <c r="NQ55" s="61"/>
      <c r="NR55" s="61"/>
      <c r="NS55" s="61"/>
      <c r="NT55" s="61"/>
    </row>
    <row r="56" spans="1:384" s="4" customFormat="1" ht="40.5" customHeight="1" x14ac:dyDescent="0.2">
      <c r="A56" s="11"/>
      <c r="B56" s="11"/>
      <c r="C56" s="11"/>
      <c r="D56" s="28"/>
      <c r="E56" s="37" t="s">
        <v>14</v>
      </c>
      <c r="F56" s="11">
        <v>2019</v>
      </c>
      <c r="G56" s="23"/>
      <c r="H56" s="22">
        <f>3600000-489034.2</f>
        <v>3110965.8</v>
      </c>
      <c r="I56" s="22">
        <f>-123596-336000-171000-1300000</f>
        <v>-1930596</v>
      </c>
      <c r="J56" s="17">
        <f t="shared" si="15"/>
        <v>1180369.7999999998</v>
      </c>
      <c r="K56" s="1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  <c r="FJ56" s="61"/>
      <c r="FK56" s="61"/>
      <c r="FL56" s="61"/>
      <c r="FM56" s="61"/>
      <c r="FN56" s="61"/>
      <c r="FO56" s="61"/>
      <c r="FP56" s="61"/>
      <c r="FQ56" s="61"/>
      <c r="FR56" s="61"/>
      <c r="FS56" s="61"/>
      <c r="FT56" s="61"/>
      <c r="FU56" s="61"/>
      <c r="FV56" s="61"/>
      <c r="FW56" s="61"/>
      <c r="FX56" s="61"/>
      <c r="FY56" s="61"/>
      <c r="FZ56" s="61"/>
      <c r="GA56" s="61"/>
      <c r="GB56" s="61"/>
      <c r="GC56" s="61"/>
      <c r="GD56" s="61"/>
      <c r="GE56" s="61"/>
      <c r="GF56" s="61"/>
      <c r="GG56" s="61"/>
      <c r="GH56" s="61"/>
      <c r="GI56" s="61"/>
      <c r="GJ56" s="61"/>
      <c r="GK56" s="61"/>
      <c r="GL56" s="61"/>
      <c r="GM56" s="61"/>
      <c r="GN56" s="61"/>
      <c r="GO56" s="61"/>
      <c r="GP56" s="61"/>
      <c r="GQ56" s="61"/>
      <c r="GR56" s="61"/>
      <c r="GS56" s="61"/>
      <c r="GT56" s="61"/>
      <c r="GU56" s="61"/>
      <c r="GV56" s="61"/>
      <c r="GW56" s="61"/>
      <c r="GX56" s="61"/>
      <c r="GY56" s="61"/>
      <c r="GZ56" s="61"/>
      <c r="HA56" s="61"/>
      <c r="HB56" s="61"/>
      <c r="HC56" s="61"/>
      <c r="HD56" s="61"/>
      <c r="HE56" s="61"/>
      <c r="HF56" s="61"/>
      <c r="HG56" s="61"/>
      <c r="HH56" s="61"/>
      <c r="HI56" s="61"/>
      <c r="HJ56" s="61"/>
      <c r="HK56" s="61"/>
      <c r="HL56" s="61"/>
      <c r="HM56" s="61"/>
      <c r="HN56" s="61"/>
      <c r="HO56" s="61"/>
      <c r="HP56" s="61"/>
      <c r="HQ56" s="61"/>
      <c r="HR56" s="61"/>
      <c r="HS56" s="61"/>
      <c r="HT56" s="61"/>
      <c r="HU56" s="61"/>
      <c r="HV56" s="61"/>
      <c r="HW56" s="61"/>
      <c r="HX56" s="61"/>
      <c r="HY56" s="61"/>
      <c r="HZ56" s="61"/>
      <c r="IA56" s="61"/>
      <c r="IB56" s="61"/>
      <c r="IC56" s="61"/>
      <c r="ID56" s="61"/>
      <c r="IE56" s="61"/>
      <c r="IF56" s="61"/>
      <c r="IG56" s="61"/>
      <c r="IH56" s="61"/>
      <c r="II56" s="61"/>
      <c r="IJ56" s="61"/>
      <c r="IK56" s="61"/>
      <c r="IL56" s="61"/>
      <c r="IM56" s="61"/>
      <c r="IN56" s="61"/>
      <c r="IO56" s="61"/>
      <c r="IP56" s="61"/>
      <c r="IQ56" s="61"/>
      <c r="IR56" s="61"/>
      <c r="IS56" s="61"/>
      <c r="IT56" s="61"/>
      <c r="IU56" s="61"/>
      <c r="IV56" s="61"/>
      <c r="IW56" s="61"/>
      <c r="IX56" s="61"/>
      <c r="IY56" s="61"/>
      <c r="IZ56" s="61"/>
      <c r="JA56" s="61"/>
      <c r="JB56" s="61"/>
      <c r="JC56" s="61"/>
      <c r="JD56" s="61"/>
      <c r="JE56" s="61"/>
      <c r="JF56" s="61"/>
      <c r="JG56" s="61"/>
      <c r="JH56" s="61"/>
      <c r="JI56" s="61"/>
      <c r="JJ56" s="61"/>
      <c r="JK56" s="61"/>
      <c r="JL56" s="61"/>
      <c r="JM56" s="61"/>
      <c r="JN56" s="61"/>
      <c r="JO56" s="61"/>
      <c r="JP56" s="61"/>
      <c r="JQ56" s="61"/>
      <c r="JR56" s="61"/>
      <c r="JS56" s="61"/>
      <c r="JT56" s="61"/>
      <c r="JU56" s="61"/>
      <c r="JV56" s="61"/>
      <c r="JW56" s="61"/>
      <c r="JX56" s="61"/>
      <c r="JY56" s="61"/>
      <c r="JZ56" s="61"/>
      <c r="KA56" s="61"/>
      <c r="KB56" s="61"/>
      <c r="KC56" s="61"/>
      <c r="KD56" s="61"/>
      <c r="KE56" s="61"/>
      <c r="KF56" s="61"/>
      <c r="KG56" s="61"/>
      <c r="KH56" s="61"/>
      <c r="KI56" s="61"/>
      <c r="KJ56" s="61"/>
      <c r="KK56" s="61"/>
      <c r="KL56" s="61"/>
      <c r="KM56" s="61"/>
      <c r="KN56" s="61"/>
      <c r="KO56" s="61"/>
      <c r="KP56" s="61"/>
      <c r="KQ56" s="61"/>
      <c r="KR56" s="61"/>
      <c r="KS56" s="61"/>
      <c r="KT56" s="61"/>
      <c r="KU56" s="61"/>
      <c r="KV56" s="61"/>
      <c r="KW56" s="61"/>
      <c r="KX56" s="61"/>
      <c r="KY56" s="61"/>
      <c r="KZ56" s="61"/>
      <c r="LA56" s="61"/>
      <c r="LB56" s="61"/>
      <c r="LC56" s="61"/>
      <c r="LD56" s="61"/>
      <c r="LE56" s="61"/>
      <c r="LF56" s="61"/>
      <c r="LG56" s="61"/>
      <c r="LH56" s="61"/>
      <c r="LI56" s="61"/>
      <c r="LJ56" s="61"/>
      <c r="LK56" s="61"/>
      <c r="LL56" s="61"/>
      <c r="LM56" s="61"/>
      <c r="LN56" s="61"/>
      <c r="LO56" s="61"/>
      <c r="LP56" s="61"/>
      <c r="LQ56" s="61"/>
      <c r="LR56" s="61"/>
      <c r="LS56" s="61"/>
      <c r="LT56" s="61"/>
      <c r="LU56" s="61"/>
      <c r="LV56" s="61"/>
      <c r="LW56" s="61"/>
      <c r="LX56" s="61"/>
      <c r="LY56" s="61"/>
      <c r="LZ56" s="61"/>
      <c r="MA56" s="61"/>
      <c r="MB56" s="61"/>
      <c r="MC56" s="61"/>
      <c r="MD56" s="61"/>
      <c r="ME56" s="61"/>
      <c r="MF56" s="61"/>
      <c r="MG56" s="61"/>
      <c r="MH56" s="61"/>
      <c r="MI56" s="61"/>
      <c r="MJ56" s="61"/>
      <c r="MK56" s="61"/>
      <c r="ML56" s="61"/>
      <c r="MM56" s="61"/>
      <c r="MN56" s="61"/>
      <c r="MO56" s="61"/>
      <c r="MP56" s="61"/>
      <c r="MQ56" s="61"/>
      <c r="MR56" s="61"/>
      <c r="MS56" s="61"/>
      <c r="MT56" s="61"/>
      <c r="MU56" s="61"/>
      <c r="MV56" s="61"/>
      <c r="MW56" s="61"/>
      <c r="MX56" s="61"/>
      <c r="MY56" s="61"/>
      <c r="MZ56" s="61"/>
      <c r="NA56" s="61"/>
      <c r="NB56" s="61"/>
      <c r="NC56" s="61"/>
      <c r="ND56" s="61"/>
      <c r="NE56" s="61"/>
      <c r="NF56" s="61"/>
      <c r="NG56" s="61"/>
      <c r="NH56" s="61"/>
      <c r="NI56" s="61"/>
      <c r="NJ56" s="61"/>
      <c r="NK56" s="61"/>
      <c r="NL56" s="61"/>
      <c r="NM56" s="61"/>
      <c r="NN56" s="61"/>
      <c r="NO56" s="61"/>
      <c r="NP56" s="61"/>
      <c r="NQ56" s="61"/>
      <c r="NR56" s="61"/>
      <c r="NS56" s="61"/>
      <c r="NT56" s="61"/>
    </row>
    <row r="57" spans="1:384" s="4" customFormat="1" ht="32.25" customHeight="1" x14ac:dyDescent="0.2">
      <c r="A57" s="11"/>
      <c r="B57" s="11"/>
      <c r="C57" s="11"/>
      <c r="D57" s="29"/>
      <c r="E57" s="13" t="s">
        <v>15</v>
      </c>
      <c r="F57" s="22"/>
      <c r="G57" s="23"/>
      <c r="H57" s="14">
        <f>H58+H59</f>
        <v>1100000</v>
      </c>
      <c r="I57" s="14">
        <f>I58+I59</f>
        <v>-476404</v>
      </c>
      <c r="J57" s="14">
        <f>J58+J59</f>
        <v>623596</v>
      </c>
      <c r="K57" s="1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  <c r="EJ57" s="61"/>
      <c r="EK57" s="61"/>
      <c r="EL57" s="61"/>
      <c r="EM57" s="61"/>
      <c r="EN57" s="61"/>
      <c r="EO57" s="61"/>
      <c r="EP57" s="61"/>
      <c r="EQ57" s="61"/>
      <c r="ER57" s="61"/>
      <c r="ES57" s="61"/>
      <c r="ET57" s="61"/>
      <c r="EU57" s="61"/>
      <c r="EV57" s="61"/>
      <c r="EW57" s="61"/>
      <c r="EX57" s="61"/>
      <c r="EY57" s="61"/>
      <c r="EZ57" s="61"/>
      <c r="FA57" s="61"/>
      <c r="FB57" s="61"/>
      <c r="FC57" s="61"/>
      <c r="FD57" s="61"/>
      <c r="FE57" s="61"/>
      <c r="FF57" s="61"/>
      <c r="FG57" s="61"/>
      <c r="FH57" s="61"/>
      <c r="FI57" s="61"/>
      <c r="FJ57" s="61"/>
      <c r="FK57" s="61"/>
      <c r="FL57" s="61"/>
      <c r="FM57" s="61"/>
      <c r="FN57" s="61"/>
      <c r="FO57" s="61"/>
      <c r="FP57" s="61"/>
      <c r="FQ57" s="61"/>
      <c r="FR57" s="61"/>
      <c r="FS57" s="61"/>
      <c r="FT57" s="61"/>
      <c r="FU57" s="61"/>
      <c r="FV57" s="61"/>
      <c r="FW57" s="61"/>
      <c r="FX57" s="61"/>
      <c r="FY57" s="61"/>
      <c r="FZ57" s="61"/>
      <c r="GA57" s="61"/>
      <c r="GB57" s="61"/>
      <c r="GC57" s="61"/>
      <c r="GD57" s="61"/>
      <c r="GE57" s="61"/>
      <c r="GF57" s="61"/>
      <c r="GG57" s="61"/>
      <c r="GH57" s="61"/>
      <c r="GI57" s="61"/>
      <c r="GJ57" s="61"/>
      <c r="GK57" s="61"/>
      <c r="GL57" s="61"/>
      <c r="GM57" s="61"/>
      <c r="GN57" s="61"/>
      <c r="GO57" s="61"/>
      <c r="GP57" s="61"/>
      <c r="GQ57" s="61"/>
      <c r="GR57" s="61"/>
      <c r="GS57" s="61"/>
      <c r="GT57" s="61"/>
      <c r="GU57" s="61"/>
      <c r="GV57" s="61"/>
      <c r="GW57" s="61"/>
      <c r="GX57" s="61"/>
      <c r="GY57" s="61"/>
      <c r="GZ57" s="61"/>
      <c r="HA57" s="61"/>
      <c r="HB57" s="61"/>
      <c r="HC57" s="61"/>
      <c r="HD57" s="61"/>
      <c r="HE57" s="61"/>
      <c r="HF57" s="61"/>
      <c r="HG57" s="61"/>
      <c r="HH57" s="61"/>
      <c r="HI57" s="61"/>
      <c r="HJ57" s="61"/>
      <c r="HK57" s="61"/>
      <c r="HL57" s="61"/>
      <c r="HM57" s="61"/>
      <c r="HN57" s="61"/>
      <c r="HO57" s="61"/>
      <c r="HP57" s="61"/>
      <c r="HQ57" s="61"/>
      <c r="HR57" s="61"/>
      <c r="HS57" s="61"/>
      <c r="HT57" s="61"/>
      <c r="HU57" s="61"/>
      <c r="HV57" s="61"/>
      <c r="HW57" s="61"/>
      <c r="HX57" s="61"/>
      <c r="HY57" s="61"/>
      <c r="HZ57" s="61"/>
      <c r="IA57" s="61"/>
      <c r="IB57" s="61"/>
      <c r="IC57" s="61"/>
      <c r="ID57" s="61"/>
      <c r="IE57" s="61"/>
      <c r="IF57" s="61"/>
      <c r="IG57" s="61"/>
      <c r="IH57" s="61"/>
      <c r="II57" s="61"/>
      <c r="IJ57" s="61"/>
      <c r="IK57" s="61"/>
      <c r="IL57" s="61"/>
      <c r="IM57" s="61"/>
      <c r="IN57" s="61"/>
      <c r="IO57" s="61"/>
      <c r="IP57" s="61"/>
      <c r="IQ57" s="61"/>
      <c r="IR57" s="61"/>
      <c r="IS57" s="61"/>
      <c r="IT57" s="61"/>
      <c r="IU57" s="61"/>
      <c r="IV57" s="61"/>
      <c r="IW57" s="61"/>
      <c r="IX57" s="61"/>
      <c r="IY57" s="61"/>
      <c r="IZ57" s="61"/>
      <c r="JA57" s="61"/>
      <c r="JB57" s="61"/>
      <c r="JC57" s="61"/>
      <c r="JD57" s="61"/>
      <c r="JE57" s="61"/>
      <c r="JF57" s="61"/>
      <c r="JG57" s="61"/>
      <c r="JH57" s="61"/>
      <c r="JI57" s="61"/>
      <c r="JJ57" s="61"/>
      <c r="JK57" s="61"/>
      <c r="JL57" s="61"/>
      <c r="JM57" s="61"/>
      <c r="JN57" s="61"/>
      <c r="JO57" s="61"/>
      <c r="JP57" s="61"/>
      <c r="JQ57" s="61"/>
      <c r="JR57" s="61"/>
      <c r="JS57" s="61"/>
      <c r="JT57" s="61"/>
      <c r="JU57" s="61"/>
      <c r="JV57" s="61"/>
      <c r="JW57" s="61"/>
      <c r="JX57" s="61"/>
      <c r="JY57" s="61"/>
      <c r="JZ57" s="61"/>
      <c r="KA57" s="61"/>
      <c r="KB57" s="61"/>
      <c r="KC57" s="61"/>
      <c r="KD57" s="61"/>
      <c r="KE57" s="61"/>
      <c r="KF57" s="61"/>
      <c r="KG57" s="61"/>
      <c r="KH57" s="61"/>
      <c r="KI57" s="61"/>
      <c r="KJ57" s="61"/>
      <c r="KK57" s="61"/>
      <c r="KL57" s="61"/>
      <c r="KM57" s="61"/>
      <c r="KN57" s="61"/>
      <c r="KO57" s="61"/>
      <c r="KP57" s="61"/>
      <c r="KQ57" s="61"/>
      <c r="KR57" s="61"/>
      <c r="KS57" s="61"/>
      <c r="KT57" s="61"/>
      <c r="KU57" s="61"/>
      <c r="KV57" s="61"/>
      <c r="KW57" s="61"/>
      <c r="KX57" s="61"/>
      <c r="KY57" s="61"/>
      <c r="KZ57" s="61"/>
      <c r="LA57" s="61"/>
      <c r="LB57" s="61"/>
      <c r="LC57" s="61"/>
      <c r="LD57" s="61"/>
      <c r="LE57" s="61"/>
      <c r="LF57" s="61"/>
      <c r="LG57" s="61"/>
      <c r="LH57" s="61"/>
      <c r="LI57" s="61"/>
      <c r="LJ57" s="61"/>
      <c r="LK57" s="61"/>
      <c r="LL57" s="61"/>
      <c r="LM57" s="61"/>
      <c r="LN57" s="61"/>
      <c r="LO57" s="61"/>
      <c r="LP57" s="61"/>
      <c r="LQ57" s="61"/>
      <c r="LR57" s="61"/>
      <c r="LS57" s="61"/>
      <c r="LT57" s="61"/>
      <c r="LU57" s="61"/>
      <c r="LV57" s="61"/>
      <c r="LW57" s="61"/>
      <c r="LX57" s="61"/>
      <c r="LY57" s="61"/>
      <c r="LZ57" s="61"/>
      <c r="MA57" s="61"/>
      <c r="MB57" s="61"/>
      <c r="MC57" s="61"/>
      <c r="MD57" s="61"/>
      <c r="ME57" s="61"/>
      <c r="MF57" s="61"/>
      <c r="MG57" s="61"/>
      <c r="MH57" s="61"/>
      <c r="MI57" s="61"/>
      <c r="MJ57" s="61"/>
      <c r="MK57" s="61"/>
      <c r="ML57" s="61"/>
      <c r="MM57" s="61"/>
      <c r="MN57" s="61"/>
      <c r="MO57" s="61"/>
      <c r="MP57" s="61"/>
      <c r="MQ57" s="61"/>
      <c r="MR57" s="61"/>
      <c r="MS57" s="61"/>
      <c r="MT57" s="61"/>
      <c r="MU57" s="61"/>
      <c r="MV57" s="61"/>
      <c r="MW57" s="61"/>
      <c r="MX57" s="61"/>
      <c r="MY57" s="61"/>
      <c r="MZ57" s="61"/>
      <c r="NA57" s="61"/>
      <c r="NB57" s="61"/>
      <c r="NC57" s="61"/>
      <c r="ND57" s="61"/>
      <c r="NE57" s="61"/>
      <c r="NF57" s="61"/>
      <c r="NG57" s="61"/>
      <c r="NH57" s="61"/>
      <c r="NI57" s="61"/>
      <c r="NJ57" s="61"/>
      <c r="NK57" s="61"/>
      <c r="NL57" s="61"/>
      <c r="NM57" s="61"/>
      <c r="NN57" s="61"/>
      <c r="NO57" s="61"/>
      <c r="NP57" s="61"/>
      <c r="NQ57" s="61"/>
      <c r="NR57" s="61"/>
      <c r="NS57" s="61"/>
      <c r="NT57" s="61"/>
    </row>
    <row r="58" spans="1:384" s="4" customFormat="1" ht="39" customHeight="1" x14ac:dyDescent="0.2">
      <c r="A58" s="11"/>
      <c r="B58" s="11"/>
      <c r="C58" s="11"/>
      <c r="D58" s="29"/>
      <c r="E58" s="38" t="s">
        <v>16</v>
      </c>
      <c r="F58" s="22" t="s">
        <v>58</v>
      </c>
      <c r="G58" s="23">
        <v>16481572</v>
      </c>
      <c r="H58" s="22">
        <v>1000000</v>
      </c>
      <c r="I58" s="22">
        <v>-700000</v>
      </c>
      <c r="J58" s="17">
        <f t="shared" ref="J58:J59" si="16">H58+I58</f>
        <v>300000</v>
      </c>
      <c r="K58" s="39">
        <v>31</v>
      </c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/>
      <c r="EG58" s="61"/>
      <c r="EH58" s="61"/>
      <c r="EI58" s="61"/>
      <c r="EJ58" s="61"/>
      <c r="EK58" s="61"/>
      <c r="EL58" s="61"/>
      <c r="EM58" s="61"/>
      <c r="EN58" s="61"/>
      <c r="EO58" s="61"/>
      <c r="EP58" s="61"/>
      <c r="EQ58" s="61"/>
      <c r="ER58" s="61"/>
      <c r="ES58" s="61"/>
      <c r="ET58" s="61"/>
      <c r="EU58" s="61"/>
      <c r="EV58" s="61"/>
      <c r="EW58" s="61"/>
      <c r="EX58" s="61"/>
      <c r="EY58" s="61"/>
      <c r="EZ58" s="61"/>
      <c r="FA58" s="61"/>
      <c r="FB58" s="61"/>
      <c r="FC58" s="61"/>
      <c r="FD58" s="61"/>
      <c r="FE58" s="61"/>
      <c r="FF58" s="61"/>
      <c r="FG58" s="61"/>
      <c r="FH58" s="61"/>
      <c r="FI58" s="61"/>
      <c r="FJ58" s="61"/>
      <c r="FK58" s="61"/>
      <c r="FL58" s="61"/>
      <c r="FM58" s="61"/>
      <c r="FN58" s="61"/>
      <c r="FO58" s="61"/>
      <c r="FP58" s="61"/>
      <c r="FQ58" s="61"/>
      <c r="FR58" s="61"/>
      <c r="FS58" s="61"/>
      <c r="FT58" s="61"/>
      <c r="FU58" s="61"/>
      <c r="FV58" s="61"/>
      <c r="FW58" s="61"/>
      <c r="FX58" s="61"/>
      <c r="FY58" s="61"/>
      <c r="FZ58" s="61"/>
      <c r="GA58" s="61"/>
      <c r="GB58" s="61"/>
      <c r="GC58" s="61"/>
      <c r="GD58" s="61"/>
      <c r="GE58" s="61"/>
      <c r="GF58" s="61"/>
      <c r="GG58" s="61"/>
      <c r="GH58" s="61"/>
      <c r="GI58" s="61"/>
      <c r="GJ58" s="61"/>
      <c r="GK58" s="61"/>
      <c r="GL58" s="61"/>
      <c r="GM58" s="61"/>
      <c r="GN58" s="61"/>
      <c r="GO58" s="61"/>
      <c r="GP58" s="61"/>
      <c r="GQ58" s="61"/>
      <c r="GR58" s="61"/>
      <c r="GS58" s="61"/>
      <c r="GT58" s="61"/>
      <c r="GU58" s="61"/>
      <c r="GV58" s="61"/>
      <c r="GW58" s="61"/>
      <c r="GX58" s="61"/>
      <c r="GY58" s="61"/>
      <c r="GZ58" s="61"/>
      <c r="HA58" s="61"/>
      <c r="HB58" s="61"/>
      <c r="HC58" s="61"/>
      <c r="HD58" s="61"/>
      <c r="HE58" s="61"/>
      <c r="HF58" s="61"/>
      <c r="HG58" s="61"/>
      <c r="HH58" s="61"/>
      <c r="HI58" s="61"/>
      <c r="HJ58" s="61"/>
      <c r="HK58" s="61"/>
      <c r="HL58" s="61"/>
      <c r="HM58" s="61"/>
      <c r="HN58" s="61"/>
      <c r="HO58" s="61"/>
      <c r="HP58" s="61"/>
      <c r="HQ58" s="61"/>
      <c r="HR58" s="61"/>
      <c r="HS58" s="61"/>
      <c r="HT58" s="61"/>
      <c r="HU58" s="61"/>
      <c r="HV58" s="61"/>
      <c r="HW58" s="61"/>
      <c r="HX58" s="61"/>
      <c r="HY58" s="61"/>
      <c r="HZ58" s="61"/>
      <c r="IA58" s="61"/>
      <c r="IB58" s="61"/>
      <c r="IC58" s="61"/>
      <c r="ID58" s="61"/>
      <c r="IE58" s="61"/>
      <c r="IF58" s="61"/>
      <c r="IG58" s="61"/>
      <c r="IH58" s="61"/>
      <c r="II58" s="61"/>
      <c r="IJ58" s="61"/>
      <c r="IK58" s="61"/>
      <c r="IL58" s="61"/>
      <c r="IM58" s="61"/>
      <c r="IN58" s="61"/>
      <c r="IO58" s="61"/>
      <c r="IP58" s="61"/>
      <c r="IQ58" s="61"/>
      <c r="IR58" s="61"/>
      <c r="IS58" s="61"/>
      <c r="IT58" s="61"/>
      <c r="IU58" s="61"/>
      <c r="IV58" s="61"/>
      <c r="IW58" s="61"/>
      <c r="IX58" s="61"/>
      <c r="IY58" s="61"/>
      <c r="IZ58" s="61"/>
      <c r="JA58" s="61"/>
      <c r="JB58" s="61"/>
      <c r="JC58" s="61"/>
      <c r="JD58" s="61"/>
      <c r="JE58" s="61"/>
      <c r="JF58" s="61"/>
      <c r="JG58" s="61"/>
      <c r="JH58" s="61"/>
      <c r="JI58" s="61"/>
      <c r="JJ58" s="61"/>
      <c r="JK58" s="61"/>
      <c r="JL58" s="61"/>
      <c r="JM58" s="61"/>
      <c r="JN58" s="61"/>
      <c r="JO58" s="61"/>
      <c r="JP58" s="61"/>
      <c r="JQ58" s="61"/>
      <c r="JR58" s="61"/>
      <c r="JS58" s="61"/>
      <c r="JT58" s="61"/>
      <c r="JU58" s="61"/>
      <c r="JV58" s="61"/>
      <c r="JW58" s="61"/>
      <c r="JX58" s="61"/>
      <c r="JY58" s="61"/>
      <c r="JZ58" s="61"/>
      <c r="KA58" s="61"/>
      <c r="KB58" s="61"/>
      <c r="KC58" s="61"/>
      <c r="KD58" s="61"/>
      <c r="KE58" s="61"/>
      <c r="KF58" s="61"/>
      <c r="KG58" s="61"/>
      <c r="KH58" s="61"/>
      <c r="KI58" s="61"/>
      <c r="KJ58" s="61"/>
      <c r="KK58" s="61"/>
      <c r="KL58" s="61"/>
      <c r="KM58" s="61"/>
      <c r="KN58" s="61"/>
      <c r="KO58" s="61"/>
      <c r="KP58" s="61"/>
      <c r="KQ58" s="61"/>
      <c r="KR58" s="61"/>
      <c r="KS58" s="61"/>
      <c r="KT58" s="61"/>
      <c r="KU58" s="61"/>
      <c r="KV58" s="61"/>
      <c r="KW58" s="61"/>
      <c r="KX58" s="61"/>
      <c r="KY58" s="61"/>
      <c r="KZ58" s="61"/>
      <c r="LA58" s="61"/>
      <c r="LB58" s="61"/>
      <c r="LC58" s="61"/>
      <c r="LD58" s="61"/>
      <c r="LE58" s="61"/>
      <c r="LF58" s="61"/>
      <c r="LG58" s="61"/>
      <c r="LH58" s="61"/>
      <c r="LI58" s="61"/>
      <c r="LJ58" s="61"/>
      <c r="LK58" s="61"/>
      <c r="LL58" s="61"/>
      <c r="LM58" s="61"/>
      <c r="LN58" s="61"/>
      <c r="LO58" s="61"/>
      <c r="LP58" s="61"/>
      <c r="LQ58" s="61"/>
      <c r="LR58" s="61"/>
      <c r="LS58" s="61"/>
      <c r="LT58" s="61"/>
      <c r="LU58" s="61"/>
      <c r="LV58" s="61"/>
      <c r="LW58" s="61"/>
      <c r="LX58" s="61"/>
      <c r="LY58" s="61"/>
      <c r="LZ58" s="61"/>
      <c r="MA58" s="61"/>
      <c r="MB58" s="61"/>
      <c r="MC58" s="61"/>
      <c r="MD58" s="61"/>
      <c r="ME58" s="61"/>
      <c r="MF58" s="61"/>
      <c r="MG58" s="61"/>
      <c r="MH58" s="61"/>
      <c r="MI58" s="61"/>
      <c r="MJ58" s="61"/>
      <c r="MK58" s="61"/>
      <c r="ML58" s="61"/>
      <c r="MM58" s="61"/>
      <c r="MN58" s="61"/>
      <c r="MO58" s="61"/>
      <c r="MP58" s="61"/>
      <c r="MQ58" s="61"/>
      <c r="MR58" s="61"/>
      <c r="MS58" s="61"/>
      <c r="MT58" s="61"/>
      <c r="MU58" s="61"/>
      <c r="MV58" s="61"/>
      <c r="MW58" s="61"/>
      <c r="MX58" s="61"/>
      <c r="MY58" s="61"/>
      <c r="MZ58" s="61"/>
      <c r="NA58" s="61"/>
      <c r="NB58" s="61"/>
      <c r="NC58" s="61"/>
      <c r="ND58" s="61"/>
      <c r="NE58" s="61"/>
      <c r="NF58" s="61"/>
      <c r="NG58" s="61"/>
      <c r="NH58" s="61"/>
      <c r="NI58" s="61"/>
      <c r="NJ58" s="61"/>
      <c r="NK58" s="61"/>
      <c r="NL58" s="61"/>
      <c r="NM58" s="61"/>
      <c r="NN58" s="61"/>
      <c r="NO58" s="61"/>
      <c r="NP58" s="61"/>
      <c r="NQ58" s="61"/>
      <c r="NR58" s="61"/>
      <c r="NS58" s="61"/>
      <c r="NT58" s="61"/>
    </row>
    <row r="59" spans="1:384" s="4" customFormat="1" ht="72" customHeight="1" x14ac:dyDescent="0.2">
      <c r="A59" s="11"/>
      <c r="B59" s="11"/>
      <c r="C59" s="11"/>
      <c r="D59" s="29"/>
      <c r="E59" s="37" t="s">
        <v>63</v>
      </c>
      <c r="F59" s="11">
        <v>2019</v>
      </c>
      <c r="G59" s="23">
        <v>323596</v>
      </c>
      <c r="H59" s="22">
        <v>100000</v>
      </c>
      <c r="I59" s="22">
        <f>123596+100000</f>
        <v>223596</v>
      </c>
      <c r="J59" s="17">
        <f t="shared" si="16"/>
        <v>323596</v>
      </c>
      <c r="K59" s="1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61"/>
      <c r="FE59" s="61"/>
      <c r="FF59" s="61"/>
      <c r="FG59" s="61"/>
      <c r="FH59" s="61"/>
      <c r="FI59" s="61"/>
      <c r="FJ59" s="61"/>
      <c r="FK59" s="61"/>
      <c r="FL59" s="61"/>
      <c r="FM59" s="61"/>
      <c r="FN59" s="61"/>
      <c r="FO59" s="61"/>
      <c r="FP59" s="61"/>
      <c r="FQ59" s="61"/>
      <c r="FR59" s="61"/>
      <c r="FS59" s="61"/>
      <c r="FT59" s="61"/>
      <c r="FU59" s="61"/>
      <c r="FV59" s="61"/>
      <c r="FW59" s="61"/>
      <c r="FX59" s="61"/>
      <c r="FY59" s="61"/>
      <c r="FZ59" s="61"/>
      <c r="GA59" s="61"/>
      <c r="GB59" s="61"/>
      <c r="GC59" s="61"/>
      <c r="GD59" s="61"/>
      <c r="GE59" s="61"/>
      <c r="GF59" s="61"/>
      <c r="GG59" s="61"/>
      <c r="GH59" s="61"/>
      <c r="GI59" s="61"/>
      <c r="GJ59" s="61"/>
      <c r="GK59" s="61"/>
      <c r="GL59" s="61"/>
      <c r="GM59" s="61"/>
      <c r="GN59" s="61"/>
      <c r="GO59" s="61"/>
      <c r="GP59" s="61"/>
      <c r="GQ59" s="61"/>
      <c r="GR59" s="61"/>
      <c r="GS59" s="61"/>
      <c r="GT59" s="61"/>
      <c r="GU59" s="61"/>
      <c r="GV59" s="61"/>
      <c r="GW59" s="61"/>
      <c r="GX59" s="61"/>
      <c r="GY59" s="61"/>
      <c r="GZ59" s="61"/>
      <c r="HA59" s="61"/>
      <c r="HB59" s="61"/>
      <c r="HC59" s="61"/>
      <c r="HD59" s="61"/>
      <c r="HE59" s="61"/>
      <c r="HF59" s="61"/>
      <c r="HG59" s="61"/>
      <c r="HH59" s="61"/>
      <c r="HI59" s="61"/>
      <c r="HJ59" s="61"/>
      <c r="HK59" s="61"/>
      <c r="HL59" s="61"/>
      <c r="HM59" s="61"/>
      <c r="HN59" s="61"/>
      <c r="HO59" s="61"/>
      <c r="HP59" s="61"/>
      <c r="HQ59" s="61"/>
      <c r="HR59" s="61"/>
      <c r="HS59" s="61"/>
      <c r="HT59" s="61"/>
      <c r="HU59" s="61"/>
      <c r="HV59" s="61"/>
      <c r="HW59" s="61"/>
      <c r="HX59" s="61"/>
      <c r="HY59" s="61"/>
      <c r="HZ59" s="61"/>
      <c r="IA59" s="61"/>
      <c r="IB59" s="61"/>
      <c r="IC59" s="61"/>
      <c r="ID59" s="61"/>
      <c r="IE59" s="61"/>
      <c r="IF59" s="61"/>
      <c r="IG59" s="61"/>
      <c r="IH59" s="61"/>
      <c r="II59" s="61"/>
      <c r="IJ59" s="61"/>
      <c r="IK59" s="61"/>
      <c r="IL59" s="61"/>
      <c r="IM59" s="61"/>
      <c r="IN59" s="61"/>
      <c r="IO59" s="61"/>
      <c r="IP59" s="61"/>
      <c r="IQ59" s="61"/>
      <c r="IR59" s="61"/>
      <c r="IS59" s="61"/>
      <c r="IT59" s="61"/>
      <c r="IU59" s="61"/>
      <c r="IV59" s="61"/>
      <c r="IW59" s="61"/>
      <c r="IX59" s="61"/>
      <c r="IY59" s="61"/>
      <c r="IZ59" s="61"/>
      <c r="JA59" s="61"/>
      <c r="JB59" s="61"/>
      <c r="JC59" s="61"/>
      <c r="JD59" s="61"/>
      <c r="JE59" s="61"/>
      <c r="JF59" s="61"/>
      <c r="JG59" s="61"/>
      <c r="JH59" s="61"/>
      <c r="JI59" s="61"/>
      <c r="JJ59" s="61"/>
      <c r="JK59" s="61"/>
      <c r="JL59" s="61"/>
      <c r="JM59" s="61"/>
      <c r="JN59" s="61"/>
      <c r="JO59" s="61"/>
      <c r="JP59" s="61"/>
      <c r="JQ59" s="61"/>
      <c r="JR59" s="61"/>
      <c r="JS59" s="61"/>
      <c r="JT59" s="61"/>
      <c r="JU59" s="61"/>
      <c r="JV59" s="61"/>
      <c r="JW59" s="61"/>
      <c r="JX59" s="61"/>
      <c r="JY59" s="61"/>
      <c r="JZ59" s="61"/>
      <c r="KA59" s="61"/>
      <c r="KB59" s="61"/>
      <c r="KC59" s="61"/>
      <c r="KD59" s="61"/>
      <c r="KE59" s="61"/>
      <c r="KF59" s="61"/>
      <c r="KG59" s="61"/>
      <c r="KH59" s="61"/>
      <c r="KI59" s="61"/>
      <c r="KJ59" s="61"/>
      <c r="KK59" s="61"/>
      <c r="KL59" s="61"/>
      <c r="KM59" s="61"/>
      <c r="KN59" s="61"/>
      <c r="KO59" s="61"/>
      <c r="KP59" s="61"/>
      <c r="KQ59" s="61"/>
      <c r="KR59" s="61"/>
      <c r="KS59" s="61"/>
      <c r="KT59" s="61"/>
      <c r="KU59" s="61"/>
      <c r="KV59" s="61"/>
      <c r="KW59" s="61"/>
      <c r="KX59" s="61"/>
      <c r="KY59" s="61"/>
      <c r="KZ59" s="61"/>
      <c r="LA59" s="61"/>
      <c r="LB59" s="61"/>
      <c r="LC59" s="61"/>
      <c r="LD59" s="61"/>
      <c r="LE59" s="61"/>
      <c r="LF59" s="61"/>
      <c r="LG59" s="61"/>
      <c r="LH59" s="61"/>
      <c r="LI59" s="61"/>
      <c r="LJ59" s="61"/>
      <c r="LK59" s="61"/>
      <c r="LL59" s="61"/>
      <c r="LM59" s="61"/>
      <c r="LN59" s="61"/>
      <c r="LO59" s="61"/>
      <c r="LP59" s="61"/>
      <c r="LQ59" s="61"/>
      <c r="LR59" s="61"/>
      <c r="LS59" s="61"/>
      <c r="LT59" s="61"/>
      <c r="LU59" s="61"/>
      <c r="LV59" s="61"/>
      <c r="LW59" s="61"/>
      <c r="LX59" s="61"/>
      <c r="LY59" s="61"/>
      <c r="LZ59" s="61"/>
      <c r="MA59" s="61"/>
      <c r="MB59" s="61"/>
      <c r="MC59" s="61"/>
      <c r="MD59" s="61"/>
      <c r="ME59" s="61"/>
      <c r="MF59" s="61"/>
      <c r="MG59" s="61"/>
      <c r="MH59" s="61"/>
      <c r="MI59" s="61"/>
      <c r="MJ59" s="61"/>
      <c r="MK59" s="61"/>
      <c r="ML59" s="61"/>
      <c r="MM59" s="61"/>
      <c r="MN59" s="61"/>
      <c r="MO59" s="61"/>
      <c r="MP59" s="61"/>
      <c r="MQ59" s="61"/>
      <c r="MR59" s="61"/>
      <c r="MS59" s="61"/>
      <c r="MT59" s="61"/>
      <c r="MU59" s="61"/>
      <c r="MV59" s="61"/>
      <c r="MW59" s="61"/>
      <c r="MX59" s="61"/>
      <c r="MY59" s="61"/>
      <c r="MZ59" s="61"/>
      <c r="NA59" s="61"/>
      <c r="NB59" s="61"/>
      <c r="NC59" s="61"/>
      <c r="ND59" s="61"/>
      <c r="NE59" s="61"/>
      <c r="NF59" s="61"/>
      <c r="NG59" s="61"/>
      <c r="NH59" s="61"/>
      <c r="NI59" s="61"/>
      <c r="NJ59" s="61"/>
      <c r="NK59" s="61"/>
      <c r="NL59" s="61"/>
      <c r="NM59" s="61"/>
      <c r="NN59" s="61"/>
      <c r="NO59" s="61"/>
      <c r="NP59" s="61"/>
      <c r="NQ59" s="61"/>
      <c r="NR59" s="61"/>
      <c r="NS59" s="61"/>
      <c r="NT59" s="61"/>
    </row>
    <row r="60" spans="1:384" s="4" customFormat="1" ht="38.450000000000003" customHeight="1" x14ac:dyDescent="0.2">
      <c r="A60" s="12">
        <v>1517321</v>
      </c>
      <c r="B60" s="12">
        <v>7321</v>
      </c>
      <c r="C60" s="70" t="s">
        <v>11</v>
      </c>
      <c r="D60" s="27" t="s">
        <v>17</v>
      </c>
      <c r="E60" s="40"/>
      <c r="F60" s="22"/>
      <c r="G60" s="22"/>
      <c r="H60" s="14">
        <f>H61+H65</f>
        <v>10985940</v>
      </c>
      <c r="I60" s="14">
        <f>I61+I65</f>
        <v>500000</v>
      </c>
      <c r="J60" s="14">
        <f>J61+J65</f>
        <v>11485940</v>
      </c>
      <c r="K60" s="1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  <c r="DZ60" s="61"/>
      <c r="EA60" s="61"/>
      <c r="EB60" s="61"/>
      <c r="EC60" s="61"/>
      <c r="ED60" s="61"/>
      <c r="EE60" s="61"/>
      <c r="EF60" s="61"/>
      <c r="EG60" s="61"/>
      <c r="EH60" s="61"/>
      <c r="EI60" s="61"/>
      <c r="EJ60" s="61"/>
      <c r="EK60" s="61"/>
      <c r="EL60" s="61"/>
      <c r="EM60" s="61"/>
      <c r="EN60" s="61"/>
      <c r="EO60" s="61"/>
      <c r="EP60" s="61"/>
      <c r="EQ60" s="61"/>
      <c r="ER60" s="61"/>
      <c r="ES60" s="61"/>
      <c r="ET60" s="61"/>
      <c r="EU60" s="61"/>
      <c r="EV60" s="61"/>
      <c r="EW60" s="61"/>
      <c r="EX60" s="61"/>
      <c r="EY60" s="61"/>
      <c r="EZ60" s="61"/>
      <c r="FA60" s="61"/>
      <c r="FB60" s="61"/>
      <c r="FC60" s="61"/>
      <c r="FD60" s="61"/>
      <c r="FE60" s="61"/>
      <c r="FF60" s="61"/>
      <c r="FG60" s="61"/>
      <c r="FH60" s="61"/>
      <c r="FI60" s="61"/>
      <c r="FJ60" s="61"/>
      <c r="FK60" s="61"/>
      <c r="FL60" s="61"/>
      <c r="FM60" s="61"/>
      <c r="FN60" s="61"/>
      <c r="FO60" s="61"/>
      <c r="FP60" s="61"/>
      <c r="FQ60" s="61"/>
      <c r="FR60" s="61"/>
      <c r="FS60" s="61"/>
      <c r="FT60" s="61"/>
      <c r="FU60" s="61"/>
      <c r="FV60" s="61"/>
      <c r="FW60" s="61"/>
      <c r="FX60" s="61"/>
      <c r="FY60" s="61"/>
      <c r="FZ60" s="61"/>
      <c r="GA60" s="61"/>
      <c r="GB60" s="61"/>
      <c r="GC60" s="61"/>
      <c r="GD60" s="61"/>
      <c r="GE60" s="61"/>
      <c r="GF60" s="61"/>
      <c r="GG60" s="61"/>
      <c r="GH60" s="61"/>
      <c r="GI60" s="61"/>
      <c r="GJ60" s="61"/>
      <c r="GK60" s="61"/>
      <c r="GL60" s="61"/>
      <c r="GM60" s="61"/>
      <c r="GN60" s="61"/>
      <c r="GO60" s="61"/>
      <c r="GP60" s="61"/>
      <c r="GQ60" s="61"/>
      <c r="GR60" s="61"/>
      <c r="GS60" s="61"/>
      <c r="GT60" s="61"/>
      <c r="GU60" s="61"/>
      <c r="GV60" s="61"/>
      <c r="GW60" s="61"/>
      <c r="GX60" s="61"/>
      <c r="GY60" s="61"/>
      <c r="GZ60" s="61"/>
      <c r="HA60" s="61"/>
      <c r="HB60" s="61"/>
      <c r="HC60" s="61"/>
      <c r="HD60" s="61"/>
      <c r="HE60" s="61"/>
      <c r="HF60" s="61"/>
      <c r="HG60" s="61"/>
      <c r="HH60" s="61"/>
      <c r="HI60" s="61"/>
      <c r="HJ60" s="61"/>
      <c r="HK60" s="61"/>
      <c r="HL60" s="61"/>
      <c r="HM60" s="61"/>
      <c r="HN60" s="61"/>
      <c r="HO60" s="61"/>
      <c r="HP60" s="61"/>
      <c r="HQ60" s="61"/>
      <c r="HR60" s="61"/>
      <c r="HS60" s="61"/>
      <c r="HT60" s="61"/>
      <c r="HU60" s="61"/>
      <c r="HV60" s="61"/>
      <c r="HW60" s="61"/>
      <c r="HX60" s="61"/>
      <c r="HY60" s="61"/>
      <c r="HZ60" s="61"/>
      <c r="IA60" s="61"/>
      <c r="IB60" s="61"/>
      <c r="IC60" s="61"/>
      <c r="ID60" s="61"/>
      <c r="IE60" s="61"/>
      <c r="IF60" s="61"/>
      <c r="IG60" s="61"/>
      <c r="IH60" s="61"/>
      <c r="II60" s="61"/>
      <c r="IJ60" s="61"/>
      <c r="IK60" s="61"/>
      <c r="IL60" s="61"/>
      <c r="IM60" s="61"/>
      <c r="IN60" s="61"/>
      <c r="IO60" s="61"/>
      <c r="IP60" s="61"/>
      <c r="IQ60" s="61"/>
      <c r="IR60" s="61"/>
      <c r="IS60" s="61"/>
      <c r="IT60" s="61"/>
      <c r="IU60" s="61"/>
      <c r="IV60" s="61"/>
      <c r="IW60" s="61"/>
      <c r="IX60" s="61"/>
      <c r="IY60" s="61"/>
      <c r="IZ60" s="61"/>
      <c r="JA60" s="61"/>
      <c r="JB60" s="61"/>
      <c r="JC60" s="61"/>
      <c r="JD60" s="61"/>
      <c r="JE60" s="61"/>
      <c r="JF60" s="61"/>
      <c r="JG60" s="61"/>
      <c r="JH60" s="61"/>
      <c r="JI60" s="61"/>
      <c r="JJ60" s="61"/>
      <c r="JK60" s="61"/>
      <c r="JL60" s="61"/>
      <c r="JM60" s="61"/>
      <c r="JN60" s="61"/>
      <c r="JO60" s="61"/>
      <c r="JP60" s="61"/>
      <c r="JQ60" s="61"/>
      <c r="JR60" s="61"/>
      <c r="JS60" s="61"/>
      <c r="JT60" s="61"/>
      <c r="JU60" s="61"/>
      <c r="JV60" s="61"/>
      <c r="JW60" s="61"/>
      <c r="JX60" s="61"/>
      <c r="JY60" s="61"/>
      <c r="JZ60" s="61"/>
      <c r="KA60" s="61"/>
      <c r="KB60" s="61"/>
      <c r="KC60" s="61"/>
      <c r="KD60" s="61"/>
      <c r="KE60" s="61"/>
      <c r="KF60" s="61"/>
      <c r="KG60" s="61"/>
      <c r="KH60" s="61"/>
      <c r="KI60" s="61"/>
      <c r="KJ60" s="61"/>
      <c r="KK60" s="61"/>
      <c r="KL60" s="61"/>
      <c r="KM60" s="61"/>
      <c r="KN60" s="61"/>
      <c r="KO60" s="61"/>
      <c r="KP60" s="61"/>
      <c r="KQ60" s="61"/>
      <c r="KR60" s="61"/>
      <c r="KS60" s="61"/>
      <c r="KT60" s="61"/>
      <c r="KU60" s="61"/>
      <c r="KV60" s="61"/>
      <c r="KW60" s="61"/>
      <c r="KX60" s="61"/>
      <c r="KY60" s="61"/>
      <c r="KZ60" s="61"/>
      <c r="LA60" s="61"/>
      <c r="LB60" s="61"/>
      <c r="LC60" s="61"/>
      <c r="LD60" s="61"/>
      <c r="LE60" s="61"/>
      <c r="LF60" s="61"/>
      <c r="LG60" s="61"/>
      <c r="LH60" s="61"/>
      <c r="LI60" s="61"/>
      <c r="LJ60" s="61"/>
      <c r="LK60" s="61"/>
      <c r="LL60" s="61"/>
      <c r="LM60" s="61"/>
      <c r="LN60" s="61"/>
      <c r="LO60" s="61"/>
      <c r="LP60" s="61"/>
      <c r="LQ60" s="61"/>
      <c r="LR60" s="61"/>
      <c r="LS60" s="61"/>
      <c r="LT60" s="61"/>
      <c r="LU60" s="61"/>
      <c r="LV60" s="61"/>
      <c r="LW60" s="61"/>
      <c r="LX60" s="61"/>
      <c r="LY60" s="61"/>
      <c r="LZ60" s="61"/>
      <c r="MA60" s="61"/>
      <c r="MB60" s="61"/>
      <c r="MC60" s="61"/>
      <c r="MD60" s="61"/>
      <c r="ME60" s="61"/>
      <c r="MF60" s="61"/>
      <c r="MG60" s="61"/>
      <c r="MH60" s="61"/>
      <c r="MI60" s="61"/>
      <c r="MJ60" s="61"/>
      <c r="MK60" s="61"/>
      <c r="ML60" s="61"/>
      <c r="MM60" s="61"/>
      <c r="MN60" s="61"/>
      <c r="MO60" s="61"/>
      <c r="MP60" s="61"/>
      <c r="MQ60" s="61"/>
      <c r="MR60" s="61"/>
      <c r="MS60" s="61"/>
      <c r="MT60" s="61"/>
      <c r="MU60" s="61"/>
      <c r="MV60" s="61"/>
      <c r="MW60" s="61"/>
      <c r="MX60" s="61"/>
      <c r="MY60" s="61"/>
      <c r="MZ60" s="61"/>
      <c r="NA60" s="61"/>
      <c r="NB60" s="61"/>
      <c r="NC60" s="61"/>
      <c r="ND60" s="61"/>
      <c r="NE60" s="61"/>
      <c r="NF60" s="61"/>
      <c r="NG60" s="61"/>
      <c r="NH60" s="61"/>
      <c r="NI60" s="61"/>
      <c r="NJ60" s="61"/>
      <c r="NK60" s="61"/>
      <c r="NL60" s="61"/>
      <c r="NM60" s="61"/>
      <c r="NN60" s="61"/>
      <c r="NO60" s="61"/>
      <c r="NP60" s="61"/>
      <c r="NQ60" s="61"/>
      <c r="NR60" s="61"/>
      <c r="NS60" s="61"/>
      <c r="NT60" s="61"/>
    </row>
    <row r="61" spans="1:384" s="4" customFormat="1" ht="20.45" customHeight="1" x14ac:dyDescent="0.2">
      <c r="A61" s="11"/>
      <c r="B61" s="11"/>
      <c r="C61" s="11"/>
      <c r="D61" s="29"/>
      <c r="E61" s="20" t="s">
        <v>12</v>
      </c>
      <c r="F61" s="22"/>
      <c r="G61" s="22"/>
      <c r="H61" s="14">
        <f>H63+H62+H64</f>
        <v>7650000</v>
      </c>
      <c r="I61" s="14">
        <f t="shared" ref="I61:J61" si="17">I63+I62+I64</f>
        <v>0</v>
      </c>
      <c r="J61" s="14">
        <f t="shared" si="17"/>
        <v>7650000</v>
      </c>
      <c r="K61" s="1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  <c r="EJ61" s="61"/>
      <c r="EK61" s="61"/>
      <c r="EL61" s="61"/>
      <c r="EM61" s="61"/>
      <c r="EN61" s="61"/>
      <c r="EO61" s="61"/>
      <c r="EP61" s="61"/>
      <c r="EQ61" s="61"/>
      <c r="ER61" s="61"/>
      <c r="ES61" s="61"/>
      <c r="ET61" s="61"/>
      <c r="EU61" s="61"/>
      <c r="EV61" s="61"/>
      <c r="EW61" s="61"/>
      <c r="EX61" s="61"/>
      <c r="EY61" s="61"/>
      <c r="EZ61" s="61"/>
      <c r="FA61" s="61"/>
      <c r="FB61" s="61"/>
      <c r="FC61" s="61"/>
      <c r="FD61" s="61"/>
      <c r="FE61" s="61"/>
      <c r="FF61" s="61"/>
      <c r="FG61" s="61"/>
      <c r="FH61" s="61"/>
      <c r="FI61" s="61"/>
      <c r="FJ61" s="61"/>
      <c r="FK61" s="61"/>
      <c r="FL61" s="61"/>
      <c r="FM61" s="61"/>
      <c r="FN61" s="61"/>
      <c r="FO61" s="61"/>
      <c r="FP61" s="61"/>
      <c r="FQ61" s="61"/>
      <c r="FR61" s="61"/>
      <c r="FS61" s="61"/>
      <c r="FT61" s="61"/>
      <c r="FU61" s="61"/>
      <c r="FV61" s="61"/>
      <c r="FW61" s="61"/>
      <c r="FX61" s="61"/>
      <c r="FY61" s="61"/>
      <c r="FZ61" s="61"/>
      <c r="GA61" s="61"/>
      <c r="GB61" s="61"/>
      <c r="GC61" s="61"/>
      <c r="GD61" s="61"/>
      <c r="GE61" s="61"/>
      <c r="GF61" s="61"/>
      <c r="GG61" s="61"/>
      <c r="GH61" s="61"/>
      <c r="GI61" s="61"/>
      <c r="GJ61" s="61"/>
      <c r="GK61" s="61"/>
      <c r="GL61" s="61"/>
      <c r="GM61" s="61"/>
      <c r="GN61" s="61"/>
      <c r="GO61" s="61"/>
      <c r="GP61" s="61"/>
      <c r="GQ61" s="61"/>
      <c r="GR61" s="61"/>
      <c r="GS61" s="61"/>
      <c r="GT61" s="61"/>
      <c r="GU61" s="61"/>
      <c r="GV61" s="61"/>
      <c r="GW61" s="61"/>
      <c r="GX61" s="61"/>
      <c r="GY61" s="61"/>
      <c r="GZ61" s="61"/>
      <c r="HA61" s="61"/>
      <c r="HB61" s="61"/>
      <c r="HC61" s="61"/>
      <c r="HD61" s="61"/>
      <c r="HE61" s="61"/>
      <c r="HF61" s="61"/>
      <c r="HG61" s="61"/>
      <c r="HH61" s="61"/>
      <c r="HI61" s="61"/>
      <c r="HJ61" s="61"/>
      <c r="HK61" s="61"/>
      <c r="HL61" s="61"/>
      <c r="HM61" s="61"/>
      <c r="HN61" s="61"/>
      <c r="HO61" s="61"/>
      <c r="HP61" s="61"/>
      <c r="HQ61" s="61"/>
      <c r="HR61" s="61"/>
      <c r="HS61" s="61"/>
      <c r="HT61" s="61"/>
      <c r="HU61" s="61"/>
      <c r="HV61" s="61"/>
      <c r="HW61" s="61"/>
      <c r="HX61" s="61"/>
      <c r="HY61" s="61"/>
      <c r="HZ61" s="61"/>
      <c r="IA61" s="61"/>
      <c r="IB61" s="61"/>
      <c r="IC61" s="61"/>
      <c r="ID61" s="61"/>
      <c r="IE61" s="61"/>
      <c r="IF61" s="61"/>
      <c r="IG61" s="61"/>
      <c r="IH61" s="61"/>
      <c r="II61" s="61"/>
      <c r="IJ61" s="61"/>
      <c r="IK61" s="61"/>
      <c r="IL61" s="61"/>
      <c r="IM61" s="61"/>
      <c r="IN61" s="61"/>
      <c r="IO61" s="61"/>
      <c r="IP61" s="61"/>
      <c r="IQ61" s="61"/>
      <c r="IR61" s="61"/>
      <c r="IS61" s="61"/>
      <c r="IT61" s="61"/>
      <c r="IU61" s="61"/>
      <c r="IV61" s="61"/>
      <c r="IW61" s="61"/>
      <c r="IX61" s="61"/>
      <c r="IY61" s="61"/>
      <c r="IZ61" s="61"/>
      <c r="JA61" s="61"/>
      <c r="JB61" s="61"/>
      <c r="JC61" s="61"/>
      <c r="JD61" s="61"/>
      <c r="JE61" s="61"/>
      <c r="JF61" s="61"/>
      <c r="JG61" s="61"/>
      <c r="JH61" s="61"/>
      <c r="JI61" s="61"/>
      <c r="JJ61" s="61"/>
      <c r="JK61" s="61"/>
      <c r="JL61" s="61"/>
      <c r="JM61" s="61"/>
      <c r="JN61" s="61"/>
      <c r="JO61" s="61"/>
      <c r="JP61" s="61"/>
      <c r="JQ61" s="61"/>
      <c r="JR61" s="61"/>
      <c r="JS61" s="61"/>
      <c r="JT61" s="61"/>
      <c r="JU61" s="61"/>
      <c r="JV61" s="61"/>
      <c r="JW61" s="61"/>
      <c r="JX61" s="61"/>
      <c r="JY61" s="61"/>
      <c r="JZ61" s="61"/>
      <c r="KA61" s="61"/>
      <c r="KB61" s="61"/>
      <c r="KC61" s="61"/>
      <c r="KD61" s="61"/>
      <c r="KE61" s="61"/>
      <c r="KF61" s="61"/>
      <c r="KG61" s="61"/>
      <c r="KH61" s="61"/>
      <c r="KI61" s="61"/>
      <c r="KJ61" s="61"/>
      <c r="KK61" s="61"/>
      <c r="KL61" s="61"/>
      <c r="KM61" s="61"/>
      <c r="KN61" s="61"/>
      <c r="KO61" s="61"/>
      <c r="KP61" s="61"/>
      <c r="KQ61" s="61"/>
      <c r="KR61" s="61"/>
      <c r="KS61" s="61"/>
      <c r="KT61" s="61"/>
      <c r="KU61" s="61"/>
      <c r="KV61" s="61"/>
      <c r="KW61" s="61"/>
      <c r="KX61" s="61"/>
      <c r="KY61" s="61"/>
      <c r="KZ61" s="61"/>
      <c r="LA61" s="61"/>
      <c r="LB61" s="61"/>
      <c r="LC61" s="61"/>
      <c r="LD61" s="61"/>
      <c r="LE61" s="61"/>
      <c r="LF61" s="61"/>
      <c r="LG61" s="61"/>
      <c r="LH61" s="61"/>
      <c r="LI61" s="61"/>
      <c r="LJ61" s="61"/>
      <c r="LK61" s="61"/>
      <c r="LL61" s="61"/>
      <c r="LM61" s="61"/>
      <c r="LN61" s="61"/>
      <c r="LO61" s="61"/>
      <c r="LP61" s="61"/>
      <c r="LQ61" s="61"/>
      <c r="LR61" s="61"/>
      <c r="LS61" s="61"/>
      <c r="LT61" s="61"/>
      <c r="LU61" s="61"/>
      <c r="LV61" s="61"/>
      <c r="LW61" s="61"/>
      <c r="LX61" s="61"/>
      <c r="LY61" s="61"/>
      <c r="LZ61" s="61"/>
      <c r="MA61" s="61"/>
      <c r="MB61" s="61"/>
      <c r="MC61" s="61"/>
      <c r="MD61" s="61"/>
      <c r="ME61" s="61"/>
      <c r="MF61" s="61"/>
      <c r="MG61" s="61"/>
      <c r="MH61" s="61"/>
      <c r="MI61" s="61"/>
      <c r="MJ61" s="61"/>
      <c r="MK61" s="61"/>
      <c r="ML61" s="61"/>
      <c r="MM61" s="61"/>
      <c r="MN61" s="61"/>
      <c r="MO61" s="61"/>
      <c r="MP61" s="61"/>
      <c r="MQ61" s="61"/>
      <c r="MR61" s="61"/>
      <c r="MS61" s="61"/>
      <c r="MT61" s="61"/>
      <c r="MU61" s="61"/>
      <c r="MV61" s="61"/>
      <c r="MW61" s="61"/>
      <c r="MX61" s="61"/>
      <c r="MY61" s="61"/>
      <c r="MZ61" s="61"/>
      <c r="NA61" s="61"/>
      <c r="NB61" s="61"/>
      <c r="NC61" s="61"/>
      <c r="ND61" s="61"/>
      <c r="NE61" s="61"/>
      <c r="NF61" s="61"/>
      <c r="NG61" s="61"/>
      <c r="NH61" s="61"/>
      <c r="NI61" s="61"/>
      <c r="NJ61" s="61"/>
      <c r="NK61" s="61"/>
      <c r="NL61" s="61"/>
      <c r="NM61" s="61"/>
      <c r="NN61" s="61"/>
      <c r="NO61" s="61"/>
      <c r="NP61" s="61"/>
      <c r="NQ61" s="61"/>
      <c r="NR61" s="61"/>
      <c r="NS61" s="61"/>
      <c r="NT61" s="61"/>
    </row>
    <row r="62" spans="1:384" s="4" customFormat="1" ht="55.9" customHeight="1" x14ac:dyDescent="0.2">
      <c r="A62" s="11"/>
      <c r="B62" s="11"/>
      <c r="C62" s="11"/>
      <c r="D62" s="28"/>
      <c r="E62" s="38" t="s">
        <v>101</v>
      </c>
      <c r="F62" s="23" t="s">
        <v>64</v>
      </c>
      <c r="G62" s="22"/>
      <c r="H62" s="22">
        <v>5500000</v>
      </c>
      <c r="I62" s="22"/>
      <c r="J62" s="17">
        <f t="shared" ref="J62:J64" si="18">H62+I62</f>
        <v>5500000</v>
      </c>
      <c r="K62" s="1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  <c r="FG62" s="61"/>
      <c r="FH62" s="61"/>
      <c r="FI62" s="61"/>
      <c r="FJ62" s="61"/>
      <c r="FK62" s="61"/>
      <c r="FL62" s="61"/>
      <c r="FM62" s="61"/>
      <c r="FN62" s="61"/>
      <c r="FO62" s="61"/>
      <c r="FP62" s="61"/>
      <c r="FQ62" s="61"/>
      <c r="FR62" s="61"/>
      <c r="FS62" s="61"/>
      <c r="FT62" s="61"/>
      <c r="FU62" s="61"/>
      <c r="FV62" s="61"/>
      <c r="FW62" s="61"/>
      <c r="FX62" s="61"/>
      <c r="FY62" s="61"/>
      <c r="FZ62" s="61"/>
      <c r="GA62" s="61"/>
      <c r="GB62" s="61"/>
      <c r="GC62" s="61"/>
      <c r="GD62" s="61"/>
      <c r="GE62" s="61"/>
      <c r="GF62" s="61"/>
      <c r="GG62" s="61"/>
      <c r="GH62" s="61"/>
      <c r="GI62" s="61"/>
      <c r="GJ62" s="61"/>
      <c r="GK62" s="61"/>
      <c r="GL62" s="61"/>
      <c r="GM62" s="61"/>
      <c r="GN62" s="61"/>
      <c r="GO62" s="61"/>
      <c r="GP62" s="61"/>
      <c r="GQ62" s="61"/>
      <c r="GR62" s="61"/>
      <c r="GS62" s="61"/>
      <c r="GT62" s="61"/>
      <c r="GU62" s="61"/>
      <c r="GV62" s="61"/>
      <c r="GW62" s="61"/>
      <c r="GX62" s="61"/>
      <c r="GY62" s="61"/>
      <c r="GZ62" s="61"/>
      <c r="HA62" s="61"/>
      <c r="HB62" s="61"/>
      <c r="HC62" s="61"/>
      <c r="HD62" s="61"/>
      <c r="HE62" s="61"/>
      <c r="HF62" s="61"/>
      <c r="HG62" s="61"/>
      <c r="HH62" s="61"/>
      <c r="HI62" s="61"/>
      <c r="HJ62" s="61"/>
      <c r="HK62" s="61"/>
      <c r="HL62" s="61"/>
      <c r="HM62" s="61"/>
      <c r="HN62" s="61"/>
      <c r="HO62" s="61"/>
      <c r="HP62" s="61"/>
      <c r="HQ62" s="61"/>
      <c r="HR62" s="61"/>
      <c r="HS62" s="61"/>
      <c r="HT62" s="61"/>
      <c r="HU62" s="61"/>
      <c r="HV62" s="61"/>
      <c r="HW62" s="61"/>
      <c r="HX62" s="61"/>
      <c r="HY62" s="61"/>
      <c r="HZ62" s="61"/>
      <c r="IA62" s="61"/>
      <c r="IB62" s="61"/>
      <c r="IC62" s="61"/>
      <c r="ID62" s="61"/>
      <c r="IE62" s="61"/>
      <c r="IF62" s="61"/>
      <c r="IG62" s="61"/>
      <c r="IH62" s="61"/>
      <c r="II62" s="61"/>
      <c r="IJ62" s="61"/>
      <c r="IK62" s="61"/>
      <c r="IL62" s="61"/>
      <c r="IM62" s="61"/>
      <c r="IN62" s="61"/>
      <c r="IO62" s="61"/>
      <c r="IP62" s="61"/>
      <c r="IQ62" s="61"/>
      <c r="IR62" s="61"/>
      <c r="IS62" s="61"/>
      <c r="IT62" s="61"/>
      <c r="IU62" s="61"/>
      <c r="IV62" s="61"/>
      <c r="IW62" s="61"/>
      <c r="IX62" s="61"/>
      <c r="IY62" s="61"/>
      <c r="IZ62" s="61"/>
      <c r="JA62" s="61"/>
      <c r="JB62" s="61"/>
      <c r="JC62" s="61"/>
      <c r="JD62" s="61"/>
      <c r="JE62" s="61"/>
      <c r="JF62" s="61"/>
      <c r="JG62" s="61"/>
      <c r="JH62" s="61"/>
      <c r="JI62" s="61"/>
      <c r="JJ62" s="61"/>
      <c r="JK62" s="61"/>
      <c r="JL62" s="61"/>
      <c r="JM62" s="61"/>
      <c r="JN62" s="61"/>
      <c r="JO62" s="61"/>
      <c r="JP62" s="61"/>
      <c r="JQ62" s="61"/>
      <c r="JR62" s="61"/>
      <c r="JS62" s="61"/>
      <c r="JT62" s="61"/>
      <c r="JU62" s="61"/>
      <c r="JV62" s="61"/>
      <c r="JW62" s="61"/>
      <c r="JX62" s="61"/>
      <c r="JY62" s="61"/>
      <c r="JZ62" s="61"/>
      <c r="KA62" s="61"/>
      <c r="KB62" s="61"/>
      <c r="KC62" s="61"/>
      <c r="KD62" s="61"/>
      <c r="KE62" s="61"/>
      <c r="KF62" s="61"/>
      <c r="KG62" s="61"/>
      <c r="KH62" s="61"/>
      <c r="KI62" s="61"/>
      <c r="KJ62" s="61"/>
      <c r="KK62" s="61"/>
      <c r="KL62" s="61"/>
      <c r="KM62" s="61"/>
      <c r="KN62" s="61"/>
      <c r="KO62" s="61"/>
      <c r="KP62" s="61"/>
      <c r="KQ62" s="61"/>
      <c r="KR62" s="61"/>
      <c r="KS62" s="61"/>
      <c r="KT62" s="61"/>
      <c r="KU62" s="61"/>
      <c r="KV62" s="61"/>
      <c r="KW62" s="61"/>
      <c r="KX62" s="61"/>
      <c r="KY62" s="61"/>
      <c r="KZ62" s="61"/>
      <c r="LA62" s="61"/>
      <c r="LB62" s="61"/>
      <c r="LC62" s="61"/>
      <c r="LD62" s="61"/>
      <c r="LE62" s="61"/>
      <c r="LF62" s="61"/>
      <c r="LG62" s="61"/>
      <c r="LH62" s="61"/>
      <c r="LI62" s="61"/>
      <c r="LJ62" s="61"/>
      <c r="LK62" s="61"/>
      <c r="LL62" s="61"/>
      <c r="LM62" s="61"/>
      <c r="LN62" s="61"/>
      <c r="LO62" s="61"/>
      <c r="LP62" s="61"/>
      <c r="LQ62" s="61"/>
      <c r="LR62" s="61"/>
      <c r="LS62" s="61"/>
      <c r="LT62" s="61"/>
      <c r="LU62" s="61"/>
      <c r="LV62" s="61"/>
      <c r="LW62" s="61"/>
      <c r="LX62" s="61"/>
      <c r="LY62" s="61"/>
      <c r="LZ62" s="61"/>
      <c r="MA62" s="61"/>
      <c r="MB62" s="61"/>
      <c r="MC62" s="61"/>
      <c r="MD62" s="61"/>
      <c r="ME62" s="61"/>
      <c r="MF62" s="61"/>
      <c r="MG62" s="61"/>
      <c r="MH62" s="61"/>
      <c r="MI62" s="61"/>
      <c r="MJ62" s="61"/>
      <c r="MK62" s="61"/>
      <c r="ML62" s="61"/>
      <c r="MM62" s="61"/>
      <c r="MN62" s="61"/>
      <c r="MO62" s="61"/>
      <c r="MP62" s="61"/>
      <c r="MQ62" s="61"/>
      <c r="MR62" s="61"/>
      <c r="MS62" s="61"/>
      <c r="MT62" s="61"/>
      <c r="MU62" s="61"/>
      <c r="MV62" s="61"/>
      <c r="MW62" s="61"/>
      <c r="MX62" s="61"/>
      <c r="MY62" s="61"/>
      <c r="MZ62" s="61"/>
      <c r="NA62" s="61"/>
      <c r="NB62" s="61"/>
      <c r="NC62" s="61"/>
      <c r="ND62" s="61"/>
      <c r="NE62" s="61"/>
      <c r="NF62" s="61"/>
      <c r="NG62" s="61"/>
      <c r="NH62" s="61"/>
      <c r="NI62" s="61"/>
      <c r="NJ62" s="61"/>
      <c r="NK62" s="61"/>
      <c r="NL62" s="61"/>
      <c r="NM62" s="61"/>
      <c r="NN62" s="61"/>
      <c r="NO62" s="61"/>
      <c r="NP62" s="61"/>
      <c r="NQ62" s="61"/>
      <c r="NR62" s="61"/>
      <c r="NS62" s="61"/>
      <c r="NT62" s="61"/>
    </row>
    <row r="63" spans="1:384" s="4" customFormat="1" ht="55.5" customHeight="1" x14ac:dyDescent="0.2">
      <c r="A63" s="11"/>
      <c r="B63" s="11"/>
      <c r="C63" s="11"/>
      <c r="D63" s="28"/>
      <c r="E63" s="38" t="s">
        <v>18</v>
      </c>
      <c r="F63" s="23" t="s">
        <v>65</v>
      </c>
      <c r="G63" s="22"/>
      <c r="H63" s="22">
        <v>2000000</v>
      </c>
      <c r="I63" s="22"/>
      <c r="J63" s="17">
        <f t="shared" si="18"/>
        <v>2000000</v>
      </c>
      <c r="K63" s="1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  <c r="DZ63" s="61"/>
      <c r="EA63" s="61"/>
      <c r="EB63" s="61"/>
      <c r="EC63" s="61"/>
      <c r="ED63" s="61"/>
      <c r="EE63" s="61"/>
      <c r="EF63" s="61"/>
      <c r="EG63" s="61"/>
      <c r="EH63" s="61"/>
      <c r="EI63" s="61"/>
      <c r="EJ63" s="61"/>
      <c r="EK63" s="61"/>
      <c r="EL63" s="61"/>
      <c r="EM63" s="61"/>
      <c r="EN63" s="61"/>
      <c r="EO63" s="61"/>
      <c r="EP63" s="61"/>
      <c r="EQ63" s="61"/>
      <c r="ER63" s="61"/>
      <c r="ES63" s="61"/>
      <c r="ET63" s="61"/>
      <c r="EU63" s="61"/>
      <c r="EV63" s="61"/>
      <c r="EW63" s="61"/>
      <c r="EX63" s="61"/>
      <c r="EY63" s="61"/>
      <c r="EZ63" s="61"/>
      <c r="FA63" s="61"/>
      <c r="FB63" s="61"/>
      <c r="FC63" s="61"/>
      <c r="FD63" s="61"/>
      <c r="FE63" s="61"/>
      <c r="FF63" s="61"/>
      <c r="FG63" s="61"/>
      <c r="FH63" s="61"/>
      <c r="FI63" s="61"/>
      <c r="FJ63" s="61"/>
      <c r="FK63" s="61"/>
      <c r="FL63" s="61"/>
      <c r="FM63" s="61"/>
      <c r="FN63" s="61"/>
      <c r="FO63" s="61"/>
      <c r="FP63" s="61"/>
      <c r="FQ63" s="61"/>
      <c r="FR63" s="61"/>
      <c r="FS63" s="61"/>
      <c r="FT63" s="61"/>
      <c r="FU63" s="61"/>
      <c r="FV63" s="61"/>
      <c r="FW63" s="61"/>
      <c r="FX63" s="61"/>
      <c r="FY63" s="61"/>
      <c r="FZ63" s="61"/>
      <c r="GA63" s="61"/>
      <c r="GB63" s="61"/>
      <c r="GC63" s="61"/>
      <c r="GD63" s="61"/>
      <c r="GE63" s="61"/>
      <c r="GF63" s="61"/>
      <c r="GG63" s="61"/>
      <c r="GH63" s="61"/>
      <c r="GI63" s="61"/>
      <c r="GJ63" s="61"/>
      <c r="GK63" s="61"/>
      <c r="GL63" s="61"/>
      <c r="GM63" s="61"/>
      <c r="GN63" s="61"/>
      <c r="GO63" s="61"/>
      <c r="GP63" s="61"/>
      <c r="GQ63" s="61"/>
      <c r="GR63" s="61"/>
      <c r="GS63" s="61"/>
      <c r="GT63" s="61"/>
      <c r="GU63" s="61"/>
      <c r="GV63" s="61"/>
      <c r="GW63" s="61"/>
      <c r="GX63" s="61"/>
      <c r="GY63" s="61"/>
      <c r="GZ63" s="61"/>
      <c r="HA63" s="61"/>
      <c r="HB63" s="61"/>
      <c r="HC63" s="61"/>
      <c r="HD63" s="61"/>
      <c r="HE63" s="61"/>
      <c r="HF63" s="61"/>
      <c r="HG63" s="61"/>
      <c r="HH63" s="61"/>
      <c r="HI63" s="61"/>
      <c r="HJ63" s="61"/>
      <c r="HK63" s="61"/>
      <c r="HL63" s="61"/>
      <c r="HM63" s="61"/>
      <c r="HN63" s="61"/>
      <c r="HO63" s="61"/>
      <c r="HP63" s="61"/>
      <c r="HQ63" s="61"/>
      <c r="HR63" s="61"/>
      <c r="HS63" s="61"/>
      <c r="HT63" s="61"/>
      <c r="HU63" s="61"/>
      <c r="HV63" s="61"/>
      <c r="HW63" s="61"/>
      <c r="HX63" s="61"/>
      <c r="HY63" s="61"/>
      <c r="HZ63" s="61"/>
      <c r="IA63" s="61"/>
      <c r="IB63" s="61"/>
      <c r="IC63" s="61"/>
      <c r="ID63" s="61"/>
      <c r="IE63" s="61"/>
      <c r="IF63" s="61"/>
      <c r="IG63" s="61"/>
      <c r="IH63" s="61"/>
      <c r="II63" s="61"/>
      <c r="IJ63" s="61"/>
      <c r="IK63" s="61"/>
      <c r="IL63" s="61"/>
      <c r="IM63" s="61"/>
      <c r="IN63" s="61"/>
      <c r="IO63" s="61"/>
      <c r="IP63" s="61"/>
      <c r="IQ63" s="61"/>
      <c r="IR63" s="61"/>
      <c r="IS63" s="61"/>
      <c r="IT63" s="61"/>
      <c r="IU63" s="61"/>
      <c r="IV63" s="61"/>
      <c r="IW63" s="61"/>
      <c r="IX63" s="61"/>
      <c r="IY63" s="61"/>
      <c r="IZ63" s="61"/>
      <c r="JA63" s="61"/>
      <c r="JB63" s="61"/>
      <c r="JC63" s="61"/>
      <c r="JD63" s="61"/>
      <c r="JE63" s="61"/>
      <c r="JF63" s="61"/>
      <c r="JG63" s="61"/>
      <c r="JH63" s="61"/>
      <c r="JI63" s="61"/>
      <c r="JJ63" s="61"/>
      <c r="JK63" s="61"/>
      <c r="JL63" s="61"/>
      <c r="JM63" s="61"/>
      <c r="JN63" s="61"/>
      <c r="JO63" s="61"/>
      <c r="JP63" s="61"/>
      <c r="JQ63" s="61"/>
      <c r="JR63" s="61"/>
      <c r="JS63" s="61"/>
      <c r="JT63" s="61"/>
      <c r="JU63" s="61"/>
      <c r="JV63" s="61"/>
      <c r="JW63" s="61"/>
      <c r="JX63" s="61"/>
      <c r="JY63" s="61"/>
      <c r="JZ63" s="61"/>
      <c r="KA63" s="61"/>
      <c r="KB63" s="61"/>
      <c r="KC63" s="61"/>
      <c r="KD63" s="61"/>
      <c r="KE63" s="61"/>
      <c r="KF63" s="61"/>
      <c r="KG63" s="61"/>
      <c r="KH63" s="61"/>
      <c r="KI63" s="61"/>
      <c r="KJ63" s="61"/>
      <c r="KK63" s="61"/>
      <c r="KL63" s="61"/>
      <c r="KM63" s="61"/>
      <c r="KN63" s="61"/>
      <c r="KO63" s="61"/>
      <c r="KP63" s="61"/>
      <c r="KQ63" s="61"/>
      <c r="KR63" s="61"/>
      <c r="KS63" s="61"/>
      <c r="KT63" s="61"/>
      <c r="KU63" s="61"/>
      <c r="KV63" s="61"/>
      <c r="KW63" s="61"/>
      <c r="KX63" s="61"/>
      <c r="KY63" s="61"/>
      <c r="KZ63" s="61"/>
      <c r="LA63" s="61"/>
      <c r="LB63" s="61"/>
      <c r="LC63" s="61"/>
      <c r="LD63" s="61"/>
      <c r="LE63" s="61"/>
      <c r="LF63" s="61"/>
      <c r="LG63" s="61"/>
      <c r="LH63" s="61"/>
      <c r="LI63" s="61"/>
      <c r="LJ63" s="61"/>
      <c r="LK63" s="61"/>
      <c r="LL63" s="61"/>
      <c r="LM63" s="61"/>
      <c r="LN63" s="61"/>
      <c r="LO63" s="61"/>
      <c r="LP63" s="61"/>
      <c r="LQ63" s="61"/>
      <c r="LR63" s="61"/>
      <c r="LS63" s="61"/>
      <c r="LT63" s="61"/>
      <c r="LU63" s="61"/>
      <c r="LV63" s="61"/>
      <c r="LW63" s="61"/>
      <c r="LX63" s="61"/>
      <c r="LY63" s="61"/>
      <c r="LZ63" s="61"/>
      <c r="MA63" s="61"/>
      <c r="MB63" s="61"/>
      <c r="MC63" s="61"/>
      <c r="MD63" s="61"/>
      <c r="ME63" s="61"/>
      <c r="MF63" s="61"/>
      <c r="MG63" s="61"/>
      <c r="MH63" s="61"/>
      <c r="MI63" s="61"/>
      <c r="MJ63" s="61"/>
      <c r="MK63" s="61"/>
      <c r="ML63" s="61"/>
      <c r="MM63" s="61"/>
      <c r="MN63" s="61"/>
      <c r="MO63" s="61"/>
      <c r="MP63" s="61"/>
      <c r="MQ63" s="61"/>
      <c r="MR63" s="61"/>
      <c r="MS63" s="61"/>
      <c r="MT63" s="61"/>
      <c r="MU63" s="61"/>
      <c r="MV63" s="61"/>
      <c r="MW63" s="61"/>
      <c r="MX63" s="61"/>
      <c r="MY63" s="61"/>
      <c r="MZ63" s="61"/>
      <c r="NA63" s="61"/>
      <c r="NB63" s="61"/>
      <c r="NC63" s="61"/>
      <c r="ND63" s="61"/>
      <c r="NE63" s="61"/>
      <c r="NF63" s="61"/>
      <c r="NG63" s="61"/>
      <c r="NH63" s="61"/>
      <c r="NI63" s="61"/>
      <c r="NJ63" s="61"/>
      <c r="NK63" s="61"/>
      <c r="NL63" s="61"/>
      <c r="NM63" s="61"/>
      <c r="NN63" s="61"/>
      <c r="NO63" s="61"/>
      <c r="NP63" s="61"/>
      <c r="NQ63" s="61"/>
      <c r="NR63" s="61"/>
      <c r="NS63" s="61"/>
      <c r="NT63" s="61"/>
    </row>
    <row r="64" spans="1:384" s="4" customFormat="1" ht="69" customHeight="1" x14ac:dyDescent="0.2">
      <c r="A64" s="11"/>
      <c r="B64" s="11"/>
      <c r="C64" s="11"/>
      <c r="D64" s="28"/>
      <c r="E64" s="38" t="s">
        <v>102</v>
      </c>
      <c r="F64" s="11">
        <v>2019</v>
      </c>
      <c r="G64" s="22"/>
      <c r="H64" s="22">
        <v>150000</v>
      </c>
      <c r="I64" s="22"/>
      <c r="J64" s="17">
        <f t="shared" si="18"/>
        <v>150000</v>
      </c>
      <c r="K64" s="1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1"/>
      <c r="FG64" s="61"/>
      <c r="FH64" s="61"/>
      <c r="FI64" s="61"/>
      <c r="FJ64" s="61"/>
      <c r="FK64" s="61"/>
      <c r="FL64" s="61"/>
      <c r="FM64" s="61"/>
      <c r="FN64" s="61"/>
      <c r="FO64" s="61"/>
      <c r="FP64" s="61"/>
      <c r="FQ64" s="61"/>
      <c r="FR64" s="61"/>
      <c r="FS64" s="61"/>
      <c r="FT64" s="61"/>
      <c r="FU64" s="61"/>
      <c r="FV64" s="61"/>
      <c r="FW64" s="61"/>
      <c r="FX64" s="61"/>
      <c r="FY64" s="61"/>
      <c r="FZ64" s="61"/>
      <c r="GA64" s="61"/>
      <c r="GB64" s="61"/>
      <c r="GC64" s="61"/>
      <c r="GD64" s="61"/>
      <c r="GE64" s="61"/>
      <c r="GF64" s="61"/>
      <c r="GG64" s="61"/>
      <c r="GH64" s="61"/>
      <c r="GI64" s="61"/>
      <c r="GJ64" s="61"/>
      <c r="GK64" s="61"/>
      <c r="GL64" s="61"/>
      <c r="GM64" s="61"/>
      <c r="GN64" s="61"/>
      <c r="GO64" s="61"/>
      <c r="GP64" s="61"/>
      <c r="GQ64" s="61"/>
      <c r="GR64" s="61"/>
      <c r="GS64" s="61"/>
      <c r="GT64" s="61"/>
      <c r="GU64" s="61"/>
      <c r="GV64" s="61"/>
      <c r="GW64" s="61"/>
      <c r="GX64" s="61"/>
      <c r="GY64" s="61"/>
      <c r="GZ64" s="61"/>
      <c r="HA64" s="61"/>
      <c r="HB64" s="61"/>
      <c r="HC64" s="61"/>
      <c r="HD64" s="61"/>
      <c r="HE64" s="61"/>
      <c r="HF64" s="61"/>
      <c r="HG64" s="61"/>
      <c r="HH64" s="61"/>
      <c r="HI64" s="61"/>
      <c r="HJ64" s="61"/>
      <c r="HK64" s="61"/>
      <c r="HL64" s="61"/>
      <c r="HM64" s="61"/>
      <c r="HN64" s="61"/>
      <c r="HO64" s="61"/>
      <c r="HP64" s="61"/>
      <c r="HQ64" s="61"/>
      <c r="HR64" s="61"/>
      <c r="HS64" s="61"/>
      <c r="HT64" s="61"/>
      <c r="HU64" s="61"/>
      <c r="HV64" s="61"/>
      <c r="HW64" s="61"/>
      <c r="HX64" s="61"/>
      <c r="HY64" s="61"/>
      <c r="HZ64" s="61"/>
      <c r="IA64" s="61"/>
      <c r="IB64" s="61"/>
      <c r="IC64" s="61"/>
      <c r="ID64" s="61"/>
      <c r="IE64" s="61"/>
      <c r="IF64" s="61"/>
      <c r="IG64" s="61"/>
      <c r="IH64" s="61"/>
      <c r="II64" s="61"/>
      <c r="IJ64" s="61"/>
      <c r="IK64" s="61"/>
      <c r="IL64" s="61"/>
      <c r="IM64" s="61"/>
      <c r="IN64" s="61"/>
      <c r="IO64" s="61"/>
      <c r="IP64" s="61"/>
      <c r="IQ64" s="61"/>
      <c r="IR64" s="61"/>
      <c r="IS64" s="61"/>
      <c r="IT64" s="61"/>
      <c r="IU64" s="61"/>
      <c r="IV64" s="61"/>
      <c r="IW64" s="61"/>
      <c r="IX64" s="61"/>
      <c r="IY64" s="61"/>
      <c r="IZ64" s="61"/>
      <c r="JA64" s="61"/>
      <c r="JB64" s="61"/>
      <c r="JC64" s="61"/>
      <c r="JD64" s="61"/>
      <c r="JE64" s="61"/>
      <c r="JF64" s="61"/>
      <c r="JG64" s="61"/>
      <c r="JH64" s="61"/>
      <c r="JI64" s="61"/>
      <c r="JJ64" s="61"/>
      <c r="JK64" s="61"/>
      <c r="JL64" s="61"/>
      <c r="JM64" s="61"/>
      <c r="JN64" s="61"/>
      <c r="JO64" s="61"/>
      <c r="JP64" s="61"/>
      <c r="JQ64" s="61"/>
      <c r="JR64" s="61"/>
      <c r="JS64" s="61"/>
      <c r="JT64" s="61"/>
      <c r="JU64" s="61"/>
      <c r="JV64" s="61"/>
      <c r="JW64" s="61"/>
      <c r="JX64" s="61"/>
      <c r="JY64" s="61"/>
      <c r="JZ64" s="61"/>
      <c r="KA64" s="61"/>
      <c r="KB64" s="61"/>
      <c r="KC64" s="61"/>
      <c r="KD64" s="61"/>
      <c r="KE64" s="61"/>
      <c r="KF64" s="61"/>
      <c r="KG64" s="61"/>
      <c r="KH64" s="61"/>
      <c r="KI64" s="61"/>
      <c r="KJ64" s="61"/>
      <c r="KK64" s="61"/>
      <c r="KL64" s="61"/>
      <c r="KM64" s="61"/>
      <c r="KN64" s="61"/>
      <c r="KO64" s="61"/>
      <c r="KP64" s="61"/>
      <c r="KQ64" s="61"/>
      <c r="KR64" s="61"/>
      <c r="KS64" s="61"/>
      <c r="KT64" s="61"/>
      <c r="KU64" s="61"/>
      <c r="KV64" s="61"/>
      <c r="KW64" s="61"/>
      <c r="KX64" s="61"/>
      <c r="KY64" s="61"/>
      <c r="KZ64" s="61"/>
      <c r="LA64" s="61"/>
      <c r="LB64" s="61"/>
      <c r="LC64" s="61"/>
      <c r="LD64" s="61"/>
      <c r="LE64" s="61"/>
      <c r="LF64" s="61"/>
      <c r="LG64" s="61"/>
      <c r="LH64" s="61"/>
      <c r="LI64" s="61"/>
      <c r="LJ64" s="61"/>
      <c r="LK64" s="61"/>
      <c r="LL64" s="61"/>
      <c r="LM64" s="61"/>
      <c r="LN64" s="61"/>
      <c r="LO64" s="61"/>
      <c r="LP64" s="61"/>
      <c r="LQ64" s="61"/>
      <c r="LR64" s="61"/>
      <c r="LS64" s="61"/>
      <c r="LT64" s="61"/>
      <c r="LU64" s="61"/>
      <c r="LV64" s="61"/>
      <c r="LW64" s="61"/>
      <c r="LX64" s="61"/>
      <c r="LY64" s="61"/>
      <c r="LZ64" s="61"/>
      <c r="MA64" s="61"/>
      <c r="MB64" s="61"/>
      <c r="MC64" s="61"/>
      <c r="MD64" s="61"/>
      <c r="ME64" s="61"/>
      <c r="MF64" s="61"/>
      <c r="MG64" s="61"/>
      <c r="MH64" s="61"/>
      <c r="MI64" s="61"/>
      <c r="MJ64" s="61"/>
      <c r="MK64" s="61"/>
      <c r="ML64" s="61"/>
      <c r="MM64" s="61"/>
      <c r="MN64" s="61"/>
      <c r="MO64" s="61"/>
      <c r="MP64" s="61"/>
      <c r="MQ64" s="61"/>
      <c r="MR64" s="61"/>
      <c r="MS64" s="61"/>
      <c r="MT64" s="61"/>
      <c r="MU64" s="61"/>
      <c r="MV64" s="61"/>
      <c r="MW64" s="61"/>
      <c r="MX64" s="61"/>
      <c r="MY64" s="61"/>
      <c r="MZ64" s="61"/>
      <c r="NA64" s="61"/>
      <c r="NB64" s="61"/>
      <c r="NC64" s="61"/>
      <c r="ND64" s="61"/>
      <c r="NE64" s="61"/>
      <c r="NF64" s="61"/>
      <c r="NG64" s="61"/>
      <c r="NH64" s="61"/>
      <c r="NI64" s="61"/>
      <c r="NJ64" s="61"/>
      <c r="NK64" s="61"/>
      <c r="NL64" s="61"/>
      <c r="NM64" s="61"/>
      <c r="NN64" s="61"/>
      <c r="NO64" s="61"/>
      <c r="NP64" s="61"/>
      <c r="NQ64" s="61"/>
      <c r="NR64" s="61"/>
      <c r="NS64" s="61"/>
      <c r="NT64" s="61"/>
    </row>
    <row r="65" spans="1:384" s="4" customFormat="1" ht="25.15" customHeight="1" x14ac:dyDescent="0.2">
      <c r="A65" s="11"/>
      <c r="B65" s="11"/>
      <c r="C65" s="11"/>
      <c r="D65" s="29"/>
      <c r="E65" s="13" t="s">
        <v>15</v>
      </c>
      <c r="F65" s="22"/>
      <c r="G65" s="22"/>
      <c r="H65" s="14">
        <f>SUM(H66:H71)</f>
        <v>3335940</v>
      </c>
      <c r="I65" s="14">
        <f>SUM(I66:I71)</f>
        <v>500000</v>
      </c>
      <c r="J65" s="14">
        <f>SUM(J66:J71)</f>
        <v>3835940</v>
      </c>
      <c r="K65" s="1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61"/>
      <c r="EM65" s="61"/>
      <c r="EN65" s="61"/>
      <c r="EO65" s="61"/>
      <c r="EP65" s="61"/>
      <c r="EQ65" s="61"/>
      <c r="ER65" s="61"/>
      <c r="ES65" s="61"/>
      <c r="ET65" s="61"/>
      <c r="EU65" s="61"/>
      <c r="EV65" s="61"/>
      <c r="EW65" s="61"/>
      <c r="EX65" s="61"/>
      <c r="EY65" s="61"/>
      <c r="EZ65" s="61"/>
      <c r="FA65" s="61"/>
      <c r="FB65" s="61"/>
      <c r="FC65" s="61"/>
      <c r="FD65" s="61"/>
      <c r="FE65" s="61"/>
      <c r="FF65" s="61"/>
      <c r="FG65" s="61"/>
      <c r="FH65" s="61"/>
      <c r="FI65" s="61"/>
      <c r="FJ65" s="61"/>
      <c r="FK65" s="61"/>
      <c r="FL65" s="61"/>
      <c r="FM65" s="61"/>
      <c r="FN65" s="61"/>
      <c r="FO65" s="61"/>
      <c r="FP65" s="61"/>
      <c r="FQ65" s="61"/>
      <c r="FR65" s="61"/>
      <c r="FS65" s="61"/>
      <c r="FT65" s="61"/>
      <c r="FU65" s="61"/>
      <c r="FV65" s="61"/>
      <c r="FW65" s="61"/>
      <c r="FX65" s="61"/>
      <c r="FY65" s="61"/>
      <c r="FZ65" s="61"/>
      <c r="GA65" s="61"/>
      <c r="GB65" s="61"/>
      <c r="GC65" s="61"/>
      <c r="GD65" s="61"/>
      <c r="GE65" s="61"/>
      <c r="GF65" s="61"/>
      <c r="GG65" s="61"/>
      <c r="GH65" s="61"/>
      <c r="GI65" s="61"/>
      <c r="GJ65" s="61"/>
      <c r="GK65" s="61"/>
      <c r="GL65" s="61"/>
      <c r="GM65" s="61"/>
      <c r="GN65" s="61"/>
      <c r="GO65" s="61"/>
      <c r="GP65" s="61"/>
      <c r="GQ65" s="61"/>
      <c r="GR65" s="61"/>
      <c r="GS65" s="61"/>
      <c r="GT65" s="61"/>
      <c r="GU65" s="61"/>
      <c r="GV65" s="61"/>
      <c r="GW65" s="61"/>
      <c r="GX65" s="61"/>
      <c r="GY65" s="61"/>
      <c r="GZ65" s="61"/>
      <c r="HA65" s="61"/>
      <c r="HB65" s="61"/>
      <c r="HC65" s="61"/>
      <c r="HD65" s="61"/>
      <c r="HE65" s="61"/>
      <c r="HF65" s="61"/>
      <c r="HG65" s="61"/>
      <c r="HH65" s="61"/>
      <c r="HI65" s="61"/>
      <c r="HJ65" s="61"/>
      <c r="HK65" s="61"/>
      <c r="HL65" s="61"/>
      <c r="HM65" s="61"/>
      <c r="HN65" s="61"/>
      <c r="HO65" s="61"/>
      <c r="HP65" s="61"/>
      <c r="HQ65" s="61"/>
      <c r="HR65" s="61"/>
      <c r="HS65" s="61"/>
      <c r="HT65" s="61"/>
      <c r="HU65" s="61"/>
      <c r="HV65" s="61"/>
      <c r="HW65" s="61"/>
      <c r="HX65" s="61"/>
      <c r="HY65" s="61"/>
      <c r="HZ65" s="61"/>
      <c r="IA65" s="61"/>
      <c r="IB65" s="61"/>
      <c r="IC65" s="61"/>
      <c r="ID65" s="61"/>
      <c r="IE65" s="61"/>
      <c r="IF65" s="61"/>
      <c r="IG65" s="61"/>
      <c r="IH65" s="61"/>
      <c r="II65" s="61"/>
      <c r="IJ65" s="61"/>
      <c r="IK65" s="61"/>
      <c r="IL65" s="61"/>
      <c r="IM65" s="61"/>
      <c r="IN65" s="61"/>
      <c r="IO65" s="61"/>
      <c r="IP65" s="61"/>
      <c r="IQ65" s="61"/>
      <c r="IR65" s="61"/>
      <c r="IS65" s="61"/>
      <c r="IT65" s="61"/>
      <c r="IU65" s="61"/>
      <c r="IV65" s="61"/>
      <c r="IW65" s="61"/>
      <c r="IX65" s="61"/>
      <c r="IY65" s="61"/>
      <c r="IZ65" s="61"/>
      <c r="JA65" s="61"/>
      <c r="JB65" s="61"/>
      <c r="JC65" s="61"/>
      <c r="JD65" s="61"/>
      <c r="JE65" s="61"/>
      <c r="JF65" s="61"/>
      <c r="JG65" s="61"/>
      <c r="JH65" s="61"/>
      <c r="JI65" s="61"/>
      <c r="JJ65" s="61"/>
      <c r="JK65" s="61"/>
      <c r="JL65" s="61"/>
      <c r="JM65" s="61"/>
      <c r="JN65" s="61"/>
      <c r="JO65" s="61"/>
      <c r="JP65" s="61"/>
      <c r="JQ65" s="61"/>
      <c r="JR65" s="61"/>
      <c r="JS65" s="61"/>
      <c r="JT65" s="61"/>
      <c r="JU65" s="61"/>
      <c r="JV65" s="61"/>
      <c r="JW65" s="61"/>
      <c r="JX65" s="61"/>
      <c r="JY65" s="61"/>
      <c r="JZ65" s="61"/>
      <c r="KA65" s="61"/>
      <c r="KB65" s="61"/>
      <c r="KC65" s="61"/>
      <c r="KD65" s="61"/>
      <c r="KE65" s="61"/>
      <c r="KF65" s="61"/>
      <c r="KG65" s="61"/>
      <c r="KH65" s="61"/>
      <c r="KI65" s="61"/>
      <c r="KJ65" s="61"/>
      <c r="KK65" s="61"/>
      <c r="KL65" s="61"/>
      <c r="KM65" s="61"/>
      <c r="KN65" s="61"/>
      <c r="KO65" s="61"/>
      <c r="KP65" s="61"/>
      <c r="KQ65" s="61"/>
      <c r="KR65" s="61"/>
      <c r="KS65" s="61"/>
      <c r="KT65" s="61"/>
      <c r="KU65" s="61"/>
      <c r="KV65" s="61"/>
      <c r="KW65" s="61"/>
      <c r="KX65" s="61"/>
      <c r="KY65" s="61"/>
      <c r="KZ65" s="61"/>
      <c r="LA65" s="61"/>
      <c r="LB65" s="61"/>
      <c r="LC65" s="61"/>
      <c r="LD65" s="61"/>
      <c r="LE65" s="61"/>
      <c r="LF65" s="61"/>
      <c r="LG65" s="61"/>
      <c r="LH65" s="61"/>
      <c r="LI65" s="61"/>
      <c r="LJ65" s="61"/>
      <c r="LK65" s="61"/>
      <c r="LL65" s="61"/>
      <c r="LM65" s="61"/>
      <c r="LN65" s="61"/>
      <c r="LO65" s="61"/>
      <c r="LP65" s="61"/>
      <c r="LQ65" s="61"/>
      <c r="LR65" s="61"/>
      <c r="LS65" s="61"/>
      <c r="LT65" s="61"/>
      <c r="LU65" s="61"/>
      <c r="LV65" s="61"/>
      <c r="LW65" s="61"/>
      <c r="LX65" s="61"/>
      <c r="LY65" s="61"/>
      <c r="LZ65" s="61"/>
      <c r="MA65" s="61"/>
      <c r="MB65" s="61"/>
      <c r="MC65" s="61"/>
      <c r="MD65" s="61"/>
      <c r="ME65" s="61"/>
      <c r="MF65" s="61"/>
      <c r="MG65" s="61"/>
      <c r="MH65" s="61"/>
      <c r="MI65" s="61"/>
      <c r="MJ65" s="61"/>
      <c r="MK65" s="61"/>
      <c r="ML65" s="61"/>
      <c r="MM65" s="61"/>
      <c r="MN65" s="61"/>
      <c r="MO65" s="61"/>
      <c r="MP65" s="61"/>
      <c r="MQ65" s="61"/>
      <c r="MR65" s="61"/>
      <c r="MS65" s="61"/>
      <c r="MT65" s="61"/>
      <c r="MU65" s="61"/>
      <c r="MV65" s="61"/>
      <c r="MW65" s="61"/>
      <c r="MX65" s="61"/>
      <c r="MY65" s="61"/>
      <c r="MZ65" s="61"/>
      <c r="NA65" s="61"/>
      <c r="NB65" s="61"/>
      <c r="NC65" s="61"/>
      <c r="ND65" s="61"/>
      <c r="NE65" s="61"/>
      <c r="NF65" s="61"/>
      <c r="NG65" s="61"/>
      <c r="NH65" s="61"/>
      <c r="NI65" s="61"/>
      <c r="NJ65" s="61"/>
      <c r="NK65" s="61"/>
      <c r="NL65" s="61"/>
      <c r="NM65" s="61"/>
      <c r="NN65" s="61"/>
      <c r="NO65" s="61"/>
      <c r="NP65" s="61"/>
      <c r="NQ65" s="61"/>
      <c r="NR65" s="61"/>
      <c r="NS65" s="61"/>
      <c r="NT65" s="61"/>
    </row>
    <row r="66" spans="1:384" s="4" customFormat="1" ht="52.5" customHeight="1" x14ac:dyDescent="0.2">
      <c r="A66" s="11"/>
      <c r="B66" s="11"/>
      <c r="C66" s="11"/>
      <c r="D66" s="29"/>
      <c r="E66" s="37" t="s">
        <v>35</v>
      </c>
      <c r="F66" s="11">
        <v>2019</v>
      </c>
      <c r="G66" s="22"/>
      <c r="H66" s="22">
        <v>100000</v>
      </c>
      <c r="I66" s="22"/>
      <c r="J66" s="17">
        <f t="shared" ref="J66:J71" si="19">H66+I66</f>
        <v>100000</v>
      </c>
      <c r="K66" s="1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1"/>
      <c r="FG66" s="61"/>
      <c r="FH66" s="61"/>
      <c r="FI66" s="61"/>
      <c r="FJ66" s="61"/>
      <c r="FK66" s="61"/>
      <c r="FL66" s="61"/>
      <c r="FM66" s="61"/>
      <c r="FN66" s="61"/>
      <c r="FO66" s="61"/>
      <c r="FP66" s="61"/>
      <c r="FQ66" s="61"/>
      <c r="FR66" s="61"/>
      <c r="FS66" s="61"/>
      <c r="FT66" s="61"/>
      <c r="FU66" s="61"/>
      <c r="FV66" s="61"/>
      <c r="FW66" s="61"/>
      <c r="FX66" s="61"/>
      <c r="FY66" s="61"/>
      <c r="FZ66" s="61"/>
      <c r="GA66" s="61"/>
      <c r="GB66" s="61"/>
      <c r="GC66" s="61"/>
      <c r="GD66" s="61"/>
      <c r="GE66" s="61"/>
      <c r="GF66" s="61"/>
      <c r="GG66" s="61"/>
      <c r="GH66" s="61"/>
      <c r="GI66" s="61"/>
      <c r="GJ66" s="61"/>
      <c r="GK66" s="61"/>
      <c r="GL66" s="61"/>
      <c r="GM66" s="61"/>
      <c r="GN66" s="61"/>
      <c r="GO66" s="61"/>
      <c r="GP66" s="61"/>
      <c r="GQ66" s="61"/>
      <c r="GR66" s="61"/>
      <c r="GS66" s="61"/>
      <c r="GT66" s="61"/>
      <c r="GU66" s="61"/>
      <c r="GV66" s="61"/>
      <c r="GW66" s="61"/>
      <c r="GX66" s="61"/>
      <c r="GY66" s="61"/>
      <c r="GZ66" s="61"/>
      <c r="HA66" s="61"/>
      <c r="HB66" s="61"/>
      <c r="HC66" s="61"/>
      <c r="HD66" s="61"/>
      <c r="HE66" s="61"/>
      <c r="HF66" s="61"/>
      <c r="HG66" s="61"/>
      <c r="HH66" s="61"/>
      <c r="HI66" s="61"/>
      <c r="HJ66" s="61"/>
      <c r="HK66" s="61"/>
      <c r="HL66" s="61"/>
      <c r="HM66" s="61"/>
      <c r="HN66" s="61"/>
      <c r="HO66" s="61"/>
      <c r="HP66" s="61"/>
      <c r="HQ66" s="61"/>
      <c r="HR66" s="61"/>
      <c r="HS66" s="61"/>
      <c r="HT66" s="61"/>
      <c r="HU66" s="61"/>
      <c r="HV66" s="61"/>
      <c r="HW66" s="61"/>
      <c r="HX66" s="61"/>
      <c r="HY66" s="61"/>
      <c r="HZ66" s="61"/>
      <c r="IA66" s="61"/>
      <c r="IB66" s="61"/>
      <c r="IC66" s="61"/>
      <c r="ID66" s="61"/>
      <c r="IE66" s="61"/>
      <c r="IF66" s="61"/>
      <c r="IG66" s="61"/>
      <c r="IH66" s="61"/>
      <c r="II66" s="61"/>
      <c r="IJ66" s="61"/>
      <c r="IK66" s="61"/>
      <c r="IL66" s="61"/>
      <c r="IM66" s="61"/>
      <c r="IN66" s="61"/>
      <c r="IO66" s="61"/>
      <c r="IP66" s="61"/>
      <c r="IQ66" s="61"/>
      <c r="IR66" s="61"/>
      <c r="IS66" s="61"/>
      <c r="IT66" s="61"/>
      <c r="IU66" s="61"/>
      <c r="IV66" s="61"/>
      <c r="IW66" s="61"/>
      <c r="IX66" s="61"/>
      <c r="IY66" s="61"/>
      <c r="IZ66" s="61"/>
      <c r="JA66" s="61"/>
      <c r="JB66" s="61"/>
      <c r="JC66" s="61"/>
      <c r="JD66" s="61"/>
      <c r="JE66" s="61"/>
      <c r="JF66" s="61"/>
      <c r="JG66" s="61"/>
      <c r="JH66" s="61"/>
      <c r="JI66" s="61"/>
      <c r="JJ66" s="61"/>
      <c r="JK66" s="61"/>
      <c r="JL66" s="61"/>
      <c r="JM66" s="61"/>
      <c r="JN66" s="61"/>
      <c r="JO66" s="61"/>
      <c r="JP66" s="61"/>
      <c r="JQ66" s="61"/>
      <c r="JR66" s="61"/>
      <c r="JS66" s="61"/>
      <c r="JT66" s="61"/>
      <c r="JU66" s="61"/>
      <c r="JV66" s="61"/>
      <c r="JW66" s="61"/>
      <c r="JX66" s="61"/>
      <c r="JY66" s="61"/>
      <c r="JZ66" s="61"/>
      <c r="KA66" s="61"/>
      <c r="KB66" s="61"/>
      <c r="KC66" s="61"/>
      <c r="KD66" s="61"/>
      <c r="KE66" s="61"/>
      <c r="KF66" s="61"/>
      <c r="KG66" s="61"/>
      <c r="KH66" s="61"/>
      <c r="KI66" s="61"/>
      <c r="KJ66" s="61"/>
      <c r="KK66" s="61"/>
      <c r="KL66" s="61"/>
      <c r="KM66" s="61"/>
      <c r="KN66" s="61"/>
      <c r="KO66" s="61"/>
      <c r="KP66" s="61"/>
      <c r="KQ66" s="61"/>
      <c r="KR66" s="61"/>
      <c r="KS66" s="61"/>
      <c r="KT66" s="61"/>
      <c r="KU66" s="61"/>
      <c r="KV66" s="61"/>
      <c r="KW66" s="61"/>
      <c r="KX66" s="61"/>
      <c r="KY66" s="61"/>
      <c r="KZ66" s="61"/>
      <c r="LA66" s="61"/>
      <c r="LB66" s="61"/>
      <c r="LC66" s="61"/>
      <c r="LD66" s="61"/>
      <c r="LE66" s="61"/>
      <c r="LF66" s="61"/>
      <c r="LG66" s="61"/>
      <c r="LH66" s="61"/>
      <c r="LI66" s="61"/>
      <c r="LJ66" s="61"/>
      <c r="LK66" s="61"/>
      <c r="LL66" s="61"/>
      <c r="LM66" s="61"/>
      <c r="LN66" s="61"/>
      <c r="LO66" s="61"/>
      <c r="LP66" s="61"/>
      <c r="LQ66" s="61"/>
      <c r="LR66" s="61"/>
      <c r="LS66" s="61"/>
      <c r="LT66" s="61"/>
      <c r="LU66" s="61"/>
      <c r="LV66" s="61"/>
      <c r="LW66" s="61"/>
      <c r="LX66" s="61"/>
      <c r="LY66" s="61"/>
      <c r="LZ66" s="61"/>
      <c r="MA66" s="61"/>
      <c r="MB66" s="61"/>
      <c r="MC66" s="61"/>
      <c r="MD66" s="61"/>
      <c r="ME66" s="61"/>
      <c r="MF66" s="61"/>
      <c r="MG66" s="61"/>
      <c r="MH66" s="61"/>
      <c r="MI66" s="61"/>
      <c r="MJ66" s="61"/>
      <c r="MK66" s="61"/>
      <c r="ML66" s="61"/>
      <c r="MM66" s="61"/>
      <c r="MN66" s="61"/>
      <c r="MO66" s="61"/>
      <c r="MP66" s="61"/>
      <c r="MQ66" s="61"/>
      <c r="MR66" s="61"/>
      <c r="MS66" s="61"/>
      <c r="MT66" s="61"/>
      <c r="MU66" s="61"/>
      <c r="MV66" s="61"/>
      <c r="MW66" s="61"/>
      <c r="MX66" s="61"/>
      <c r="MY66" s="61"/>
      <c r="MZ66" s="61"/>
      <c r="NA66" s="61"/>
      <c r="NB66" s="61"/>
      <c r="NC66" s="61"/>
      <c r="ND66" s="61"/>
      <c r="NE66" s="61"/>
      <c r="NF66" s="61"/>
      <c r="NG66" s="61"/>
      <c r="NH66" s="61"/>
      <c r="NI66" s="61"/>
      <c r="NJ66" s="61"/>
      <c r="NK66" s="61"/>
      <c r="NL66" s="61"/>
      <c r="NM66" s="61"/>
      <c r="NN66" s="61"/>
      <c r="NO66" s="61"/>
      <c r="NP66" s="61"/>
      <c r="NQ66" s="61"/>
      <c r="NR66" s="61"/>
      <c r="NS66" s="61"/>
      <c r="NT66" s="61"/>
    </row>
    <row r="67" spans="1:384" s="4" customFormat="1" ht="55.5" customHeight="1" x14ac:dyDescent="0.2">
      <c r="A67" s="11"/>
      <c r="B67" s="11"/>
      <c r="C67" s="11"/>
      <c r="D67" s="29"/>
      <c r="E67" s="37" t="s">
        <v>19</v>
      </c>
      <c r="F67" s="22" t="s">
        <v>57</v>
      </c>
      <c r="G67" s="23">
        <v>7491775</v>
      </c>
      <c r="H67" s="17">
        <f>200000+1500000</f>
        <v>1700000</v>
      </c>
      <c r="I67" s="17">
        <v>500000</v>
      </c>
      <c r="J67" s="17">
        <f t="shared" si="19"/>
        <v>2200000</v>
      </c>
      <c r="K67" s="11">
        <v>2.4</v>
      </c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1"/>
      <c r="FG67" s="61"/>
      <c r="FH67" s="61"/>
      <c r="FI67" s="61"/>
      <c r="FJ67" s="61"/>
      <c r="FK67" s="61"/>
      <c r="FL67" s="61"/>
      <c r="FM67" s="61"/>
      <c r="FN67" s="61"/>
      <c r="FO67" s="61"/>
      <c r="FP67" s="61"/>
      <c r="FQ67" s="61"/>
      <c r="FR67" s="61"/>
      <c r="FS67" s="61"/>
      <c r="FT67" s="61"/>
      <c r="FU67" s="61"/>
      <c r="FV67" s="61"/>
      <c r="FW67" s="61"/>
      <c r="FX67" s="61"/>
      <c r="FY67" s="61"/>
      <c r="FZ67" s="61"/>
      <c r="GA67" s="61"/>
      <c r="GB67" s="61"/>
      <c r="GC67" s="61"/>
      <c r="GD67" s="61"/>
      <c r="GE67" s="61"/>
      <c r="GF67" s="61"/>
      <c r="GG67" s="61"/>
      <c r="GH67" s="61"/>
      <c r="GI67" s="61"/>
      <c r="GJ67" s="61"/>
      <c r="GK67" s="61"/>
      <c r="GL67" s="61"/>
      <c r="GM67" s="61"/>
      <c r="GN67" s="61"/>
      <c r="GO67" s="61"/>
      <c r="GP67" s="61"/>
      <c r="GQ67" s="61"/>
      <c r="GR67" s="61"/>
      <c r="GS67" s="61"/>
      <c r="GT67" s="61"/>
      <c r="GU67" s="61"/>
      <c r="GV67" s="61"/>
      <c r="GW67" s="61"/>
      <c r="GX67" s="61"/>
      <c r="GY67" s="61"/>
      <c r="GZ67" s="61"/>
      <c r="HA67" s="61"/>
      <c r="HB67" s="61"/>
      <c r="HC67" s="61"/>
      <c r="HD67" s="61"/>
      <c r="HE67" s="61"/>
      <c r="HF67" s="61"/>
      <c r="HG67" s="61"/>
      <c r="HH67" s="61"/>
      <c r="HI67" s="61"/>
      <c r="HJ67" s="61"/>
      <c r="HK67" s="61"/>
      <c r="HL67" s="61"/>
      <c r="HM67" s="61"/>
      <c r="HN67" s="61"/>
      <c r="HO67" s="61"/>
      <c r="HP67" s="61"/>
      <c r="HQ67" s="61"/>
      <c r="HR67" s="61"/>
      <c r="HS67" s="61"/>
      <c r="HT67" s="61"/>
      <c r="HU67" s="61"/>
      <c r="HV67" s="61"/>
      <c r="HW67" s="61"/>
      <c r="HX67" s="61"/>
      <c r="HY67" s="61"/>
      <c r="HZ67" s="61"/>
      <c r="IA67" s="61"/>
      <c r="IB67" s="61"/>
      <c r="IC67" s="61"/>
      <c r="ID67" s="61"/>
      <c r="IE67" s="61"/>
      <c r="IF67" s="61"/>
      <c r="IG67" s="61"/>
      <c r="IH67" s="61"/>
      <c r="II67" s="61"/>
      <c r="IJ67" s="61"/>
      <c r="IK67" s="61"/>
      <c r="IL67" s="61"/>
      <c r="IM67" s="61"/>
      <c r="IN67" s="61"/>
      <c r="IO67" s="61"/>
      <c r="IP67" s="61"/>
      <c r="IQ67" s="61"/>
      <c r="IR67" s="61"/>
      <c r="IS67" s="61"/>
      <c r="IT67" s="61"/>
      <c r="IU67" s="61"/>
      <c r="IV67" s="61"/>
      <c r="IW67" s="61"/>
      <c r="IX67" s="61"/>
      <c r="IY67" s="61"/>
      <c r="IZ67" s="61"/>
      <c r="JA67" s="61"/>
      <c r="JB67" s="61"/>
      <c r="JC67" s="61"/>
      <c r="JD67" s="61"/>
      <c r="JE67" s="61"/>
      <c r="JF67" s="61"/>
      <c r="JG67" s="61"/>
      <c r="JH67" s="61"/>
      <c r="JI67" s="61"/>
      <c r="JJ67" s="61"/>
      <c r="JK67" s="61"/>
      <c r="JL67" s="61"/>
      <c r="JM67" s="61"/>
      <c r="JN67" s="61"/>
      <c r="JO67" s="61"/>
      <c r="JP67" s="61"/>
      <c r="JQ67" s="61"/>
      <c r="JR67" s="61"/>
      <c r="JS67" s="61"/>
      <c r="JT67" s="61"/>
      <c r="JU67" s="61"/>
      <c r="JV67" s="61"/>
      <c r="JW67" s="61"/>
      <c r="JX67" s="61"/>
      <c r="JY67" s="61"/>
      <c r="JZ67" s="61"/>
      <c r="KA67" s="61"/>
      <c r="KB67" s="61"/>
      <c r="KC67" s="61"/>
      <c r="KD67" s="61"/>
      <c r="KE67" s="61"/>
      <c r="KF67" s="61"/>
      <c r="KG67" s="61"/>
      <c r="KH67" s="61"/>
      <c r="KI67" s="61"/>
      <c r="KJ67" s="61"/>
      <c r="KK67" s="61"/>
      <c r="KL67" s="61"/>
      <c r="KM67" s="61"/>
      <c r="KN67" s="61"/>
      <c r="KO67" s="61"/>
      <c r="KP67" s="61"/>
      <c r="KQ67" s="61"/>
      <c r="KR67" s="61"/>
      <c r="KS67" s="61"/>
      <c r="KT67" s="61"/>
      <c r="KU67" s="61"/>
      <c r="KV67" s="61"/>
      <c r="KW67" s="61"/>
      <c r="KX67" s="61"/>
      <c r="KY67" s="61"/>
      <c r="KZ67" s="61"/>
      <c r="LA67" s="61"/>
      <c r="LB67" s="61"/>
      <c r="LC67" s="61"/>
      <c r="LD67" s="61"/>
      <c r="LE67" s="61"/>
      <c r="LF67" s="61"/>
      <c r="LG67" s="61"/>
      <c r="LH67" s="61"/>
      <c r="LI67" s="61"/>
      <c r="LJ67" s="61"/>
      <c r="LK67" s="61"/>
      <c r="LL67" s="61"/>
      <c r="LM67" s="61"/>
      <c r="LN67" s="61"/>
      <c r="LO67" s="61"/>
      <c r="LP67" s="61"/>
      <c r="LQ67" s="61"/>
      <c r="LR67" s="61"/>
      <c r="LS67" s="61"/>
      <c r="LT67" s="61"/>
      <c r="LU67" s="61"/>
      <c r="LV67" s="61"/>
      <c r="LW67" s="61"/>
      <c r="LX67" s="61"/>
      <c r="LY67" s="61"/>
      <c r="LZ67" s="61"/>
      <c r="MA67" s="61"/>
      <c r="MB67" s="61"/>
      <c r="MC67" s="61"/>
      <c r="MD67" s="61"/>
      <c r="ME67" s="61"/>
      <c r="MF67" s="61"/>
      <c r="MG67" s="61"/>
      <c r="MH67" s="61"/>
      <c r="MI67" s="61"/>
      <c r="MJ67" s="61"/>
      <c r="MK67" s="61"/>
      <c r="ML67" s="61"/>
      <c r="MM67" s="61"/>
      <c r="MN67" s="61"/>
      <c r="MO67" s="61"/>
      <c r="MP67" s="61"/>
      <c r="MQ67" s="61"/>
      <c r="MR67" s="61"/>
      <c r="MS67" s="61"/>
      <c r="MT67" s="61"/>
      <c r="MU67" s="61"/>
      <c r="MV67" s="61"/>
      <c r="MW67" s="61"/>
      <c r="MX67" s="61"/>
      <c r="MY67" s="61"/>
      <c r="MZ67" s="61"/>
      <c r="NA67" s="61"/>
      <c r="NB67" s="61"/>
      <c r="NC67" s="61"/>
      <c r="ND67" s="61"/>
      <c r="NE67" s="61"/>
      <c r="NF67" s="61"/>
      <c r="NG67" s="61"/>
      <c r="NH67" s="61"/>
      <c r="NI67" s="61"/>
      <c r="NJ67" s="61"/>
      <c r="NK67" s="61"/>
      <c r="NL67" s="61"/>
      <c r="NM67" s="61"/>
      <c r="NN67" s="61"/>
      <c r="NO67" s="61"/>
      <c r="NP67" s="61"/>
      <c r="NQ67" s="61"/>
      <c r="NR67" s="61"/>
      <c r="NS67" s="61"/>
      <c r="NT67" s="61"/>
    </row>
    <row r="68" spans="1:384" s="4" customFormat="1" ht="57" customHeight="1" x14ac:dyDescent="0.2">
      <c r="A68" s="11"/>
      <c r="B68" s="11"/>
      <c r="C68" s="11"/>
      <c r="D68" s="29"/>
      <c r="E68" s="37" t="s">
        <v>87</v>
      </c>
      <c r="F68" s="22" t="s">
        <v>60</v>
      </c>
      <c r="G68" s="22"/>
      <c r="H68" s="22">
        <v>100000</v>
      </c>
      <c r="I68" s="22"/>
      <c r="J68" s="17">
        <f t="shared" si="19"/>
        <v>100000</v>
      </c>
      <c r="K68" s="1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61"/>
      <c r="EO68" s="61"/>
      <c r="EP68" s="61"/>
      <c r="EQ68" s="61"/>
      <c r="ER68" s="61"/>
      <c r="ES68" s="61"/>
      <c r="ET68" s="61"/>
      <c r="EU68" s="61"/>
      <c r="EV68" s="61"/>
      <c r="EW68" s="61"/>
      <c r="EX68" s="61"/>
      <c r="EY68" s="61"/>
      <c r="EZ68" s="61"/>
      <c r="FA68" s="61"/>
      <c r="FB68" s="61"/>
      <c r="FC68" s="61"/>
      <c r="FD68" s="61"/>
      <c r="FE68" s="61"/>
      <c r="FF68" s="61"/>
      <c r="FG68" s="61"/>
      <c r="FH68" s="61"/>
      <c r="FI68" s="61"/>
      <c r="FJ68" s="61"/>
      <c r="FK68" s="61"/>
      <c r="FL68" s="61"/>
      <c r="FM68" s="61"/>
      <c r="FN68" s="61"/>
      <c r="FO68" s="61"/>
      <c r="FP68" s="61"/>
      <c r="FQ68" s="61"/>
      <c r="FR68" s="61"/>
      <c r="FS68" s="61"/>
      <c r="FT68" s="61"/>
      <c r="FU68" s="61"/>
      <c r="FV68" s="61"/>
      <c r="FW68" s="61"/>
      <c r="FX68" s="61"/>
      <c r="FY68" s="61"/>
      <c r="FZ68" s="61"/>
      <c r="GA68" s="61"/>
      <c r="GB68" s="61"/>
      <c r="GC68" s="61"/>
      <c r="GD68" s="61"/>
      <c r="GE68" s="61"/>
      <c r="GF68" s="61"/>
      <c r="GG68" s="61"/>
      <c r="GH68" s="61"/>
      <c r="GI68" s="61"/>
      <c r="GJ68" s="61"/>
      <c r="GK68" s="61"/>
      <c r="GL68" s="61"/>
      <c r="GM68" s="61"/>
      <c r="GN68" s="61"/>
      <c r="GO68" s="61"/>
      <c r="GP68" s="61"/>
      <c r="GQ68" s="61"/>
      <c r="GR68" s="61"/>
      <c r="GS68" s="61"/>
      <c r="GT68" s="61"/>
      <c r="GU68" s="61"/>
      <c r="GV68" s="61"/>
      <c r="GW68" s="61"/>
      <c r="GX68" s="61"/>
      <c r="GY68" s="61"/>
      <c r="GZ68" s="61"/>
      <c r="HA68" s="61"/>
      <c r="HB68" s="61"/>
      <c r="HC68" s="61"/>
      <c r="HD68" s="61"/>
      <c r="HE68" s="61"/>
      <c r="HF68" s="61"/>
      <c r="HG68" s="61"/>
      <c r="HH68" s="61"/>
      <c r="HI68" s="61"/>
      <c r="HJ68" s="61"/>
      <c r="HK68" s="61"/>
      <c r="HL68" s="61"/>
      <c r="HM68" s="61"/>
      <c r="HN68" s="61"/>
      <c r="HO68" s="61"/>
      <c r="HP68" s="61"/>
      <c r="HQ68" s="61"/>
      <c r="HR68" s="61"/>
      <c r="HS68" s="61"/>
      <c r="HT68" s="61"/>
      <c r="HU68" s="61"/>
      <c r="HV68" s="61"/>
      <c r="HW68" s="61"/>
      <c r="HX68" s="61"/>
      <c r="HY68" s="61"/>
      <c r="HZ68" s="61"/>
      <c r="IA68" s="61"/>
      <c r="IB68" s="61"/>
      <c r="IC68" s="61"/>
      <c r="ID68" s="61"/>
      <c r="IE68" s="61"/>
      <c r="IF68" s="61"/>
      <c r="IG68" s="61"/>
      <c r="IH68" s="61"/>
      <c r="II68" s="61"/>
      <c r="IJ68" s="61"/>
      <c r="IK68" s="61"/>
      <c r="IL68" s="61"/>
      <c r="IM68" s="61"/>
      <c r="IN68" s="61"/>
      <c r="IO68" s="61"/>
      <c r="IP68" s="61"/>
      <c r="IQ68" s="61"/>
      <c r="IR68" s="61"/>
      <c r="IS68" s="61"/>
      <c r="IT68" s="61"/>
      <c r="IU68" s="61"/>
      <c r="IV68" s="61"/>
      <c r="IW68" s="61"/>
      <c r="IX68" s="61"/>
      <c r="IY68" s="61"/>
      <c r="IZ68" s="61"/>
      <c r="JA68" s="61"/>
      <c r="JB68" s="61"/>
      <c r="JC68" s="61"/>
      <c r="JD68" s="61"/>
      <c r="JE68" s="61"/>
      <c r="JF68" s="61"/>
      <c r="JG68" s="61"/>
      <c r="JH68" s="61"/>
      <c r="JI68" s="61"/>
      <c r="JJ68" s="61"/>
      <c r="JK68" s="61"/>
      <c r="JL68" s="61"/>
      <c r="JM68" s="61"/>
      <c r="JN68" s="61"/>
      <c r="JO68" s="61"/>
      <c r="JP68" s="61"/>
      <c r="JQ68" s="61"/>
      <c r="JR68" s="61"/>
      <c r="JS68" s="61"/>
      <c r="JT68" s="61"/>
      <c r="JU68" s="61"/>
      <c r="JV68" s="61"/>
      <c r="JW68" s="61"/>
      <c r="JX68" s="61"/>
      <c r="JY68" s="61"/>
      <c r="JZ68" s="61"/>
      <c r="KA68" s="61"/>
      <c r="KB68" s="61"/>
      <c r="KC68" s="61"/>
      <c r="KD68" s="61"/>
      <c r="KE68" s="61"/>
      <c r="KF68" s="61"/>
      <c r="KG68" s="61"/>
      <c r="KH68" s="61"/>
      <c r="KI68" s="61"/>
      <c r="KJ68" s="61"/>
      <c r="KK68" s="61"/>
      <c r="KL68" s="61"/>
      <c r="KM68" s="61"/>
      <c r="KN68" s="61"/>
      <c r="KO68" s="61"/>
      <c r="KP68" s="61"/>
      <c r="KQ68" s="61"/>
      <c r="KR68" s="61"/>
      <c r="KS68" s="61"/>
      <c r="KT68" s="61"/>
      <c r="KU68" s="61"/>
      <c r="KV68" s="61"/>
      <c r="KW68" s="61"/>
      <c r="KX68" s="61"/>
      <c r="KY68" s="61"/>
      <c r="KZ68" s="61"/>
      <c r="LA68" s="61"/>
      <c r="LB68" s="61"/>
      <c r="LC68" s="61"/>
      <c r="LD68" s="61"/>
      <c r="LE68" s="61"/>
      <c r="LF68" s="61"/>
      <c r="LG68" s="61"/>
      <c r="LH68" s="61"/>
      <c r="LI68" s="61"/>
      <c r="LJ68" s="61"/>
      <c r="LK68" s="61"/>
      <c r="LL68" s="61"/>
      <c r="LM68" s="61"/>
      <c r="LN68" s="61"/>
      <c r="LO68" s="61"/>
      <c r="LP68" s="61"/>
      <c r="LQ68" s="61"/>
      <c r="LR68" s="61"/>
      <c r="LS68" s="61"/>
      <c r="LT68" s="61"/>
      <c r="LU68" s="61"/>
      <c r="LV68" s="61"/>
      <c r="LW68" s="61"/>
      <c r="LX68" s="61"/>
      <c r="LY68" s="61"/>
      <c r="LZ68" s="61"/>
      <c r="MA68" s="61"/>
      <c r="MB68" s="61"/>
      <c r="MC68" s="61"/>
      <c r="MD68" s="61"/>
      <c r="ME68" s="61"/>
      <c r="MF68" s="61"/>
      <c r="MG68" s="61"/>
      <c r="MH68" s="61"/>
      <c r="MI68" s="61"/>
      <c r="MJ68" s="61"/>
      <c r="MK68" s="61"/>
      <c r="ML68" s="61"/>
      <c r="MM68" s="61"/>
      <c r="MN68" s="61"/>
      <c r="MO68" s="61"/>
      <c r="MP68" s="61"/>
      <c r="MQ68" s="61"/>
      <c r="MR68" s="61"/>
      <c r="MS68" s="61"/>
      <c r="MT68" s="61"/>
      <c r="MU68" s="61"/>
      <c r="MV68" s="61"/>
      <c r="MW68" s="61"/>
      <c r="MX68" s="61"/>
      <c r="MY68" s="61"/>
      <c r="MZ68" s="61"/>
      <c r="NA68" s="61"/>
      <c r="NB68" s="61"/>
      <c r="NC68" s="61"/>
      <c r="ND68" s="61"/>
      <c r="NE68" s="61"/>
      <c r="NF68" s="61"/>
      <c r="NG68" s="61"/>
      <c r="NH68" s="61"/>
      <c r="NI68" s="61"/>
      <c r="NJ68" s="61"/>
      <c r="NK68" s="61"/>
      <c r="NL68" s="61"/>
      <c r="NM68" s="61"/>
      <c r="NN68" s="61"/>
      <c r="NO68" s="61"/>
      <c r="NP68" s="61"/>
      <c r="NQ68" s="61"/>
      <c r="NR68" s="61"/>
      <c r="NS68" s="61"/>
      <c r="NT68" s="61"/>
    </row>
    <row r="69" spans="1:384" s="4" customFormat="1" ht="69.75" customHeight="1" x14ac:dyDescent="0.2">
      <c r="A69" s="11"/>
      <c r="B69" s="11"/>
      <c r="C69" s="11"/>
      <c r="D69" s="29"/>
      <c r="E69" s="37" t="s">
        <v>107</v>
      </c>
      <c r="F69" s="22" t="s">
        <v>56</v>
      </c>
      <c r="G69" s="23">
        <v>1572186</v>
      </c>
      <c r="H69" s="22">
        <v>215940</v>
      </c>
      <c r="I69" s="22"/>
      <c r="J69" s="17">
        <f t="shared" si="19"/>
        <v>215940</v>
      </c>
      <c r="K69" s="74">
        <v>77</v>
      </c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  <c r="EJ69" s="61"/>
      <c r="EK69" s="61"/>
      <c r="EL69" s="61"/>
      <c r="EM69" s="61"/>
      <c r="EN69" s="61"/>
      <c r="EO69" s="61"/>
      <c r="EP69" s="61"/>
      <c r="EQ69" s="61"/>
      <c r="ER69" s="61"/>
      <c r="ES69" s="61"/>
      <c r="ET69" s="61"/>
      <c r="EU69" s="61"/>
      <c r="EV69" s="61"/>
      <c r="EW69" s="61"/>
      <c r="EX69" s="61"/>
      <c r="EY69" s="61"/>
      <c r="EZ69" s="61"/>
      <c r="FA69" s="61"/>
      <c r="FB69" s="61"/>
      <c r="FC69" s="61"/>
      <c r="FD69" s="61"/>
      <c r="FE69" s="61"/>
      <c r="FF69" s="61"/>
      <c r="FG69" s="61"/>
      <c r="FH69" s="61"/>
      <c r="FI69" s="61"/>
      <c r="FJ69" s="61"/>
      <c r="FK69" s="61"/>
      <c r="FL69" s="61"/>
      <c r="FM69" s="61"/>
      <c r="FN69" s="61"/>
      <c r="FO69" s="61"/>
      <c r="FP69" s="61"/>
      <c r="FQ69" s="61"/>
      <c r="FR69" s="61"/>
      <c r="FS69" s="61"/>
      <c r="FT69" s="61"/>
      <c r="FU69" s="61"/>
      <c r="FV69" s="61"/>
      <c r="FW69" s="61"/>
      <c r="FX69" s="61"/>
      <c r="FY69" s="61"/>
      <c r="FZ69" s="61"/>
      <c r="GA69" s="61"/>
      <c r="GB69" s="61"/>
      <c r="GC69" s="61"/>
      <c r="GD69" s="61"/>
      <c r="GE69" s="61"/>
      <c r="GF69" s="61"/>
      <c r="GG69" s="61"/>
      <c r="GH69" s="61"/>
      <c r="GI69" s="61"/>
      <c r="GJ69" s="61"/>
      <c r="GK69" s="61"/>
      <c r="GL69" s="61"/>
      <c r="GM69" s="61"/>
      <c r="GN69" s="61"/>
      <c r="GO69" s="61"/>
      <c r="GP69" s="61"/>
      <c r="GQ69" s="61"/>
      <c r="GR69" s="61"/>
      <c r="GS69" s="61"/>
      <c r="GT69" s="61"/>
      <c r="GU69" s="61"/>
      <c r="GV69" s="61"/>
      <c r="GW69" s="61"/>
      <c r="GX69" s="61"/>
      <c r="GY69" s="61"/>
      <c r="GZ69" s="61"/>
      <c r="HA69" s="61"/>
      <c r="HB69" s="61"/>
      <c r="HC69" s="61"/>
      <c r="HD69" s="61"/>
      <c r="HE69" s="61"/>
      <c r="HF69" s="61"/>
      <c r="HG69" s="61"/>
      <c r="HH69" s="61"/>
      <c r="HI69" s="61"/>
      <c r="HJ69" s="61"/>
      <c r="HK69" s="61"/>
      <c r="HL69" s="61"/>
      <c r="HM69" s="61"/>
      <c r="HN69" s="61"/>
      <c r="HO69" s="61"/>
      <c r="HP69" s="61"/>
      <c r="HQ69" s="61"/>
      <c r="HR69" s="61"/>
      <c r="HS69" s="61"/>
      <c r="HT69" s="61"/>
      <c r="HU69" s="61"/>
      <c r="HV69" s="61"/>
      <c r="HW69" s="61"/>
      <c r="HX69" s="61"/>
      <c r="HY69" s="61"/>
      <c r="HZ69" s="61"/>
      <c r="IA69" s="61"/>
      <c r="IB69" s="61"/>
      <c r="IC69" s="61"/>
      <c r="ID69" s="61"/>
      <c r="IE69" s="61"/>
      <c r="IF69" s="61"/>
      <c r="IG69" s="61"/>
      <c r="IH69" s="61"/>
      <c r="II69" s="61"/>
      <c r="IJ69" s="61"/>
      <c r="IK69" s="61"/>
      <c r="IL69" s="61"/>
      <c r="IM69" s="61"/>
      <c r="IN69" s="61"/>
      <c r="IO69" s="61"/>
      <c r="IP69" s="61"/>
      <c r="IQ69" s="61"/>
      <c r="IR69" s="61"/>
      <c r="IS69" s="61"/>
      <c r="IT69" s="61"/>
      <c r="IU69" s="61"/>
      <c r="IV69" s="61"/>
      <c r="IW69" s="61"/>
      <c r="IX69" s="61"/>
      <c r="IY69" s="61"/>
      <c r="IZ69" s="61"/>
      <c r="JA69" s="61"/>
      <c r="JB69" s="61"/>
      <c r="JC69" s="61"/>
      <c r="JD69" s="61"/>
      <c r="JE69" s="61"/>
      <c r="JF69" s="61"/>
      <c r="JG69" s="61"/>
      <c r="JH69" s="61"/>
      <c r="JI69" s="61"/>
      <c r="JJ69" s="61"/>
      <c r="JK69" s="61"/>
      <c r="JL69" s="61"/>
      <c r="JM69" s="61"/>
      <c r="JN69" s="61"/>
      <c r="JO69" s="61"/>
      <c r="JP69" s="61"/>
      <c r="JQ69" s="61"/>
      <c r="JR69" s="61"/>
      <c r="JS69" s="61"/>
      <c r="JT69" s="61"/>
      <c r="JU69" s="61"/>
      <c r="JV69" s="61"/>
      <c r="JW69" s="61"/>
      <c r="JX69" s="61"/>
      <c r="JY69" s="61"/>
      <c r="JZ69" s="61"/>
      <c r="KA69" s="61"/>
      <c r="KB69" s="61"/>
      <c r="KC69" s="61"/>
      <c r="KD69" s="61"/>
      <c r="KE69" s="61"/>
      <c r="KF69" s="61"/>
      <c r="KG69" s="61"/>
      <c r="KH69" s="61"/>
      <c r="KI69" s="61"/>
      <c r="KJ69" s="61"/>
      <c r="KK69" s="61"/>
      <c r="KL69" s="61"/>
      <c r="KM69" s="61"/>
      <c r="KN69" s="61"/>
      <c r="KO69" s="61"/>
      <c r="KP69" s="61"/>
      <c r="KQ69" s="61"/>
      <c r="KR69" s="61"/>
      <c r="KS69" s="61"/>
      <c r="KT69" s="61"/>
      <c r="KU69" s="61"/>
      <c r="KV69" s="61"/>
      <c r="KW69" s="61"/>
      <c r="KX69" s="61"/>
      <c r="KY69" s="61"/>
      <c r="KZ69" s="61"/>
      <c r="LA69" s="61"/>
      <c r="LB69" s="61"/>
      <c r="LC69" s="61"/>
      <c r="LD69" s="61"/>
      <c r="LE69" s="61"/>
      <c r="LF69" s="61"/>
      <c r="LG69" s="61"/>
      <c r="LH69" s="61"/>
      <c r="LI69" s="61"/>
      <c r="LJ69" s="61"/>
      <c r="LK69" s="61"/>
      <c r="LL69" s="61"/>
      <c r="LM69" s="61"/>
      <c r="LN69" s="61"/>
      <c r="LO69" s="61"/>
      <c r="LP69" s="61"/>
      <c r="LQ69" s="61"/>
      <c r="LR69" s="61"/>
      <c r="LS69" s="61"/>
      <c r="LT69" s="61"/>
      <c r="LU69" s="61"/>
      <c r="LV69" s="61"/>
      <c r="LW69" s="61"/>
      <c r="LX69" s="61"/>
      <c r="LY69" s="61"/>
      <c r="LZ69" s="61"/>
      <c r="MA69" s="61"/>
      <c r="MB69" s="61"/>
      <c r="MC69" s="61"/>
      <c r="MD69" s="61"/>
      <c r="ME69" s="61"/>
      <c r="MF69" s="61"/>
      <c r="MG69" s="61"/>
      <c r="MH69" s="61"/>
      <c r="MI69" s="61"/>
      <c r="MJ69" s="61"/>
      <c r="MK69" s="61"/>
      <c r="ML69" s="61"/>
      <c r="MM69" s="61"/>
      <c r="MN69" s="61"/>
      <c r="MO69" s="61"/>
      <c r="MP69" s="61"/>
      <c r="MQ69" s="61"/>
      <c r="MR69" s="61"/>
      <c r="MS69" s="61"/>
      <c r="MT69" s="61"/>
      <c r="MU69" s="61"/>
      <c r="MV69" s="61"/>
      <c r="MW69" s="61"/>
      <c r="MX69" s="61"/>
      <c r="MY69" s="61"/>
      <c r="MZ69" s="61"/>
      <c r="NA69" s="61"/>
      <c r="NB69" s="61"/>
      <c r="NC69" s="61"/>
      <c r="ND69" s="61"/>
      <c r="NE69" s="61"/>
      <c r="NF69" s="61"/>
      <c r="NG69" s="61"/>
      <c r="NH69" s="61"/>
      <c r="NI69" s="61"/>
      <c r="NJ69" s="61"/>
      <c r="NK69" s="61"/>
      <c r="NL69" s="61"/>
      <c r="NM69" s="61"/>
      <c r="NN69" s="61"/>
      <c r="NO69" s="61"/>
      <c r="NP69" s="61"/>
      <c r="NQ69" s="61"/>
      <c r="NR69" s="61"/>
      <c r="NS69" s="61"/>
      <c r="NT69" s="61"/>
    </row>
    <row r="70" spans="1:384" s="4" customFormat="1" ht="59.45" customHeight="1" x14ac:dyDescent="0.2">
      <c r="A70" s="11"/>
      <c r="B70" s="11"/>
      <c r="C70" s="11"/>
      <c r="D70" s="29"/>
      <c r="E70" s="37" t="s">
        <v>118</v>
      </c>
      <c r="F70" s="22" t="s">
        <v>60</v>
      </c>
      <c r="G70" s="22"/>
      <c r="H70" s="22">
        <v>220000</v>
      </c>
      <c r="I70" s="22"/>
      <c r="J70" s="17">
        <f t="shared" si="19"/>
        <v>220000</v>
      </c>
      <c r="K70" s="1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1"/>
      <c r="EL70" s="61"/>
      <c r="EM70" s="61"/>
      <c r="EN70" s="61"/>
      <c r="EO70" s="61"/>
      <c r="EP70" s="61"/>
      <c r="EQ70" s="61"/>
      <c r="ER70" s="61"/>
      <c r="ES70" s="61"/>
      <c r="ET70" s="61"/>
      <c r="EU70" s="61"/>
      <c r="EV70" s="61"/>
      <c r="EW70" s="61"/>
      <c r="EX70" s="61"/>
      <c r="EY70" s="61"/>
      <c r="EZ70" s="61"/>
      <c r="FA70" s="61"/>
      <c r="FB70" s="61"/>
      <c r="FC70" s="61"/>
      <c r="FD70" s="61"/>
      <c r="FE70" s="61"/>
      <c r="FF70" s="61"/>
      <c r="FG70" s="61"/>
      <c r="FH70" s="61"/>
      <c r="FI70" s="61"/>
      <c r="FJ70" s="61"/>
      <c r="FK70" s="61"/>
      <c r="FL70" s="61"/>
      <c r="FM70" s="61"/>
      <c r="FN70" s="61"/>
      <c r="FO70" s="61"/>
      <c r="FP70" s="61"/>
      <c r="FQ70" s="61"/>
      <c r="FR70" s="61"/>
      <c r="FS70" s="61"/>
      <c r="FT70" s="61"/>
      <c r="FU70" s="61"/>
      <c r="FV70" s="61"/>
      <c r="FW70" s="61"/>
      <c r="FX70" s="61"/>
      <c r="FY70" s="61"/>
      <c r="FZ70" s="61"/>
      <c r="GA70" s="61"/>
      <c r="GB70" s="61"/>
      <c r="GC70" s="61"/>
      <c r="GD70" s="61"/>
      <c r="GE70" s="61"/>
      <c r="GF70" s="61"/>
      <c r="GG70" s="61"/>
      <c r="GH70" s="61"/>
      <c r="GI70" s="61"/>
      <c r="GJ70" s="61"/>
      <c r="GK70" s="61"/>
      <c r="GL70" s="61"/>
      <c r="GM70" s="61"/>
      <c r="GN70" s="61"/>
      <c r="GO70" s="61"/>
      <c r="GP70" s="61"/>
      <c r="GQ70" s="61"/>
      <c r="GR70" s="61"/>
      <c r="GS70" s="61"/>
      <c r="GT70" s="61"/>
      <c r="GU70" s="61"/>
      <c r="GV70" s="61"/>
      <c r="GW70" s="61"/>
      <c r="GX70" s="61"/>
      <c r="GY70" s="61"/>
      <c r="GZ70" s="61"/>
      <c r="HA70" s="61"/>
      <c r="HB70" s="61"/>
      <c r="HC70" s="61"/>
      <c r="HD70" s="61"/>
      <c r="HE70" s="61"/>
      <c r="HF70" s="61"/>
      <c r="HG70" s="61"/>
      <c r="HH70" s="61"/>
      <c r="HI70" s="61"/>
      <c r="HJ70" s="61"/>
      <c r="HK70" s="61"/>
      <c r="HL70" s="61"/>
      <c r="HM70" s="61"/>
      <c r="HN70" s="61"/>
      <c r="HO70" s="61"/>
      <c r="HP70" s="61"/>
      <c r="HQ70" s="61"/>
      <c r="HR70" s="61"/>
      <c r="HS70" s="61"/>
      <c r="HT70" s="61"/>
      <c r="HU70" s="61"/>
      <c r="HV70" s="61"/>
      <c r="HW70" s="61"/>
      <c r="HX70" s="61"/>
      <c r="HY70" s="61"/>
      <c r="HZ70" s="61"/>
      <c r="IA70" s="61"/>
      <c r="IB70" s="61"/>
      <c r="IC70" s="61"/>
      <c r="ID70" s="61"/>
      <c r="IE70" s="61"/>
      <c r="IF70" s="61"/>
      <c r="IG70" s="61"/>
      <c r="IH70" s="61"/>
      <c r="II70" s="61"/>
      <c r="IJ70" s="61"/>
      <c r="IK70" s="61"/>
      <c r="IL70" s="61"/>
      <c r="IM70" s="61"/>
      <c r="IN70" s="61"/>
      <c r="IO70" s="61"/>
      <c r="IP70" s="61"/>
      <c r="IQ70" s="61"/>
      <c r="IR70" s="61"/>
      <c r="IS70" s="61"/>
      <c r="IT70" s="61"/>
      <c r="IU70" s="61"/>
      <c r="IV70" s="61"/>
      <c r="IW70" s="61"/>
      <c r="IX70" s="61"/>
      <c r="IY70" s="61"/>
      <c r="IZ70" s="61"/>
      <c r="JA70" s="61"/>
      <c r="JB70" s="61"/>
      <c r="JC70" s="61"/>
      <c r="JD70" s="61"/>
      <c r="JE70" s="61"/>
      <c r="JF70" s="61"/>
      <c r="JG70" s="61"/>
      <c r="JH70" s="61"/>
      <c r="JI70" s="61"/>
      <c r="JJ70" s="61"/>
      <c r="JK70" s="61"/>
      <c r="JL70" s="61"/>
      <c r="JM70" s="61"/>
      <c r="JN70" s="61"/>
      <c r="JO70" s="61"/>
      <c r="JP70" s="61"/>
      <c r="JQ70" s="61"/>
      <c r="JR70" s="61"/>
      <c r="JS70" s="61"/>
      <c r="JT70" s="61"/>
      <c r="JU70" s="61"/>
      <c r="JV70" s="61"/>
      <c r="JW70" s="61"/>
      <c r="JX70" s="61"/>
      <c r="JY70" s="61"/>
      <c r="JZ70" s="61"/>
      <c r="KA70" s="61"/>
      <c r="KB70" s="61"/>
      <c r="KC70" s="61"/>
      <c r="KD70" s="61"/>
      <c r="KE70" s="61"/>
      <c r="KF70" s="61"/>
      <c r="KG70" s="61"/>
      <c r="KH70" s="61"/>
      <c r="KI70" s="61"/>
      <c r="KJ70" s="61"/>
      <c r="KK70" s="61"/>
      <c r="KL70" s="61"/>
      <c r="KM70" s="61"/>
      <c r="KN70" s="61"/>
      <c r="KO70" s="61"/>
      <c r="KP70" s="61"/>
      <c r="KQ70" s="61"/>
      <c r="KR70" s="61"/>
      <c r="KS70" s="61"/>
      <c r="KT70" s="61"/>
      <c r="KU70" s="61"/>
      <c r="KV70" s="61"/>
      <c r="KW70" s="61"/>
      <c r="KX70" s="61"/>
      <c r="KY70" s="61"/>
      <c r="KZ70" s="61"/>
      <c r="LA70" s="61"/>
      <c r="LB70" s="61"/>
      <c r="LC70" s="61"/>
      <c r="LD70" s="61"/>
      <c r="LE70" s="61"/>
      <c r="LF70" s="61"/>
      <c r="LG70" s="61"/>
      <c r="LH70" s="61"/>
      <c r="LI70" s="61"/>
      <c r="LJ70" s="61"/>
      <c r="LK70" s="61"/>
      <c r="LL70" s="61"/>
      <c r="LM70" s="61"/>
      <c r="LN70" s="61"/>
      <c r="LO70" s="61"/>
      <c r="LP70" s="61"/>
      <c r="LQ70" s="61"/>
      <c r="LR70" s="61"/>
      <c r="LS70" s="61"/>
      <c r="LT70" s="61"/>
      <c r="LU70" s="61"/>
      <c r="LV70" s="61"/>
      <c r="LW70" s="61"/>
      <c r="LX70" s="61"/>
      <c r="LY70" s="61"/>
      <c r="LZ70" s="61"/>
      <c r="MA70" s="61"/>
      <c r="MB70" s="61"/>
      <c r="MC70" s="61"/>
      <c r="MD70" s="61"/>
      <c r="ME70" s="61"/>
      <c r="MF70" s="61"/>
      <c r="MG70" s="61"/>
      <c r="MH70" s="61"/>
      <c r="MI70" s="61"/>
      <c r="MJ70" s="61"/>
      <c r="MK70" s="61"/>
      <c r="ML70" s="61"/>
      <c r="MM70" s="61"/>
      <c r="MN70" s="61"/>
      <c r="MO70" s="61"/>
      <c r="MP70" s="61"/>
      <c r="MQ70" s="61"/>
      <c r="MR70" s="61"/>
      <c r="MS70" s="61"/>
      <c r="MT70" s="61"/>
      <c r="MU70" s="61"/>
      <c r="MV70" s="61"/>
      <c r="MW70" s="61"/>
      <c r="MX70" s="61"/>
      <c r="MY70" s="61"/>
      <c r="MZ70" s="61"/>
      <c r="NA70" s="61"/>
      <c r="NB70" s="61"/>
      <c r="NC70" s="61"/>
      <c r="ND70" s="61"/>
      <c r="NE70" s="61"/>
      <c r="NF70" s="61"/>
      <c r="NG70" s="61"/>
      <c r="NH70" s="61"/>
      <c r="NI70" s="61"/>
      <c r="NJ70" s="61"/>
      <c r="NK70" s="61"/>
      <c r="NL70" s="61"/>
      <c r="NM70" s="61"/>
      <c r="NN70" s="61"/>
      <c r="NO70" s="61"/>
      <c r="NP70" s="61"/>
      <c r="NQ70" s="61"/>
      <c r="NR70" s="61"/>
      <c r="NS70" s="61"/>
      <c r="NT70" s="61"/>
    </row>
    <row r="71" spans="1:384" s="4" customFormat="1" ht="74.25" customHeight="1" x14ac:dyDescent="0.2">
      <c r="A71" s="11"/>
      <c r="B71" s="11"/>
      <c r="C71" s="11"/>
      <c r="D71" s="29"/>
      <c r="E71" s="37" t="s">
        <v>20</v>
      </c>
      <c r="F71" s="22" t="s">
        <v>56</v>
      </c>
      <c r="G71" s="22"/>
      <c r="H71" s="22">
        <v>1000000</v>
      </c>
      <c r="I71" s="22"/>
      <c r="J71" s="17">
        <f t="shared" si="19"/>
        <v>1000000</v>
      </c>
      <c r="K71" s="1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  <c r="EJ71" s="61"/>
      <c r="EK71" s="61"/>
      <c r="EL71" s="61"/>
      <c r="EM71" s="61"/>
      <c r="EN71" s="61"/>
      <c r="EO71" s="61"/>
      <c r="EP71" s="61"/>
      <c r="EQ71" s="61"/>
      <c r="ER71" s="61"/>
      <c r="ES71" s="61"/>
      <c r="ET71" s="61"/>
      <c r="EU71" s="61"/>
      <c r="EV71" s="61"/>
      <c r="EW71" s="61"/>
      <c r="EX71" s="61"/>
      <c r="EY71" s="61"/>
      <c r="EZ71" s="61"/>
      <c r="FA71" s="61"/>
      <c r="FB71" s="61"/>
      <c r="FC71" s="61"/>
      <c r="FD71" s="61"/>
      <c r="FE71" s="61"/>
      <c r="FF71" s="61"/>
      <c r="FG71" s="61"/>
      <c r="FH71" s="61"/>
      <c r="FI71" s="61"/>
      <c r="FJ71" s="61"/>
      <c r="FK71" s="61"/>
      <c r="FL71" s="61"/>
      <c r="FM71" s="61"/>
      <c r="FN71" s="61"/>
      <c r="FO71" s="61"/>
      <c r="FP71" s="61"/>
      <c r="FQ71" s="61"/>
      <c r="FR71" s="61"/>
      <c r="FS71" s="61"/>
      <c r="FT71" s="61"/>
      <c r="FU71" s="61"/>
      <c r="FV71" s="61"/>
      <c r="FW71" s="61"/>
      <c r="FX71" s="61"/>
      <c r="FY71" s="61"/>
      <c r="FZ71" s="61"/>
      <c r="GA71" s="61"/>
      <c r="GB71" s="61"/>
      <c r="GC71" s="61"/>
      <c r="GD71" s="61"/>
      <c r="GE71" s="61"/>
      <c r="GF71" s="61"/>
      <c r="GG71" s="61"/>
      <c r="GH71" s="61"/>
      <c r="GI71" s="61"/>
      <c r="GJ71" s="61"/>
      <c r="GK71" s="61"/>
      <c r="GL71" s="61"/>
      <c r="GM71" s="61"/>
      <c r="GN71" s="61"/>
      <c r="GO71" s="61"/>
      <c r="GP71" s="61"/>
      <c r="GQ71" s="61"/>
      <c r="GR71" s="61"/>
      <c r="GS71" s="61"/>
      <c r="GT71" s="61"/>
      <c r="GU71" s="61"/>
      <c r="GV71" s="61"/>
      <c r="GW71" s="61"/>
      <c r="GX71" s="61"/>
      <c r="GY71" s="61"/>
      <c r="GZ71" s="61"/>
      <c r="HA71" s="61"/>
      <c r="HB71" s="61"/>
      <c r="HC71" s="61"/>
      <c r="HD71" s="61"/>
      <c r="HE71" s="61"/>
      <c r="HF71" s="61"/>
      <c r="HG71" s="61"/>
      <c r="HH71" s="61"/>
      <c r="HI71" s="61"/>
      <c r="HJ71" s="61"/>
      <c r="HK71" s="61"/>
      <c r="HL71" s="61"/>
      <c r="HM71" s="61"/>
      <c r="HN71" s="61"/>
      <c r="HO71" s="61"/>
      <c r="HP71" s="61"/>
      <c r="HQ71" s="61"/>
      <c r="HR71" s="61"/>
      <c r="HS71" s="61"/>
      <c r="HT71" s="61"/>
      <c r="HU71" s="61"/>
      <c r="HV71" s="61"/>
      <c r="HW71" s="61"/>
      <c r="HX71" s="61"/>
      <c r="HY71" s="61"/>
      <c r="HZ71" s="61"/>
      <c r="IA71" s="61"/>
      <c r="IB71" s="61"/>
      <c r="IC71" s="61"/>
      <c r="ID71" s="61"/>
      <c r="IE71" s="61"/>
      <c r="IF71" s="61"/>
      <c r="IG71" s="61"/>
      <c r="IH71" s="61"/>
      <c r="II71" s="61"/>
      <c r="IJ71" s="61"/>
      <c r="IK71" s="61"/>
      <c r="IL71" s="61"/>
      <c r="IM71" s="61"/>
      <c r="IN71" s="61"/>
      <c r="IO71" s="61"/>
      <c r="IP71" s="61"/>
      <c r="IQ71" s="61"/>
      <c r="IR71" s="61"/>
      <c r="IS71" s="61"/>
      <c r="IT71" s="61"/>
      <c r="IU71" s="61"/>
      <c r="IV71" s="61"/>
      <c r="IW71" s="61"/>
      <c r="IX71" s="61"/>
      <c r="IY71" s="61"/>
      <c r="IZ71" s="61"/>
      <c r="JA71" s="61"/>
      <c r="JB71" s="61"/>
      <c r="JC71" s="61"/>
      <c r="JD71" s="61"/>
      <c r="JE71" s="61"/>
      <c r="JF71" s="61"/>
      <c r="JG71" s="61"/>
      <c r="JH71" s="61"/>
      <c r="JI71" s="61"/>
      <c r="JJ71" s="61"/>
      <c r="JK71" s="61"/>
      <c r="JL71" s="61"/>
      <c r="JM71" s="61"/>
      <c r="JN71" s="61"/>
      <c r="JO71" s="61"/>
      <c r="JP71" s="61"/>
      <c r="JQ71" s="61"/>
      <c r="JR71" s="61"/>
      <c r="JS71" s="61"/>
      <c r="JT71" s="61"/>
      <c r="JU71" s="61"/>
      <c r="JV71" s="61"/>
      <c r="JW71" s="61"/>
      <c r="JX71" s="61"/>
      <c r="JY71" s="61"/>
      <c r="JZ71" s="61"/>
      <c r="KA71" s="61"/>
      <c r="KB71" s="61"/>
      <c r="KC71" s="61"/>
      <c r="KD71" s="61"/>
      <c r="KE71" s="61"/>
      <c r="KF71" s="61"/>
      <c r="KG71" s="61"/>
      <c r="KH71" s="61"/>
      <c r="KI71" s="61"/>
      <c r="KJ71" s="61"/>
      <c r="KK71" s="61"/>
      <c r="KL71" s="61"/>
      <c r="KM71" s="61"/>
      <c r="KN71" s="61"/>
      <c r="KO71" s="61"/>
      <c r="KP71" s="61"/>
      <c r="KQ71" s="61"/>
      <c r="KR71" s="61"/>
      <c r="KS71" s="61"/>
      <c r="KT71" s="61"/>
      <c r="KU71" s="61"/>
      <c r="KV71" s="61"/>
      <c r="KW71" s="61"/>
      <c r="KX71" s="61"/>
      <c r="KY71" s="61"/>
      <c r="KZ71" s="61"/>
      <c r="LA71" s="61"/>
      <c r="LB71" s="61"/>
      <c r="LC71" s="61"/>
      <c r="LD71" s="61"/>
      <c r="LE71" s="61"/>
      <c r="LF71" s="61"/>
      <c r="LG71" s="61"/>
      <c r="LH71" s="61"/>
      <c r="LI71" s="61"/>
      <c r="LJ71" s="61"/>
      <c r="LK71" s="61"/>
      <c r="LL71" s="61"/>
      <c r="LM71" s="61"/>
      <c r="LN71" s="61"/>
      <c r="LO71" s="61"/>
      <c r="LP71" s="61"/>
      <c r="LQ71" s="61"/>
      <c r="LR71" s="61"/>
      <c r="LS71" s="61"/>
      <c r="LT71" s="61"/>
      <c r="LU71" s="61"/>
      <c r="LV71" s="61"/>
      <c r="LW71" s="61"/>
      <c r="LX71" s="61"/>
      <c r="LY71" s="61"/>
      <c r="LZ71" s="61"/>
      <c r="MA71" s="61"/>
      <c r="MB71" s="61"/>
      <c r="MC71" s="61"/>
      <c r="MD71" s="61"/>
      <c r="ME71" s="61"/>
      <c r="MF71" s="61"/>
      <c r="MG71" s="61"/>
      <c r="MH71" s="61"/>
      <c r="MI71" s="61"/>
      <c r="MJ71" s="61"/>
      <c r="MK71" s="61"/>
      <c r="ML71" s="61"/>
      <c r="MM71" s="61"/>
      <c r="MN71" s="61"/>
      <c r="MO71" s="61"/>
      <c r="MP71" s="61"/>
      <c r="MQ71" s="61"/>
      <c r="MR71" s="61"/>
      <c r="MS71" s="61"/>
      <c r="MT71" s="61"/>
      <c r="MU71" s="61"/>
      <c r="MV71" s="61"/>
      <c r="MW71" s="61"/>
      <c r="MX71" s="61"/>
      <c r="MY71" s="61"/>
      <c r="MZ71" s="61"/>
      <c r="NA71" s="61"/>
      <c r="NB71" s="61"/>
      <c r="NC71" s="61"/>
      <c r="ND71" s="61"/>
      <c r="NE71" s="61"/>
      <c r="NF71" s="61"/>
      <c r="NG71" s="61"/>
      <c r="NH71" s="61"/>
      <c r="NI71" s="61"/>
      <c r="NJ71" s="61"/>
      <c r="NK71" s="61"/>
      <c r="NL71" s="61"/>
      <c r="NM71" s="61"/>
      <c r="NN71" s="61"/>
      <c r="NO71" s="61"/>
      <c r="NP71" s="61"/>
      <c r="NQ71" s="61"/>
      <c r="NR71" s="61"/>
      <c r="NS71" s="61"/>
      <c r="NT71" s="61"/>
    </row>
    <row r="72" spans="1:384" s="4" customFormat="1" ht="43.5" customHeight="1" x14ac:dyDescent="0.2">
      <c r="A72" s="12">
        <v>1517322</v>
      </c>
      <c r="B72" s="12">
        <v>7322</v>
      </c>
      <c r="C72" s="70" t="s">
        <v>11</v>
      </c>
      <c r="D72" s="27" t="s">
        <v>21</v>
      </c>
      <c r="E72" s="40"/>
      <c r="F72" s="22"/>
      <c r="G72" s="22"/>
      <c r="H72" s="14">
        <f>H75+H73</f>
        <v>7500000</v>
      </c>
      <c r="I72" s="14">
        <f t="shared" ref="I72:J72" si="20">I75+I73</f>
        <v>0</v>
      </c>
      <c r="J72" s="14">
        <f t="shared" si="20"/>
        <v>7500000</v>
      </c>
      <c r="K72" s="1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  <c r="DZ72" s="61"/>
      <c r="EA72" s="61"/>
      <c r="EB72" s="61"/>
      <c r="EC72" s="61"/>
      <c r="ED72" s="61"/>
      <c r="EE72" s="61"/>
      <c r="EF72" s="61"/>
      <c r="EG72" s="61"/>
      <c r="EH72" s="61"/>
      <c r="EI72" s="61"/>
      <c r="EJ72" s="61"/>
      <c r="EK72" s="61"/>
      <c r="EL72" s="61"/>
      <c r="EM72" s="61"/>
      <c r="EN72" s="61"/>
      <c r="EO72" s="61"/>
      <c r="EP72" s="61"/>
      <c r="EQ72" s="61"/>
      <c r="ER72" s="61"/>
      <c r="ES72" s="61"/>
      <c r="ET72" s="61"/>
      <c r="EU72" s="61"/>
      <c r="EV72" s="61"/>
      <c r="EW72" s="61"/>
      <c r="EX72" s="61"/>
      <c r="EY72" s="61"/>
      <c r="EZ72" s="61"/>
      <c r="FA72" s="61"/>
      <c r="FB72" s="61"/>
      <c r="FC72" s="61"/>
      <c r="FD72" s="61"/>
      <c r="FE72" s="61"/>
      <c r="FF72" s="61"/>
      <c r="FG72" s="61"/>
      <c r="FH72" s="61"/>
      <c r="FI72" s="61"/>
      <c r="FJ72" s="61"/>
      <c r="FK72" s="61"/>
      <c r="FL72" s="61"/>
      <c r="FM72" s="61"/>
      <c r="FN72" s="61"/>
      <c r="FO72" s="61"/>
      <c r="FP72" s="61"/>
      <c r="FQ72" s="61"/>
      <c r="FR72" s="61"/>
      <c r="FS72" s="61"/>
      <c r="FT72" s="61"/>
      <c r="FU72" s="61"/>
      <c r="FV72" s="61"/>
      <c r="FW72" s="61"/>
      <c r="FX72" s="61"/>
      <c r="FY72" s="61"/>
      <c r="FZ72" s="61"/>
      <c r="GA72" s="61"/>
      <c r="GB72" s="61"/>
      <c r="GC72" s="61"/>
      <c r="GD72" s="61"/>
      <c r="GE72" s="61"/>
      <c r="GF72" s="61"/>
      <c r="GG72" s="61"/>
      <c r="GH72" s="61"/>
      <c r="GI72" s="61"/>
      <c r="GJ72" s="61"/>
      <c r="GK72" s="61"/>
      <c r="GL72" s="61"/>
      <c r="GM72" s="61"/>
      <c r="GN72" s="61"/>
      <c r="GO72" s="61"/>
      <c r="GP72" s="61"/>
      <c r="GQ72" s="61"/>
      <c r="GR72" s="61"/>
      <c r="GS72" s="61"/>
      <c r="GT72" s="61"/>
      <c r="GU72" s="61"/>
      <c r="GV72" s="61"/>
      <c r="GW72" s="61"/>
      <c r="GX72" s="61"/>
      <c r="GY72" s="61"/>
      <c r="GZ72" s="61"/>
      <c r="HA72" s="61"/>
      <c r="HB72" s="61"/>
      <c r="HC72" s="61"/>
      <c r="HD72" s="61"/>
      <c r="HE72" s="61"/>
      <c r="HF72" s="61"/>
      <c r="HG72" s="61"/>
      <c r="HH72" s="61"/>
      <c r="HI72" s="61"/>
      <c r="HJ72" s="61"/>
      <c r="HK72" s="61"/>
      <c r="HL72" s="61"/>
      <c r="HM72" s="61"/>
      <c r="HN72" s="61"/>
      <c r="HO72" s="61"/>
      <c r="HP72" s="61"/>
      <c r="HQ72" s="61"/>
      <c r="HR72" s="61"/>
      <c r="HS72" s="61"/>
      <c r="HT72" s="61"/>
      <c r="HU72" s="61"/>
      <c r="HV72" s="61"/>
      <c r="HW72" s="61"/>
      <c r="HX72" s="61"/>
      <c r="HY72" s="61"/>
      <c r="HZ72" s="61"/>
      <c r="IA72" s="61"/>
      <c r="IB72" s="61"/>
      <c r="IC72" s="61"/>
      <c r="ID72" s="61"/>
      <c r="IE72" s="61"/>
      <c r="IF72" s="61"/>
      <c r="IG72" s="61"/>
      <c r="IH72" s="61"/>
      <c r="II72" s="61"/>
      <c r="IJ72" s="61"/>
      <c r="IK72" s="61"/>
      <c r="IL72" s="61"/>
      <c r="IM72" s="61"/>
      <c r="IN72" s="61"/>
      <c r="IO72" s="61"/>
      <c r="IP72" s="61"/>
      <c r="IQ72" s="61"/>
      <c r="IR72" s="61"/>
      <c r="IS72" s="61"/>
      <c r="IT72" s="61"/>
      <c r="IU72" s="61"/>
      <c r="IV72" s="61"/>
      <c r="IW72" s="61"/>
      <c r="IX72" s="61"/>
      <c r="IY72" s="61"/>
      <c r="IZ72" s="61"/>
      <c r="JA72" s="61"/>
      <c r="JB72" s="61"/>
      <c r="JC72" s="61"/>
      <c r="JD72" s="61"/>
      <c r="JE72" s="61"/>
      <c r="JF72" s="61"/>
      <c r="JG72" s="61"/>
      <c r="JH72" s="61"/>
      <c r="JI72" s="61"/>
      <c r="JJ72" s="61"/>
      <c r="JK72" s="61"/>
      <c r="JL72" s="61"/>
      <c r="JM72" s="61"/>
      <c r="JN72" s="61"/>
      <c r="JO72" s="61"/>
      <c r="JP72" s="61"/>
      <c r="JQ72" s="61"/>
      <c r="JR72" s="61"/>
      <c r="JS72" s="61"/>
      <c r="JT72" s="61"/>
      <c r="JU72" s="61"/>
      <c r="JV72" s="61"/>
      <c r="JW72" s="61"/>
      <c r="JX72" s="61"/>
      <c r="JY72" s="61"/>
      <c r="JZ72" s="61"/>
      <c r="KA72" s="61"/>
      <c r="KB72" s="61"/>
      <c r="KC72" s="61"/>
      <c r="KD72" s="61"/>
      <c r="KE72" s="61"/>
      <c r="KF72" s="61"/>
      <c r="KG72" s="61"/>
      <c r="KH72" s="61"/>
      <c r="KI72" s="61"/>
      <c r="KJ72" s="61"/>
      <c r="KK72" s="61"/>
      <c r="KL72" s="61"/>
      <c r="KM72" s="61"/>
      <c r="KN72" s="61"/>
      <c r="KO72" s="61"/>
      <c r="KP72" s="61"/>
      <c r="KQ72" s="61"/>
      <c r="KR72" s="61"/>
      <c r="KS72" s="61"/>
      <c r="KT72" s="61"/>
      <c r="KU72" s="61"/>
      <c r="KV72" s="61"/>
      <c r="KW72" s="61"/>
      <c r="KX72" s="61"/>
      <c r="KY72" s="61"/>
      <c r="KZ72" s="61"/>
      <c r="LA72" s="61"/>
      <c r="LB72" s="61"/>
      <c r="LC72" s="61"/>
      <c r="LD72" s="61"/>
      <c r="LE72" s="61"/>
      <c r="LF72" s="61"/>
      <c r="LG72" s="61"/>
      <c r="LH72" s="61"/>
      <c r="LI72" s="61"/>
      <c r="LJ72" s="61"/>
      <c r="LK72" s="61"/>
      <c r="LL72" s="61"/>
      <c r="LM72" s="61"/>
      <c r="LN72" s="61"/>
      <c r="LO72" s="61"/>
      <c r="LP72" s="61"/>
      <c r="LQ72" s="61"/>
      <c r="LR72" s="61"/>
      <c r="LS72" s="61"/>
      <c r="LT72" s="61"/>
      <c r="LU72" s="61"/>
      <c r="LV72" s="61"/>
      <c r="LW72" s="61"/>
      <c r="LX72" s="61"/>
      <c r="LY72" s="61"/>
      <c r="LZ72" s="61"/>
      <c r="MA72" s="61"/>
      <c r="MB72" s="61"/>
      <c r="MC72" s="61"/>
      <c r="MD72" s="61"/>
      <c r="ME72" s="61"/>
      <c r="MF72" s="61"/>
      <c r="MG72" s="61"/>
      <c r="MH72" s="61"/>
      <c r="MI72" s="61"/>
      <c r="MJ72" s="61"/>
      <c r="MK72" s="61"/>
      <c r="ML72" s="61"/>
      <c r="MM72" s="61"/>
      <c r="MN72" s="61"/>
      <c r="MO72" s="61"/>
      <c r="MP72" s="61"/>
      <c r="MQ72" s="61"/>
      <c r="MR72" s="61"/>
      <c r="MS72" s="61"/>
      <c r="MT72" s="61"/>
      <c r="MU72" s="61"/>
      <c r="MV72" s="61"/>
      <c r="MW72" s="61"/>
      <c r="MX72" s="61"/>
      <c r="MY72" s="61"/>
      <c r="MZ72" s="61"/>
      <c r="NA72" s="61"/>
      <c r="NB72" s="61"/>
      <c r="NC72" s="61"/>
      <c r="ND72" s="61"/>
      <c r="NE72" s="61"/>
      <c r="NF72" s="61"/>
      <c r="NG72" s="61"/>
      <c r="NH72" s="61"/>
      <c r="NI72" s="61"/>
      <c r="NJ72" s="61"/>
      <c r="NK72" s="61"/>
      <c r="NL72" s="61"/>
      <c r="NM72" s="61"/>
      <c r="NN72" s="61"/>
      <c r="NO72" s="61"/>
      <c r="NP72" s="61"/>
      <c r="NQ72" s="61"/>
      <c r="NR72" s="61"/>
      <c r="NS72" s="61"/>
      <c r="NT72" s="61"/>
    </row>
    <row r="73" spans="1:384" s="4" customFormat="1" ht="42.75" customHeight="1" x14ac:dyDescent="0.2">
      <c r="A73" s="12"/>
      <c r="B73" s="12"/>
      <c r="C73" s="70"/>
      <c r="D73" s="27"/>
      <c r="E73" s="20" t="s">
        <v>12</v>
      </c>
      <c r="F73" s="22"/>
      <c r="G73" s="22"/>
      <c r="H73" s="14">
        <f>H74</f>
        <v>300000</v>
      </c>
      <c r="I73" s="14">
        <f t="shared" ref="I73:J73" si="21">I74</f>
        <v>0</v>
      </c>
      <c r="J73" s="14">
        <f t="shared" si="21"/>
        <v>300000</v>
      </c>
      <c r="K73" s="1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  <c r="EJ73" s="61"/>
      <c r="EK73" s="61"/>
      <c r="EL73" s="61"/>
      <c r="EM73" s="61"/>
      <c r="EN73" s="61"/>
      <c r="EO73" s="61"/>
      <c r="EP73" s="61"/>
      <c r="EQ73" s="61"/>
      <c r="ER73" s="61"/>
      <c r="ES73" s="61"/>
      <c r="ET73" s="61"/>
      <c r="EU73" s="61"/>
      <c r="EV73" s="61"/>
      <c r="EW73" s="61"/>
      <c r="EX73" s="61"/>
      <c r="EY73" s="61"/>
      <c r="EZ73" s="61"/>
      <c r="FA73" s="61"/>
      <c r="FB73" s="61"/>
      <c r="FC73" s="61"/>
      <c r="FD73" s="61"/>
      <c r="FE73" s="61"/>
      <c r="FF73" s="61"/>
      <c r="FG73" s="61"/>
      <c r="FH73" s="61"/>
      <c r="FI73" s="61"/>
      <c r="FJ73" s="61"/>
      <c r="FK73" s="61"/>
      <c r="FL73" s="61"/>
      <c r="FM73" s="61"/>
      <c r="FN73" s="61"/>
      <c r="FO73" s="61"/>
      <c r="FP73" s="61"/>
      <c r="FQ73" s="61"/>
      <c r="FR73" s="61"/>
      <c r="FS73" s="61"/>
      <c r="FT73" s="61"/>
      <c r="FU73" s="61"/>
      <c r="FV73" s="61"/>
      <c r="FW73" s="61"/>
      <c r="FX73" s="61"/>
      <c r="FY73" s="61"/>
      <c r="FZ73" s="61"/>
      <c r="GA73" s="61"/>
      <c r="GB73" s="61"/>
      <c r="GC73" s="61"/>
      <c r="GD73" s="61"/>
      <c r="GE73" s="61"/>
      <c r="GF73" s="61"/>
      <c r="GG73" s="61"/>
      <c r="GH73" s="61"/>
      <c r="GI73" s="61"/>
      <c r="GJ73" s="61"/>
      <c r="GK73" s="61"/>
      <c r="GL73" s="61"/>
      <c r="GM73" s="61"/>
      <c r="GN73" s="61"/>
      <c r="GO73" s="61"/>
      <c r="GP73" s="61"/>
      <c r="GQ73" s="61"/>
      <c r="GR73" s="61"/>
      <c r="GS73" s="61"/>
      <c r="GT73" s="61"/>
      <c r="GU73" s="61"/>
      <c r="GV73" s="61"/>
      <c r="GW73" s="61"/>
      <c r="GX73" s="61"/>
      <c r="GY73" s="61"/>
      <c r="GZ73" s="61"/>
      <c r="HA73" s="61"/>
      <c r="HB73" s="61"/>
      <c r="HC73" s="61"/>
      <c r="HD73" s="61"/>
      <c r="HE73" s="61"/>
      <c r="HF73" s="61"/>
      <c r="HG73" s="61"/>
      <c r="HH73" s="61"/>
      <c r="HI73" s="61"/>
      <c r="HJ73" s="61"/>
      <c r="HK73" s="61"/>
      <c r="HL73" s="61"/>
      <c r="HM73" s="61"/>
      <c r="HN73" s="61"/>
      <c r="HO73" s="61"/>
      <c r="HP73" s="61"/>
      <c r="HQ73" s="61"/>
      <c r="HR73" s="61"/>
      <c r="HS73" s="61"/>
      <c r="HT73" s="61"/>
      <c r="HU73" s="61"/>
      <c r="HV73" s="61"/>
      <c r="HW73" s="61"/>
      <c r="HX73" s="61"/>
      <c r="HY73" s="61"/>
      <c r="HZ73" s="61"/>
      <c r="IA73" s="61"/>
      <c r="IB73" s="61"/>
      <c r="IC73" s="61"/>
      <c r="ID73" s="61"/>
      <c r="IE73" s="61"/>
      <c r="IF73" s="61"/>
      <c r="IG73" s="61"/>
      <c r="IH73" s="61"/>
      <c r="II73" s="61"/>
      <c r="IJ73" s="61"/>
      <c r="IK73" s="61"/>
      <c r="IL73" s="61"/>
      <c r="IM73" s="61"/>
      <c r="IN73" s="61"/>
      <c r="IO73" s="61"/>
      <c r="IP73" s="61"/>
      <c r="IQ73" s="61"/>
      <c r="IR73" s="61"/>
      <c r="IS73" s="61"/>
      <c r="IT73" s="61"/>
      <c r="IU73" s="61"/>
      <c r="IV73" s="61"/>
      <c r="IW73" s="61"/>
      <c r="IX73" s="61"/>
      <c r="IY73" s="61"/>
      <c r="IZ73" s="61"/>
      <c r="JA73" s="61"/>
      <c r="JB73" s="61"/>
      <c r="JC73" s="61"/>
      <c r="JD73" s="61"/>
      <c r="JE73" s="61"/>
      <c r="JF73" s="61"/>
      <c r="JG73" s="61"/>
      <c r="JH73" s="61"/>
      <c r="JI73" s="61"/>
      <c r="JJ73" s="61"/>
      <c r="JK73" s="61"/>
      <c r="JL73" s="61"/>
      <c r="JM73" s="61"/>
      <c r="JN73" s="61"/>
      <c r="JO73" s="61"/>
      <c r="JP73" s="61"/>
      <c r="JQ73" s="61"/>
      <c r="JR73" s="61"/>
      <c r="JS73" s="61"/>
      <c r="JT73" s="61"/>
      <c r="JU73" s="61"/>
      <c r="JV73" s="61"/>
      <c r="JW73" s="61"/>
      <c r="JX73" s="61"/>
      <c r="JY73" s="61"/>
      <c r="JZ73" s="61"/>
      <c r="KA73" s="61"/>
      <c r="KB73" s="61"/>
      <c r="KC73" s="61"/>
      <c r="KD73" s="61"/>
      <c r="KE73" s="61"/>
      <c r="KF73" s="61"/>
      <c r="KG73" s="61"/>
      <c r="KH73" s="61"/>
      <c r="KI73" s="61"/>
      <c r="KJ73" s="61"/>
      <c r="KK73" s="61"/>
      <c r="KL73" s="61"/>
      <c r="KM73" s="61"/>
      <c r="KN73" s="61"/>
      <c r="KO73" s="61"/>
      <c r="KP73" s="61"/>
      <c r="KQ73" s="61"/>
      <c r="KR73" s="61"/>
      <c r="KS73" s="61"/>
      <c r="KT73" s="61"/>
      <c r="KU73" s="61"/>
      <c r="KV73" s="61"/>
      <c r="KW73" s="61"/>
      <c r="KX73" s="61"/>
      <c r="KY73" s="61"/>
      <c r="KZ73" s="61"/>
      <c r="LA73" s="61"/>
      <c r="LB73" s="61"/>
      <c r="LC73" s="61"/>
      <c r="LD73" s="61"/>
      <c r="LE73" s="61"/>
      <c r="LF73" s="61"/>
      <c r="LG73" s="61"/>
      <c r="LH73" s="61"/>
      <c r="LI73" s="61"/>
      <c r="LJ73" s="61"/>
      <c r="LK73" s="61"/>
      <c r="LL73" s="61"/>
      <c r="LM73" s="61"/>
      <c r="LN73" s="61"/>
      <c r="LO73" s="61"/>
      <c r="LP73" s="61"/>
      <c r="LQ73" s="61"/>
      <c r="LR73" s="61"/>
      <c r="LS73" s="61"/>
      <c r="LT73" s="61"/>
      <c r="LU73" s="61"/>
      <c r="LV73" s="61"/>
      <c r="LW73" s="61"/>
      <c r="LX73" s="61"/>
      <c r="LY73" s="61"/>
      <c r="LZ73" s="61"/>
      <c r="MA73" s="61"/>
      <c r="MB73" s="61"/>
      <c r="MC73" s="61"/>
      <c r="MD73" s="61"/>
      <c r="ME73" s="61"/>
      <c r="MF73" s="61"/>
      <c r="MG73" s="61"/>
      <c r="MH73" s="61"/>
      <c r="MI73" s="61"/>
      <c r="MJ73" s="61"/>
      <c r="MK73" s="61"/>
      <c r="ML73" s="61"/>
      <c r="MM73" s="61"/>
      <c r="MN73" s="61"/>
      <c r="MO73" s="61"/>
      <c r="MP73" s="61"/>
      <c r="MQ73" s="61"/>
      <c r="MR73" s="61"/>
      <c r="MS73" s="61"/>
      <c r="MT73" s="61"/>
      <c r="MU73" s="61"/>
      <c r="MV73" s="61"/>
      <c r="MW73" s="61"/>
      <c r="MX73" s="61"/>
      <c r="MY73" s="61"/>
      <c r="MZ73" s="61"/>
      <c r="NA73" s="61"/>
      <c r="NB73" s="61"/>
      <c r="NC73" s="61"/>
      <c r="ND73" s="61"/>
      <c r="NE73" s="61"/>
      <c r="NF73" s="61"/>
      <c r="NG73" s="61"/>
      <c r="NH73" s="61"/>
      <c r="NI73" s="61"/>
      <c r="NJ73" s="61"/>
      <c r="NK73" s="61"/>
      <c r="NL73" s="61"/>
      <c r="NM73" s="61"/>
      <c r="NN73" s="61"/>
      <c r="NO73" s="61"/>
      <c r="NP73" s="61"/>
      <c r="NQ73" s="61"/>
      <c r="NR73" s="61"/>
      <c r="NS73" s="61"/>
      <c r="NT73" s="61"/>
    </row>
    <row r="74" spans="1:384" s="4" customFormat="1" ht="58.5" customHeight="1" x14ac:dyDescent="0.2">
      <c r="A74" s="12"/>
      <c r="B74" s="12"/>
      <c r="C74" s="70"/>
      <c r="D74" s="27"/>
      <c r="E74" s="38" t="s">
        <v>108</v>
      </c>
      <c r="F74" s="22" t="s">
        <v>56</v>
      </c>
      <c r="G74" s="22"/>
      <c r="H74" s="22">
        <v>300000</v>
      </c>
      <c r="I74" s="22"/>
      <c r="J74" s="22">
        <f>I74+H74</f>
        <v>300000</v>
      </c>
      <c r="K74" s="1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  <c r="EJ74" s="61"/>
      <c r="EK74" s="61"/>
      <c r="EL74" s="61"/>
      <c r="EM74" s="61"/>
      <c r="EN74" s="61"/>
      <c r="EO74" s="61"/>
      <c r="EP74" s="61"/>
      <c r="EQ74" s="61"/>
      <c r="ER74" s="61"/>
      <c r="ES74" s="61"/>
      <c r="ET74" s="61"/>
      <c r="EU74" s="61"/>
      <c r="EV74" s="61"/>
      <c r="EW74" s="61"/>
      <c r="EX74" s="61"/>
      <c r="EY74" s="61"/>
      <c r="EZ74" s="61"/>
      <c r="FA74" s="61"/>
      <c r="FB74" s="61"/>
      <c r="FC74" s="61"/>
      <c r="FD74" s="61"/>
      <c r="FE74" s="61"/>
      <c r="FF74" s="61"/>
      <c r="FG74" s="61"/>
      <c r="FH74" s="61"/>
      <c r="FI74" s="61"/>
      <c r="FJ74" s="61"/>
      <c r="FK74" s="61"/>
      <c r="FL74" s="61"/>
      <c r="FM74" s="61"/>
      <c r="FN74" s="61"/>
      <c r="FO74" s="61"/>
      <c r="FP74" s="61"/>
      <c r="FQ74" s="61"/>
      <c r="FR74" s="61"/>
      <c r="FS74" s="61"/>
      <c r="FT74" s="61"/>
      <c r="FU74" s="61"/>
      <c r="FV74" s="61"/>
      <c r="FW74" s="61"/>
      <c r="FX74" s="61"/>
      <c r="FY74" s="61"/>
      <c r="FZ74" s="61"/>
      <c r="GA74" s="61"/>
      <c r="GB74" s="61"/>
      <c r="GC74" s="61"/>
      <c r="GD74" s="61"/>
      <c r="GE74" s="61"/>
      <c r="GF74" s="61"/>
      <c r="GG74" s="61"/>
      <c r="GH74" s="61"/>
      <c r="GI74" s="61"/>
      <c r="GJ74" s="61"/>
      <c r="GK74" s="61"/>
      <c r="GL74" s="61"/>
      <c r="GM74" s="61"/>
      <c r="GN74" s="61"/>
      <c r="GO74" s="61"/>
      <c r="GP74" s="61"/>
      <c r="GQ74" s="61"/>
      <c r="GR74" s="61"/>
      <c r="GS74" s="61"/>
      <c r="GT74" s="61"/>
      <c r="GU74" s="61"/>
      <c r="GV74" s="61"/>
      <c r="GW74" s="61"/>
      <c r="GX74" s="61"/>
      <c r="GY74" s="61"/>
      <c r="GZ74" s="61"/>
      <c r="HA74" s="61"/>
      <c r="HB74" s="61"/>
      <c r="HC74" s="61"/>
      <c r="HD74" s="61"/>
      <c r="HE74" s="61"/>
      <c r="HF74" s="61"/>
      <c r="HG74" s="61"/>
      <c r="HH74" s="61"/>
      <c r="HI74" s="61"/>
      <c r="HJ74" s="61"/>
      <c r="HK74" s="61"/>
      <c r="HL74" s="61"/>
      <c r="HM74" s="61"/>
      <c r="HN74" s="61"/>
      <c r="HO74" s="61"/>
      <c r="HP74" s="61"/>
      <c r="HQ74" s="61"/>
      <c r="HR74" s="61"/>
      <c r="HS74" s="61"/>
      <c r="HT74" s="61"/>
      <c r="HU74" s="61"/>
      <c r="HV74" s="61"/>
      <c r="HW74" s="61"/>
      <c r="HX74" s="61"/>
      <c r="HY74" s="61"/>
      <c r="HZ74" s="61"/>
      <c r="IA74" s="61"/>
      <c r="IB74" s="61"/>
      <c r="IC74" s="61"/>
      <c r="ID74" s="61"/>
      <c r="IE74" s="61"/>
      <c r="IF74" s="61"/>
      <c r="IG74" s="61"/>
      <c r="IH74" s="61"/>
      <c r="II74" s="61"/>
      <c r="IJ74" s="61"/>
      <c r="IK74" s="61"/>
      <c r="IL74" s="61"/>
      <c r="IM74" s="61"/>
      <c r="IN74" s="61"/>
      <c r="IO74" s="61"/>
      <c r="IP74" s="61"/>
      <c r="IQ74" s="61"/>
      <c r="IR74" s="61"/>
      <c r="IS74" s="61"/>
      <c r="IT74" s="61"/>
      <c r="IU74" s="61"/>
      <c r="IV74" s="61"/>
      <c r="IW74" s="61"/>
      <c r="IX74" s="61"/>
      <c r="IY74" s="61"/>
      <c r="IZ74" s="61"/>
      <c r="JA74" s="61"/>
      <c r="JB74" s="61"/>
      <c r="JC74" s="61"/>
      <c r="JD74" s="61"/>
      <c r="JE74" s="61"/>
      <c r="JF74" s="61"/>
      <c r="JG74" s="61"/>
      <c r="JH74" s="61"/>
      <c r="JI74" s="61"/>
      <c r="JJ74" s="61"/>
      <c r="JK74" s="61"/>
      <c r="JL74" s="61"/>
      <c r="JM74" s="61"/>
      <c r="JN74" s="61"/>
      <c r="JO74" s="61"/>
      <c r="JP74" s="61"/>
      <c r="JQ74" s="61"/>
      <c r="JR74" s="61"/>
      <c r="JS74" s="61"/>
      <c r="JT74" s="61"/>
      <c r="JU74" s="61"/>
      <c r="JV74" s="61"/>
      <c r="JW74" s="61"/>
      <c r="JX74" s="61"/>
      <c r="JY74" s="61"/>
      <c r="JZ74" s="61"/>
      <c r="KA74" s="61"/>
      <c r="KB74" s="61"/>
      <c r="KC74" s="61"/>
      <c r="KD74" s="61"/>
      <c r="KE74" s="61"/>
      <c r="KF74" s="61"/>
      <c r="KG74" s="61"/>
      <c r="KH74" s="61"/>
      <c r="KI74" s="61"/>
      <c r="KJ74" s="61"/>
      <c r="KK74" s="61"/>
      <c r="KL74" s="61"/>
      <c r="KM74" s="61"/>
      <c r="KN74" s="61"/>
      <c r="KO74" s="61"/>
      <c r="KP74" s="61"/>
      <c r="KQ74" s="61"/>
      <c r="KR74" s="61"/>
      <c r="KS74" s="61"/>
      <c r="KT74" s="61"/>
      <c r="KU74" s="61"/>
      <c r="KV74" s="61"/>
      <c r="KW74" s="61"/>
      <c r="KX74" s="61"/>
      <c r="KY74" s="61"/>
      <c r="KZ74" s="61"/>
      <c r="LA74" s="61"/>
      <c r="LB74" s="61"/>
      <c r="LC74" s="61"/>
      <c r="LD74" s="61"/>
      <c r="LE74" s="61"/>
      <c r="LF74" s="61"/>
      <c r="LG74" s="61"/>
      <c r="LH74" s="61"/>
      <c r="LI74" s="61"/>
      <c r="LJ74" s="61"/>
      <c r="LK74" s="61"/>
      <c r="LL74" s="61"/>
      <c r="LM74" s="61"/>
      <c r="LN74" s="61"/>
      <c r="LO74" s="61"/>
      <c r="LP74" s="61"/>
      <c r="LQ74" s="61"/>
      <c r="LR74" s="61"/>
      <c r="LS74" s="61"/>
      <c r="LT74" s="61"/>
      <c r="LU74" s="61"/>
      <c r="LV74" s="61"/>
      <c r="LW74" s="61"/>
      <c r="LX74" s="61"/>
      <c r="LY74" s="61"/>
      <c r="LZ74" s="61"/>
      <c r="MA74" s="61"/>
      <c r="MB74" s="61"/>
      <c r="MC74" s="61"/>
      <c r="MD74" s="61"/>
      <c r="ME74" s="61"/>
      <c r="MF74" s="61"/>
      <c r="MG74" s="61"/>
      <c r="MH74" s="61"/>
      <c r="MI74" s="61"/>
      <c r="MJ74" s="61"/>
      <c r="MK74" s="61"/>
      <c r="ML74" s="61"/>
      <c r="MM74" s="61"/>
      <c r="MN74" s="61"/>
      <c r="MO74" s="61"/>
      <c r="MP74" s="61"/>
      <c r="MQ74" s="61"/>
      <c r="MR74" s="61"/>
      <c r="MS74" s="61"/>
      <c r="MT74" s="61"/>
      <c r="MU74" s="61"/>
      <c r="MV74" s="61"/>
      <c r="MW74" s="61"/>
      <c r="MX74" s="61"/>
      <c r="MY74" s="61"/>
      <c r="MZ74" s="61"/>
      <c r="NA74" s="61"/>
      <c r="NB74" s="61"/>
      <c r="NC74" s="61"/>
      <c r="ND74" s="61"/>
      <c r="NE74" s="61"/>
      <c r="NF74" s="61"/>
      <c r="NG74" s="61"/>
      <c r="NH74" s="61"/>
      <c r="NI74" s="61"/>
      <c r="NJ74" s="61"/>
      <c r="NK74" s="61"/>
      <c r="NL74" s="61"/>
      <c r="NM74" s="61"/>
      <c r="NN74" s="61"/>
      <c r="NO74" s="61"/>
      <c r="NP74" s="61"/>
      <c r="NQ74" s="61"/>
      <c r="NR74" s="61"/>
      <c r="NS74" s="61"/>
      <c r="NT74" s="61"/>
    </row>
    <row r="75" spans="1:384" s="4" customFormat="1" ht="32.25" customHeight="1" x14ac:dyDescent="0.2">
      <c r="A75" s="11"/>
      <c r="B75" s="11"/>
      <c r="C75" s="11"/>
      <c r="D75" s="29"/>
      <c r="E75" s="13" t="s">
        <v>15</v>
      </c>
      <c r="F75" s="22"/>
      <c r="G75" s="22"/>
      <c r="H75" s="14">
        <f>SUM(H76:H80)</f>
        <v>7200000</v>
      </c>
      <c r="I75" s="14">
        <f t="shared" ref="I75:J75" si="22">SUM(I76:I80)</f>
        <v>0</v>
      </c>
      <c r="J75" s="14">
        <f t="shared" si="22"/>
        <v>7200000</v>
      </c>
      <c r="K75" s="1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61"/>
      <c r="EM75" s="61"/>
      <c r="EN75" s="61"/>
      <c r="EO75" s="61"/>
      <c r="EP75" s="61"/>
      <c r="EQ75" s="61"/>
      <c r="ER75" s="61"/>
      <c r="ES75" s="61"/>
      <c r="ET75" s="61"/>
      <c r="EU75" s="61"/>
      <c r="EV75" s="61"/>
      <c r="EW75" s="61"/>
      <c r="EX75" s="61"/>
      <c r="EY75" s="61"/>
      <c r="EZ75" s="61"/>
      <c r="FA75" s="61"/>
      <c r="FB75" s="61"/>
      <c r="FC75" s="61"/>
      <c r="FD75" s="61"/>
      <c r="FE75" s="61"/>
      <c r="FF75" s="61"/>
      <c r="FG75" s="61"/>
      <c r="FH75" s="61"/>
      <c r="FI75" s="61"/>
      <c r="FJ75" s="61"/>
      <c r="FK75" s="61"/>
      <c r="FL75" s="61"/>
      <c r="FM75" s="61"/>
      <c r="FN75" s="61"/>
      <c r="FO75" s="61"/>
      <c r="FP75" s="61"/>
      <c r="FQ75" s="61"/>
      <c r="FR75" s="61"/>
      <c r="FS75" s="61"/>
      <c r="FT75" s="61"/>
      <c r="FU75" s="61"/>
      <c r="FV75" s="61"/>
      <c r="FW75" s="61"/>
      <c r="FX75" s="61"/>
      <c r="FY75" s="61"/>
      <c r="FZ75" s="61"/>
      <c r="GA75" s="61"/>
      <c r="GB75" s="61"/>
      <c r="GC75" s="61"/>
      <c r="GD75" s="61"/>
      <c r="GE75" s="61"/>
      <c r="GF75" s="61"/>
      <c r="GG75" s="61"/>
      <c r="GH75" s="61"/>
      <c r="GI75" s="61"/>
      <c r="GJ75" s="61"/>
      <c r="GK75" s="61"/>
      <c r="GL75" s="61"/>
      <c r="GM75" s="61"/>
      <c r="GN75" s="61"/>
      <c r="GO75" s="61"/>
      <c r="GP75" s="61"/>
      <c r="GQ75" s="61"/>
      <c r="GR75" s="61"/>
      <c r="GS75" s="61"/>
      <c r="GT75" s="61"/>
      <c r="GU75" s="61"/>
      <c r="GV75" s="61"/>
      <c r="GW75" s="61"/>
      <c r="GX75" s="61"/>
      <c r="GY75" s="61"/>
      <c r="GZ75" s="61"/>
      <c r="HA75" s="61"/>
      <c r="HB75" s="61"/>
      <c r="HC75" s="61"/>
      <c r="HD75" s="61"/>
      <c r="HE75" s="61"/>
      <c r="HF75" s="61"/>
      <c r="HG75" s="61"/>
      <c r="HH75" s="61"/>
      <c r="HI75" s="61"/>
      <c r="HJ75" s="61"/>
      <c r="HK75" s="61"/>
      <c r="HL75" s="61"/>
      <c r="HM75" s="61"/>
      <c r="HN75" s="61"/>
      <c r="HO75" s="61"/>
      <c r="HP75" s="61"/>
      <c r="HQ75" s="61"/>
      <c r="HR75" s="61"/>
      <c r="HS75" s="61"/>
      <c r="HT75" s="61"/>
      <c r="HU75" s="61"/>
      <c r="HV75" s="61"/>
      <c r="HW75" s="61"/>
      <c r="HX75" s="61"/>
      <c r="HY75" s="61"/>
      <c r="HZ75" s="61"/>
      <c r="IA75" s="61"/>
      <c r="IB75" s="61"/>
      <c r="IC75" s="61"/>
      <c r="ID75" s="61"/>
      <c r="IE75" s="61"/>
      <c r="IF75" s="61"/>
      <c r="IG75" s="61"/>
      <c r="IH75" s="61"/>
      <c r="II75" s="61"/>
      <c r="IJ75" s="61"/>
      <c r="IK75" s="61"/>
      <c r="IL75" s="61"/>
      <c r="IM75" s="61"/>
      <c r="IN75" s="61"/>
      <c r="IO75" s="61"/>
      <c r="IP75" s="61"/>
      <c r="IQ75" s="61"/>
      <c r="IR75" s="61"/>
      <c r="IS75" s="61"/>
      <c r="IT75" s="61"/>
      <c r="IU75" s="61"/>
      <c r="IV75" s="61"/>
      <c r="IW75" s="61"/>
      <c r="IX75" s="61"/>
      <c r="IY75" s="61"/>
      <c r="IZ75" s="61"/>
      <c r="JA75" s="61"/>
      <c r="JB75" s="61"/>
      <c r="JC75" s="61"/>
      <c r="JD75" s="61"/>
      <c r="JE75" s="61"/>
      <c r="JF75" s="61"/>
      <c r="JG75" s="61"/>
      <c r="JH75" s="61"/>
      <c r="JI75" s="61"/>
      <c r="JJ75" s="61"/>
      <c r="JK75" s="61"/>
      <c r="JL75" s="61"/>
      <c r="JM75" s="61"/>
      <c r="JN75" s="61"/>
      <c r="JO75" s="61"/>
      <c r="JP75" s="61"/>
      <c r="JQ75" s="61"/>
      <c r="JR75" s="61"/>
      <c r="JS75" s="61"/>
      <c r="JT75" s="61"/>
      <c r="JU75" s="61"/>
      <c r="JV75" s="61"/>
      <c r="JW75" s="61"/>
      <c r="JX75" s="61"/>
      <c r="JY75" s="61"/>
      <c r="JZ75" s="61"/>
      <c r="KA75" s="61"/>
      <c r="KB75" s="61"/>
      <c r="KC75" s="61"/>
      <c r="KD75" s="61"/>
      <c r="KE75" s="61"/>
      <c r="KF75" s="61"/>
      <c r="KG75" s="61"/>
      <c r="KH75" s="61"/>
      <c r="KI75" s="61"/>
      <c r="KJ75" s="61"/>
      <c r="KK75" s="61"/>
      <c r="KL75" s="61"/>
      <c r="KM75" s="61"/>
      <c r="KN75" s="61"/>
      <c r="KO75" s="61"/>
      <c r="KP75" s="61"/>
      <c r="KQ75" s="61"/>
      <c r="KR75" s="61"/>
      <c r="KS75" s="61"/>
      <c r="KT75" s="61"/>
      <c r="KU75" s="61"/>
      <c r="KV75" s="61"/>
      <c r="KW75" s="61"/>
      <c r="KX75" s="61"/>
      <c r="KY75" s="61"/>
      <c r="KZ75" s="61"/>
      <c r="LA75" s="61"/>
      <c r="LB75" s="61"/>
      <c r="LC75" s="61"/>
      <c r="LD75" s="61"/>
      <c r="LE75" s="61"/>
      <c r="LF75" s="61"/>
      <c r="LG75" s="61"/>
      <c r="LH75" s="61"/>
      <c r="LI75" s="61"/>
      <c r="LJ75" s="61"/>
      <c r="LK75" s="61"/>
      <c r="LL75" s="61"/>
      <c r="LM75" s="61"/>
      <c r="LN75" s="61"/>
      <c r="LO75" s="61"/>
      <c r="LP75" s="61"/>
      <c r="LQ75" s="61"/>
      <c r="LR75" s="61"/>
      <c r="LS75" s="61"/>
      <c r="LT75" s="61"/>
      <c r="LU75" s="61"/>
      <c r="LV75" s="61"/>
      <c r="LW75" s="61"/>
      <c r="LX75" s="61"/>
      <c r="LY75" s="61"/>
      <c r="LZ75" s="61"/>
      <c r="MA75" s="61"/>
      <c r="MB75" s="61"/>
      <c r="MC75" s="61"/>
      <c r="MD75" s="61"/>
      <c r="ME75" s="61"/>
      <c r="MF75" s="61"/>
      <c r="MG75" s="61"/>
      <c r="MH75" s="61"/>
      <c r="MI75" s="61"/>
      <c r="MJ75" s="61"/>
      <c r="MK75" s="61"/>
      <c r="ML75" s="61"/>
      <c r="MM75" s="61"/>
      <c r="MN75" s="61"/>
      <c r="MO75" s="61"/>
      <c r="MP75" s="61"/>
      <c r="MQ75" s="61"/>
      <c r="MR75" s="61"/>
      <c r="MS75" s="61"/>
      <c r="MT75" s="61"/>
      <c r="MU75" s="61"/>
      <c r="MV75" s="61"/>
      <c r="MW75" s="61"/>
      <c r="MX75" s="61"/>
      <c r="MY75" s="61"/>
      <c r="MZ75" s="61"/>
      <c r="NA75" s="61"/>
      <c r="NB75" s="61"/>
      <c r="NC75" s="61"/>
      <c r="ND75" s="61"/>
      <c r="NE75" s="61"/>
      <c r="NF75" s="61"/>
      <c r="NG75" s="61"/>
      <c r="NH75" s="61"/>
      <c r="NI75" s="61"/>
      <c r="NJ75" s="61"/>
      <c r="NK75" s="61"/>
      <c r="NL75" s="61"/>
      <c r="NM75" s="61"/>
      <c r="NN75" s="61"/>
      <c r="NO75" s="61"/>
      <c r="NP75" s="61"/>
      <c r="NQ75" s="61"/>
      <c r="NR75" s="61"/>
      <c r="NS75" s="61"/>
      <c r="NT75" s="61"/>
    </row>
    <row r="76" spans="1:384" s="4" customFormat="1" ht="71.25" customHeight="1" x14ac:dyDescent="0.2">
      <c r="A76" s="11"/>
      <c r="B76" s="11"/>
      <c r="C76" s="11"/>
      <c r="D76" s="29"/>
      <c r="E76" s="38" t="s">
        <v>88</v>
      </c>
      <c r="F76" s="22" t="s">
        <v>60</v>
      </c>
      <c r="G76" s="22"/>
      <c r="H76" s="22">
        <v>100000</v>
      </c>
      <c r="I76" s="22"/>
      <c r="J76" s="17">
        <f t="shared" ref="J76:J80" si="23">H76+I76</f>
        <v>100000</v>
      </c>
      <c r="K76" s="1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  <c r="EJ76" s="61"/>
      <c r="EK76" s="61"/>
      <c r="EL76" s="61"/>
      <c r="EM76" s="61"/>
      <c r="EN76" s="61"/>
      <c r="EO76" s="61"/>
      <c r="EP76" s="61"/>
      <c r="EQ76" s="61"/>
      <c r="ER76" s="61"/>
      <c r="ES76" s="61"/>
      <c r="ET76" s="61"/>
      <c r="EU76" s="61"/>
      <c r="EV76" s="61"/>
      <c r="EW76" s="61"/>
      <c r="EX76" s="61"/>
      <c r="EY76" s="61"/>
      <c r="EZ76" s="61"/>
      <c r="FA76" s="61"/>
      <c r="FB76" s="61"/>
      <c r="FC76" s="61"/>
      <c r="FD76" s="61"/>
      <c r="FE76" s="61"/>
      <c r="FF76" s="61"/>
      <c r="FG76" s="61"/>
      <c r="FH76" s="61"/>
      <c r="FI76" s="61"/>
      <c r="FJ76" s="61"/>
      <c r="FK76" s="61"/>
      <c r="FL76" s="61"/>
      <c r="FM76" s="61"/>
      <c r="FN76" s="61"/>
      <c r="FO76" s="61"/>
      <c r="FP76" s="61"/>
      <c r="FQ76" s="61"/>
      <c r="FR76" s="61"/>
      <c r="FS76" s="61"/>
      <c r="FT76" s="61"/>
      <c r="FU76" s="61"/>
      <c r="FV76" s="61"/>
      <c r="FW76" s="61"/>
      <c r="FX76" s="61"/>
      <c r="FY76" s="61"/>
      <c r="FZ76" s="61"/>
      <c r="GA76" s="61"/>
      <c r="GB76" s="61"/>
      <c r="GC76" s="61"/>
      <c r="GD76" s="61"/>
      <c r="GE76" s="61"/>
      <c r="GF76" s="61"/>
      <c r="GG76" s="61"/>
      <c r="GH76" s="61"/>
      <c r="GI76" s="61"/>
      <c r="GJ76" s="61"/>
      <c r="GK76" s="61"/>
      <c r="GL76" s="61"/>
      <c r="GM76" s="61"/>
      <c r="GN76" s="61"/>
      <c r="GO76" s="61"/>
      <c r="GP76" s="61"/>
      <c r="GQ76" s="61"/>
      <c r="GR76" s="61"/>
      <c r="GS76" s="61"/>
      <c r="GT76" s="61"/>
      <c r="GU76" s="61"/>
      <c r="GV76" s="61"/>
      <c r="GW76" s="61"/>
      <c r="GX76" s="61"/>
      <c r="GY76" s="61"/>
      <c r="GZ76" s="61"/>
      <c r="HA76" s="61"/>
      <c r="HB76" s="61"/>
      <c r="HC76" s="61"/>
      <c r="HD76" s="61"/>
      <c r="HE76" s="61"/>
      <c r="HF76" s="61"/>
      <c r="HG76" s="61"/>
      <c r="HH76" s="61"/>
      <c r="HI76" s="61"/>
      <c r="HJ76" s="61"/>
      <c r="HK76" s="61"/>
      <c r="HL76" s="61"/>
      <c r="HM76" s="61"/>
      <c r="HN76" s="61"/>
      <c r="HO76" s="61"/>
      <c r="HP76" s="61"/>
      <c r="HQ76" s="61"/>
      <c r="HR76" s="61"/>
      <c r="HS76" s="61"/>
      <c r="HT76" s="61"/>
      <c r="HU76" s="61"/>
      <c r="HV76" s="61"/>
      <c r="HW76" s="61"/>
      <c r="HX76" s="61"/>
      <c r="HY76" s="61"/>
      <c r="HZ76" s="61"/>
      <c r="IA76" s="61"/>
      <c r="IB76" s="61"/>
      <c r="IC76" s="61"/>
      <c r="ID76" s="61"/>
      <c r="IE76" s="61"/>
      <c r="IF76" s="61"/>
      <c r="IG76" s="61"/>
      <c r="IH76" s="61"/>
      <c r="II76" s="61"/>
      <c r="IJ76" s="61"/>
      <c r="IK76" s="61"/>
      <c r="IL76" s="61"/>
      <c r="IM76" s="61"/>
      <c r="IN76" s="61"/>
      <c r="IO76" s="61"/>
      <c r="IP76" s="61"/>
      <c r="IQ76" s="61"/>
      <c r="IR76" s="61"/>
      <c r="IS76" s="61"/>
      <c r="IT76" s="61"/>
      <c r="IU76" s="61"/>
      <c r="IV76" s="61"/>
      <c r="IW76" s="61"/>
      <c r="IX76" s="61"/>
      <c r="IY76" s="61"/>
      <c r="IZ76" s="61"/>
      <c r="JA76" s="61"/>
      <c r="JB76" s="61"/>
      <c r="JC76" s="61"/>
      <c r="JD76" s="61"/>
      <c r="JE76" s="61"/>
      <c r="JF76" s="61"/>
      <c r="JG76" s="61"/>
      <c r="JH76" s="61"/>
      <c r="JI76" s="61"/>
      <c r="JJ76" s="61"/>
      <c r="JK76" s="61"/>
      <c r="JL76" s="61"/>
      <c r="JM76" s="61"/>
      <c r="JN76" s="61"/>
      <c r="JO76" s="61"/>
      <c r="JP76" s="61"/>
      <c r="JQ76" s="61"/>
      <c r="JR76" s="61"/>
      <c r="JS76" s="61"/>
      <c r="JT76" s="61"/>
      <c r="JU76" s="61"/>
      <c r="JV76" s="61"/>
      <c r="JW76" s="61"/>
      <c r="JX76" s="61"/>
      <c r="JY76" s="61"/>
      <c r="JZ76" s="61"/>
      <c r="KA76" s="61"/>
      <c r="KB76" s="61"/>
      <c r="KC76" s="61"/>
      <c r="KD76" s="61"/>
      <c r="KE76" s="61"/>
      <c r="KF76" s="61"/>
      <c r="KG76" s="61"/>
      <c r="KH76" s="61"/>
      <c r="KI76" s="61"/>
      <c r="KJ76" s="61"/>
      <c r="KK76" s="61"/>
      <c r="KL76" s="61"/>
      <c r="KM76" s="61"/>
      <c r="KN76" s="61"/>
      <c r="KO76" s="61"/>
      <c r="KP76" s="61"/>
      <c r="KQ76" s="61"/>
      <c r="KR76" s="61"/>
      <c r="KS76" s="61"/>
      <c r="KT76" s="61"/>
      <c r="KU76" s="61"/>
      <c r="KV76" s="61"/>
      <c r="KW76" s="61"/>
      <c r="KX76" s="61"/>
      <c r="KY76" s="61"/>
      <c r="KZ76" s="61"/>
      <c r="LA76" s="61"/>
      <c r="LB76" s="61"/>
      <c r="LC76" s="61"/>
      <c r="LD76" s="61"/>
      <c r="LE76" s="61"/>
      <c r="LF76" s="61"/>
      <c r="LG76" s="61"/>
      <c r="LH76" s="61"/>
      <c r="LI76" s="61"/>
      <c r="LJ76" s="61"/>
      <c r="LK76" s="61"/>
      <c r="LL76" s="61"/>
      <c r="LM76" s="61"/>
      <c r="LN76" s="61"/>
      <c r="LO76" s="61"/>
      <c r="LP76" s="61"/>
      <c r="LQ76" s="61"/>
      <c r="LR76" s="61"/>
      <c r="LS76" s="61"/>
      <c r="LT76" s="61"/>
      <c r="LU76" s="61"/>
      <c r="LV76" s="61"/>
      <c r="LW76" s="61"/>
      <c r="LX76" s="61"/>
      <c r="LY76" s="61"/>
      <c r="LZ76" s="61"/>
      <c r="MA76" s="61"/>
      <c r="MB76" s="61"/>
      <c r="MC76" s="61"/>
      <c r="MD76" s="61"/>
      <c r="ME76" s="61"/>
      <c r="MF76" s="61"/>
      <c r="MG76" s="61"/>
      <c r="MH76" s="61"/>
      <c r="MI76" s="61"/>
      <c r="MJ76" s="61"/>
      <c r="MK76" s="61"/>
      <c r="ML76" s="61"/>
      <c r="MM76" s="61"/>
      <c r="MN76" s="61"/>
      <c r="MO76" s="61"/>
      <c r="MP76" s="61"/>
      <c r="MQ76" s="61"/>
      <c r="MR76" s="61"/>
      <c r="MS76" s="61"/>
      <c r="MT76" s="61"/>
      <c r="MU76" s="61"/>
      <c r="MV76" s="61"/>
      <c r="MW76" s="61"/>
      <c r="MX76" s="61"/>
      <c r="MY76" s="61"/>
      <c r="MZ76" s="61"/>
      <c r="NA76" s="61"/>
      <c r="NB76" s="61"/>
      <c r="NC76" s="61"/>
      <c r="ND76" s="61"/>
      <c r="NE76" s="61"/>
      <c r="NF76" s="61"/>
      <c r="NG76" s="61"/>
      <c r="NH76" s="61"/>
      <c r="NI76" s="61"/>
      <c r="NJ76" s="61"/>
      <c r="NK76" s="61"/>
      <c r="NL76" s="61"/>
      <c r="NM76" s="61"/>
      <c r="NN76" s="61"/>
      <c r="NO76" s="61"/>
      <c r="NP76" s="61"/>
      <c r="NQ76" s="61"/>
      <c r="NR76" s="61"/>
      <c r="NS76" s="61"/>
      <c r="NT76" s="61"/>
    </row>
    <row r="77" spans="1:384" s="4" customFormat="1" ht="69.75" customHeight="1" x14ac:dyDescent="0.2">
      <c r="A77" s="11"/>
      <c r="B77" s="11"/>
      <c r="C77" s="11"/>
      <c r="D77" s="29"/>
      <c r="E77" s="38" t="s">
        <v>119</v>
      </c>
      <c r="F77" s="11">
        <v>2019</v>
      </c>
      <c r="G77" s="22"/>
      <c r="H77" s="22">
        <v>1500000</v>
      </c>
      <c r="I77" s="22"/>
      <c r="J77" s="17">
        <f t="shared" si="23"/>
        <v>1500000</v>
      </c>
      <c r="K77" s="1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  <c r="EJ77" s="61"/>
      <c r="EK77" s="61"/>
      <c r="EL77" s="61"/>
      <c r="EM77" s="61"/>
      <c r="EN77" s="61"/>
      <c r="EO77" s="61"/>
      <c r="EP77" s="61"/>
      <c r="EQ77" s="61"/>
      <c r="ER77" s="61"/>
      <c r="ES77" s="61"/>
      <c r="ET77" s="61"/>
      <c r="EU77" s="61"/>
      <c r="EV77" s="61"/>
      <c r="EW77" s="61"/>
      <c r="EX77" s="61"/>
      <c r="EY77" s="61"/>
      <c r="EZ77" s="61"/>
      <c r="FA77" s="61"/>
      <c r="FB77" s="61"/>
      <c r="FC77" s="61"/>
      <c r="FD77" s="61"/>
      <c r="FE77" s="61"/>
      <c r="FF77" s="61"/>
      <c r="FG77" s="61"/>
      <c r="FH77" s="61"/>
      <c r="FI77" s="61"/>
      <c r="FJ77" s="61"/>
      <c r="FK77" s="61"/>
      <c r="FL77" s="61"/>
      <c r="FM77" s="61"/>
      <c r="FN77" s="61"/>
      <c r="FO77" s="61"/>
      <c r="FP77" s="61"/>
      <c r="FQ77" s="61"/>
      <c r="FR77" s="61"/>
      <c r="FS77" s="61"/>
      <c r="FT77" s="61"/>
      <c r="FU77" s="61"/>
      <c r="FV77" s="61"/>
      <c r="FW77" s="61"/>
      <c r="FX77" s="61"/>
      <c r="FY77" s="61"/>
      <c r="FZ77" s="61"/>
      <c r="GA77" s="61"/>
      <c r="GB77" s="61"/>
      <c r="GC77" s="61"/>
      <c r="GD77" s="61"/>
      <c r="GE77" s="61"/>
      <c r="GF77" s="61"/>
      <c r="GG77" s="61"/>
      <c r="GH77" s="61"/>
      <c r="GI77" s="61"/>
      <c r="GJ77" s="61"/>
      <c r="GK77" s="61"/>
      <c r="GL77" s="61"/>
      <c r="GM77" s="61"/>
      <c r="GN77" s="61"/>
      <c r="GO77" s="61"/>
      <c r="GP77" s="61"/>
      <c r="GQ77" s="61"/>
      <c r="GR77" s="61"/>
      <c r="GS77" s="61"/>
      <c r="GT77" s="61"/>
      <c r="GU77" s="61"/>
      <c r="GV77" s="61"/>
      <c r="GW77" s="61"/>
      <c r="GX77" s="61"/>
      <c r="GY77" s="61"/>
      <c r="GZ77" s="61"/>
      <c r="HA77" s="61"/>
      <c r="HB77" s="61"/>
      <c r="HC77" s="61"/>
      <c r="HD77" s="61"/>
      <c r="HE77" s="61"/>
      <c r="HF77" s="61"/>
      <c r="HG77" s="61"/>
      <c r="HH77" s="61"/>
      <c r="HI77" s="61"/>
      <c r="HJ77" s="61"/>
      <c r="HK77" s="61"/>
      <c r="HL77" s="61"/>
      <c r="HM77" s="61"/>
      <c r="HN77" s="61"/>
      <c r="HO77" s="61"/>
      <c r="HP77" s="61"/>
      <c r="HQ77" s="61"/>
      <c r="HR77" s="61"/>
      <c r="HS77" s="61"/>
      <c r="HT77" s="61"/>
      <c r="HU77" s="61"/>
      <c r="HV77" s="61"/>
      <c r="HW77" s="61"/>
      <c r="HX77" s="61"/>
      <c r="HY77" s="61"/>
      <c r="HZ77" s="61"/>
      <c r="IA77" s="61"/>
      <c r="IB77" s="61"/>
      <c r="IC77" s="61"/>
      <c r="ID77" s="61"/>
      <c r="IE77" s="61"/>
      <c r="IF77" s="61"/>
      <c r="IG77" s="61"/>
      <c r="IH77" s="61"/>
      <c r="II77" s="61"/>
      <c r="IJ77" s="61"/>
      <c r="IK77" s="61"/>
      <c r="IL77" s="61"/>
      <c r="IM77" s="61"/>
      <c r="IN77" s="61"/>
      <c r="IO77" s="61"/>
      <c r="IP77" s="61"/>
      <c r="IQ77" s="61"/>
      <c r="IR77" s="61"/>
      <c r="IS77" s="61"/>
      <c r="IT77" s="61"/>
      <c r="IU77" s="61"/>
      <c r="IV77" s="61"/>
      <c r="IW77" s="61"/>
      <c r="IX77" s="61"/>
      <c r="IY77" s="61"/>
      <c r="IZ77" s="61"/>
      <c r="JA77" s="61"/>
      <c r="JB77" s="61"/>
      <c r="JC77" s="61"/>
      <c r="JD77" s="61"/>
      <c r="JE77" s="61"/>
      <c r="JF77" s="61"/>
      <c r="JG77" s="61"/>
      <c r="JH77" s="61"/>
      <c r="JI77" s="61"/>
      <c r="JJ77" s="61"/>
      <c r="JK77" s="61"/>
      <c r="JL77" s="61"/>
      <c r="JM77" s="61"/>
      <c r="JN77" s="61"/>
      <c r="JO77" s="61"/>
      <c r="JP77" s="61"/>
      <c r="JQ77" s="61"/>
      <c r="JR77" s="61"/>
      <c r="JS77" s="61"/>
      <c r="JT77" s="61"/>
      <c r="JU77" s="61"/>
      <c r="JV77" s="61"/>
      <c r="JW77" s="61"/>
      <c r="JX77" s="61"/>
      <c r="JY77" s="61"/>
      <c r="JZ77" s="61"/>
      <c r="KA77" s="61"/>
      <c r="KB77" s="61"/>
      <c r="KC77" s="61"/>
      <c r="KD77" s="61"/>
      <c r="KE77" s="61"/>
      <c r="KF77" s="61"/>
      <c r="KG77" s="61"/>
      <c r="KH77" s="61"/>
      <c r="KI77" s="61"/>
      <c r="KJ77" s="61"/>
      <c r="KK77" s="61"/>
      <c r="KL77" s="61"/>
      <c r="KM77" s="61"/>
      <c r="KN77" s="61"/>
      <c r="KO77" s="61"/>
      <c r="KP77" s="61"/>
      <c r="KQ77" s="61"/>
      <c r="KR77" s="61"/>
      <c r="KS77" s="61"/>
      <c r="KT77" s="61"/>
      <c r="KU77" s="61"/>
      <c r="KV77" s="61"/>
      <c r="KW77" s="61"/>
      <c r="KX77" s="61"/>
      <c r="KY77" s="61"/>
      <c r="KZ77" s="61"/>
      <c r="LA77" s="61"/>
      <c r="LB77" s="61"/>
      <c r="LC77" s="61"/>
      <c r="LD77" s="61"/>
      <c r="LE77" s="61"/>
      <c r="LF77" s="61"/>
      <c r="LG77" s="61"/>
      <c r="LH77" s="61"/>
      <c r="LI77" s="61"/>
      <c r="LJ77" s="61"/>
      <c r="LK77" s="61"/>
      <c r="LL77" s="61"/>
      <c r="LM77" s="61"/>
      <c r="LN77" s="61"/>
      <c r="LO77" s="61"/>
      <c r="LP77" s="61"/>
      <c r="LQ77" s="61"/>
      <c r="LR77" s="61"/>
      <c r="LS77" s="61"/>
      <c r="LT77" s="61"/>
      <c r="LU77" s="61"/>
      <c r="LV77" s="61"/>
      <c r="LW77" s="61"/>
      <c r="LX77" s="61"/>
      <c r="LY77" s="61"/>
      <c r="LZ77" s="61"/>
      <c r="MA77" s="61"/>
      <c r="MB77" s="61"/>
      <c r="MC77" s="61"/>
      <c r="MD77" s="61"/>
      <c r="ME77" s="61"/>
      <c r="MF77" s="61"/>
      <c r="MG77" s="61"/>
      <c r="MH77" s="61"/>
      <c r="MI77" s="61"/>
      <c r="MJ77" s="61"/>
      <c r="MK77" s="61"/>
      <c r="ML77" s="61"/>
      <c r="MM77" s="61"/>
      <c r="MN77" s="61"/>
      <c r="MO77" s="61"/>
      <c r="MP77" s="61"/>
      <c r="MQ77" s="61"/>
      <c r="MR77" s="61"/>
      <c r="MS77" s="61"/>
      <c r="MT77" s="61"/>
      <c r="MU77" s="61"/>
      <c r="MV77" s="61"/>
      <c r="MW77" s="61"/>
      <c r="MX77" s="61"/>
      <c r="MY77" s="61"/>
      <c r="MZ77" s="61"/>
      <c r="NA77" s="61"/>
      <c r="NB77" s="61"/>
      <c r="NC77" s="61"/>
      <c r="ND77" s="61"/>
      <c r="NE77" s="61"/>
      <c r="NF77" s="61"/>
      <c r="NG77" s="61"/>
      <c r="NH77" s="61"/>
      <c r="NI77" s="61"/>
      <c r="NJ77" s="61"/>
      <c r="NK77" s="61"/>
      <c r="NL77" s="61"/>
      <c r="NM77" s="61"/>
      <c r="NN77" s="61"/>
      <c r="NO77" s="61"/>
      <c r="NP77" s="61"/>
      <c r="NQ77" s="61"/>
      <c r="NR77" s="61"/>
      <c r="NS77" s="61"/>
      <c r="NT77" s="61"/>
    </row>
    <row r="78" spans="1:384" s="6" customFormat="1" ht="80.25" customHeight="1" x14ac:dyDescent="0.2">
      <c r="A78" s="28"/>
      <c r="B78" s="28"/>
      <c r="C78" s="28"/>
      <c r="D78" s="29"/>
      <c r="E78" s="38" t="s">
        <v>89</v>
      </c>
      <c r="F78" s="17" t="s">
        <v>60</v>
      </c>
      <c r="G78" s="17"/>
      <c r="H78" s="17">
        <f>100000+1500000</f>
        <v>1600000</v>
      </c>
      <c r="I78" s="17"/>
      <c r="J78" s="17">
        <f t="shared" si="23"/>
        <v>1600000</v>
      </c>
      <c r="K78" s="28"/>
      <c r="L78" s="4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/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/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/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2"/>
      <c r="FK78" s="62"/>
      <c r="FL78" s="62"/>
      <c r="FM78" s="62"/>
      <c r="FN78" s="62"/>
      <c r="FO78" s="62"/>
      <c r="FP78" s="62"/>
      <c r="FQ78" s="62"/>
      <c r="FR78" s="62"/>
      <c r="FS78" s="62"/>
      <c r="FT78" s="62"/>
      <c r="FU78" s="62"/>
      <c r="FV78" s="62"/>
      <c r="FW78" s="62"/>
      <c r="FX78" s="62"/>
      <c r="FY78" s="62"/>
      <c r="FZ78" s="62"/>
      <c r="GA78" s="62"/>
      <c r="GB78" s="62"/>
      <c r="GC78" s="62"/>
      <c r="GD78" s="62"/>
      <c r="GE78" s="62"/>
      <c r="GF78" s="62"/>
      <c r="GG78" s="62"/>
      <c r="GH78" s="62"/>
      <c r="GI78" s="62"/>
      <c r="GJ78" s="62"/>
      <c r="GK78" s="62"/>
      <c r="GL78" s="62"/>
      <c r="GM78" s="62"/>
      <c r="GN78" s="62"/>
      <c r="GO78" s="62"/>
      <c r="GP78" s="62"/>
      <c r="GQ78" s="62"/>
      <c r="GR78" s="62"/>
      <c r="GS78" s="62"/>
      <c r="GT78" s="62"/>
      <c r="GU78" s="62"/>
      <c r="GV78" s="62"/>
      <c r="GW78" s="62"/>
      <c r="GX78" s="62"/>
      <c r="GY78" s="62"/>
      <c r="GZ78" s="62"/>
      <c r="HA78" s="62"/>
      <c r="HB78" s="62"/>
      <c r="HC78" s="62"/>
      <c r="HD78" s="62"/>
      <c r="HE78" s="62"/>
      <c r="HF78" s="62"/>
      <c r="HG78" s="62"/>
      <c r="HH78" s="62"/>
      <c r="HI78" s="62"/>
      <c r="HJ78" s="62"/>
      <c r="HK78" s="62"/>
      <c r="HL78" s="62"/>
      <c r="HM78" s="62"/>
      <c r="HN78" s="62"/>
      <c r="HO78" s="62"/>
      <c r="HP78" s="62"/>
      <c r="HQ78" s="62"/>
      <c r="HR78" s="62"/>
      <c r="HS78" s="62"/>
      <c r="HT78" s="62"/>
      <c r="HU78" s="62"/>
      <c r="HV78" s="62"/>
      <c r="HW78" s="62"/>
      <c r="HX78" s="62"/>
      <c r="HY78" s="62"/>
      <c r="HZ78" s="62"/>
      <c r="IA78" s="62"/>
      <c r="IB78" s="62"/>
      <c r="IC78" s="62"/>
      <c r="ID78" s="62"/>
      <c r="IE78" s="62"/>
      <c r="IF78" s="62"/>
      <c r="IG78" s="62"/>
      <c r="IH78" s="62"/>
      <c r="II78" s="62"/>
      <c r="IJ78" s="62"/>
      <c r="IK78" s="62"/>
      <c r="IL78" s="62"/>
      <c r="IM78" s="62"/>
      <c r="IN78" s="62"/>
      <c r="IO78" s="62"/>
      <c r="IP78" s="62"/>
      <c r="IQ78" s="62"/>
      <c r="IR78" s="62"/>
      <c r="IS78" s="62"/>
      <c r="IT78" s="62"/>
      <c r="IU78" s="62"/>
      <c r="IV78" s="62"/>
      <c r="IW78" s="62"/>
      <c r="IX78" s="62"/>
      <c r="IY78" s="62"/>
      <c r="IZ78" s="62"/>
      <c r="JA78" s="62"/>
      <c r="JB78" s="62"/>
      <c r="JC78" s="62"/>
      <c r="JD78" s="62"/>
      <c r="JE78" s="62"/>
      <c r="JF78" s="62"/>
      <c r="JG78" s="62"/>
      <c r="JH78" s="62"/>
      <c r="JI78" s="62"/>
      <c r="JJ78" s="62"/>
      <c r="JK78" s="62"/>
      <c r="JL78" s="62"/>
      <c r="JM78" s="62"/>
      <c r="JN78" s="62"/>
      <c r="JO78" s="62"/>
      <c r="JP78" s="62"/>
      <c r="JQ78" s="62"/>
      <c r="JR78" s="62"/>
      <c r="JS78" s="62"/>
      <c r="JT78" s="62"/>
      <c r="JU78" s="62"/>
      <c r="JV78" s="62"/>
      <c r="JW78" s="62"/>
      <c r="JX78" s="62"/>
      <c r="JY78" s="62"/>
      <c r="JZ78" s="62"/>
      <c r="KA78" s="62"/>
      <c r="KB78" s="62"/>
      <c r="KC78" s="62"/>
      <c r="KD78" s="62"/>
      <c r="KE78" s="62"/>
      <c r="KF78" s="62"/>
      <c r="KG78" s="62"/>
      <c r="KH78" s="62"/>
      <c r="KI78" s="62"/>
      <c r="KJ78" s="62"/>
      <c r="KK78" s="62"/>
      <c r="KL78" s="62"/>
      <c r="KM78" s="62"/>
      <c r="KN78" s="62"/>
      <c r="KO78" s="62"/>
      <c r="KP78" s="62"/>
      <c r="KQ78" s="62"/>
      <c r="KR78" s="62"/>
      <c r="KS78" s="62"/>
      <c r="KT78" s="62"/>
      <c r="KU78" s="62"/>
      <c r="KV78" s="62"/>
      <c r="KW78" s="62"/>
      <c r="KX78" s="62"/>
      <c r="KY78" s="62"/>
      <c r="KZ78" s="62"/>
      <c r="LA78" s="62"/>
      <c r="LB78" s="62"/>
      <c r="LC78" s="62"/>
      <c r="LD78" s="62"/>
      <c r="LE78" s="62"/>
      <c r="LF78" s="62"/>
      <c r="LG78" s="62"/>
      <c r="LH78" s="62"/>
      <c r="LI78" s="62"/>
      <c r="LJ78" s="62"/>
      <c r="LK78" s="62"/>
      <c r="LL78" s="62"/>
      <c r="LM78" s="62"/>
      <c r="LN78" s="62"/>
      <c r="LO78" s="62"/>
      <c r="LP78" s="62"/>
      <c r="LQ78" s="62"/>
      <c r="LR78" s="62"/>
      <c r="LS78" s="62"/>
      <c r="LT78" s="62"/>
      <c r="LU78" s="62"/>
      <c r="LV78" s="62"/>
      <c r="LW78" s="62"/>
      <c r="LX78" s="62"/>
      <c r="LY78" s="62"/>
      <c r="LZ78" s="62"/>
      <c r="MA78" s="62"/>
      <c r="MB78" s="62"/>
      <c r="MC78" s="62"/>
      <c r="MD78" s="62"/>
      <c r="ME78" s="62"/>
      <c r="MF78" s="62"/>
      <c r="MG78" s="62"/>
      <c r="MH78" s="62"/>
      <c r="MI78" s="62"/>
      <c r="MJ78" s="62"/>
      <c r="MK78" s="62"/>
      <c r="ML78" s="62"/>
      <c r="MM78" s="62"/>
      <c r="MN78" s="62"/>
      <c r="MO78" s="62"/>
      <c r="MP78" s="62"/>
      <c r="MQ78" s="62"/>
      <c r="MR78" s="62"/>
      <c r="MS78" s="62"/>
      <c r="MT78" s="62"/>
      <c r="MU78" s="62"/>
      <c r="MV78" s="62"/>
      <c r="MW78" s="62"/>
      <c r="MX78" s="62"/>
      <c r="MY78" s="62"/>
      <c r="MZ78" s="62"/>
      <c r="NA78" s="62"/>
      <c r="NB78" s="62"/>
      <c r="NC78" s="62"/>
      <c r="ND78" s="62"/>
      <c r="NE78" s="62"/>
      <c r="NF78" s="62"/>
      <c r="NG78" s="62"/>
      <c r="NH78" s="62"/>
      <c r="NI78" s="62"/>
      <c r="NJ78" s="62"/>
      <c r="NK78" s="62"/>
      <c r="NL78" s="62"/>
      <c r="NM78" s="62"/>
      <c r="NN78" s="62"/>
      <c r="NO78" s="62"/>
      <c r="NP78" s="62"/>
      <c r="NQ78" s="62"/>
      <c r="NR78" s="62"/>
      <c r="NS78" s="62"/>
      <c r="NT78" s="62"/>
    </row>
    <row r="79" spans="1:384" s="4" customFormat="1" ht="46.15" customHeight="1" x14ac:dyDescent="0.2">
      <c r="A79" s="11"/>
      <c r="B79" s="11"/>
      <c r="C79" s="11"/>
      <c r="D79" s="29"/>
      <c r="E79" s="38" t="s">
        <v>36</v>
      </c>
      <c r="F79" s="22" t="s">
        <v>57</v>
      </c>
      <c r="G79" s="23">
        <v>16272770</v>
      </c>
      <c r="H79" s="22">
        <v>1000000</v>
      </c>
      <c r="I79" s="22"/>
      <c r="J79" s="17">
        <f t="shared" si="23"/>
        <v>1000000</v>
      </c>
      <c r="K79" s="11">
        <v>9.8000000000000007</v>
      </c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  <c r="EJ79" s="61"/>
      <c r="EK79" s="61"/>
      <c r="EL79" s="61"/>
      <c r="EM79" s="61"/>
      <c r="EN79" s="61"/>
      <c r="EO79" s="61"/>
      <c r="EP79" s="61"/>
      <c r="EQ79" s="61"/>
      <c r="ER79" s="61"/>
      <c r="ES79" s="61"/>
      <c r="ET79" s="61"/>
      <c r="EU79" s="61"/>
      <c r="EV79" s="61"/>
      <c r="EW79" s="61"/>
      <c r="EX79" s="61"/>
      <c r="EY79" s="61"/>
      <c r="EZ79" s="61"/>
      <c r="FA79" s="61"/>
      <c r="FB79" s="61"/>
      <c r="FC79" s="61"/>
      <c r="FD79" s="61"/>
      <c r="FE79" s="61"/>
      <c r="FF79" s="61"/>
      <c r="FG79" s="61"/>
      <c r="FH79" s="61"/>
      <c r="FI79" s="61"/>
      <c r="FJ79" s="61"/>
      <c r="FK79" s="61"/>
      <c r="FL79" s="61"/>
      <c r="FM79" s="61"/>
      <c r="FN79" s="61"/>
      <c r="FO79" s="61"/>
      <c r="FP79" s="61"/>
      <c r="FQ79" s="61"/>
      <c r="FR79" s="61"/>
      <c r="FS79" s="61"/>
      <c r="FT79" s="61"/>
      <c r="FU79" s="61"/>
      <c r="FV79" s="61"/>
      <c r="FW79" s="61"/>
      <c r="FX79" s="61"/>
      <c r="FY79" s="61"/>
      <c r="FZ79" s="61"/>
      <c r="GA79" s="61"/>
      <c r="GB79" s="61"/>
      <c r="GC79" s="61"/>
      <c r="GD79" s="61"/>
      <c r="GE79" s="61"/>
      <c r="GF79" s="61"/>
      <c r="GG79" s="61"/>
      <c r="GH79" s="61"/>
      <c r="GI79" s="61"/>
      <c r="GJ79" s="61"/>
      <c r="GK79" s="61"/>
      <c r="GL79" s="61"/>
      <c r="GM79" s="61"/>
      <c r="GN79" s="61"/>
      <c r="GO79" s="61"/>
      <c r="GP79" s="61"/>
      <c r="GQ79" s="61"/>
      <c r="GR79" s="61"/>
      <c r="GS79" s="61"/>
      <c r="GT79" s="61"/>
      <c r="GU79" s="61"/>
      <c r="GV79" s="61"/>
      <c r="GW79" s="61"/>
      <c r="GX79" s="61"/>
      <c r="GY79" s="61"/>
      <c r="GZ79" s="61"/>
      <c r="HA79" s="61"/>
      <c r="HB79" s="61"/>
      <c r="HC79" s="61"/>
      <c r="HD79" s="61"/>
      <c r="HE79" s="61"/>
      <c r="HF79" s="61"/>
      <c r="HG79" s="61"/>
      <c r="HH79" s="61"/>
      <c r="HI79" s="61"/>
      <c r="HJ79" s="61"/>
      <c r="HK79" s="61"/>
      <c r="HL79" s="61"/>
      <c r="HM79" s="61"/>
      <c r="HN79" s="61"/>
      <c r="HO79" s="61"/>
      <c r="HP79" s="61"/>
      <c r="HQ79" s="61"/>
      <c r="HR79" s="61"/>
      <c r="HS79" s="61"/>
      <c r="HT79" s="61"/>
      <c r="HU79" s="61"/>
      <c r="HV79" s="61"/>
      <c r="HW79" s="61"/>
      <c r="HX79" s="61"/>
      <c r="HY79" s="61"/>
      <c r="HZ79" s="61"/>
      <c r="IA79" s="61"/>
      <c r="IB79" s="61"/>
      <c r="IC79" s="61"/>
      <c r="ID79" s="61"/>
      <c r="IE79" s="61"/>
      <c r="IF79" s="61"/>
      <c r="IG79" s="61"/>
      <c r="IH79" s="61"/>
      <c r="II79" s="61"/>
      <c r="IJ79" s="61"/>
      <c r="IK79" s="61"/>
      <c r="IL79" s="61"/>
      <c r="IM79" s="61"/>
      <c r="IN79" s="61"/>
      <c r="IO79" s="61"/>
      <c r="IP79" s="61"/>
      <c r="IQ79" s="61"/>
      <c r="IR79" s="61"/>
      <c r="IS79" s="61"/>
      <c r="IT79" s="61"/>
      <c r="IU79" s="61"/>
      <c r="IV79" s="61"/>
      <c r="IW79" s="61"/>
      <c r="IX79" s="61"/>
      <c r="IY79" s="61"/>
      <c r="IZ79" s="61"/>
      <c r="JA79" s="61"/>
      <c r="JB79" s="61"/>
      <c r="JC79" s="61"/>
      <c r="JD79" s="61"/>
      <c r="JE79" s="61"/>
      <c r="JF79" s="61"/>
      <c r="JG79" s="61"/>
      <c r="JH79" s="61"/>
      <c r="JI79" s="61"/>
      <c r="JJ79" s="61"/>
      <c r="JK79" s="61"/>
      <c r="JL79" s="61"/>
      <c r="JM79" s="61"/>
      <c r="JN79" s="61"/>
      <c r="JO79" s="61"/>
      <c r="JP79" s="61"/>
      <c r="JQ79" s="61"/>
      <c r="JR79" s="61"/>
      <c r="JS79" s="61"/>
      <c r="JT79" s="61"/>
      <c r="JU79" s="61"/>
      <c r="JV79" s="61"/>
      <c r="JW79" s="61"/>
      <c r="JX79" s="61"/>
      <c r="JY79" s="61"/>
      <c r="JZ79" s="61"/>
      <c r="KA79" s="61"/>
      <c r="KB79" s="61"/>
      <c r="KC79" s="61"/>
      <c r="KD79" s="61"/>
      <c r="KE79" s="61"/>
      <c r="KF79" s="61"/>
      <c r="KG79" s="61"/>
      <c r="KH79" s="61"/>
      <c r="KI79" s="61"/>
      <c r="KJ79" s="61"/>
      <c r="KK79" s="61"/>
      <c r="KL79" s="61"/>
      <c r="KM79" s="61"/>
      <c r="KN79" s="61"/>
      <c r="KO79" s="61"/>
      <c r="KP79" s="61"/>
      <c r="KQ79" s="61"/>
      <c r="KR79" s="61"/>
      <c r="KS79" s="61"/>
      <c r="KT79" s="61"/>
      <c r="KU79" s="61"/>
      <c r="KV79" s="61"/>
      <c r="KW79" s="61"/>
      <c r="KX79" s="61"/>
      <c r="KY79" s="61"/>
      <c r="KZ79" s="61"/>
      <c r="LA79" s="61"/>
      <c r="LB79" s="61"/>
      <c r="LC79" s="61"/>
      <c r="LD79" s="61"/>
      <c r="LE79" s="61"/>
      <c r="LF79" s="61"/>
      <c r="LG79" s="61"/>
      <c r="LH79" s="61"/>
      <c r="LI79" s="61"/>
      <c r="LJ79" s="61"/>
      <c r="LK79" s="61"/>
      <c r="LL79" s="61"/>
      <c r="LM79" s="61"/>
      <c r="LN79" s="61"/>
      <c r="LO79" s="61"/>
      <c r="LP79" s="61"/>
      <c r="LQ79" s="61"/>
      <c r="LR79" s="61"/>
      <c r="LS79" s="61"/>
      <c r="LT79" s="61"/>
      <c r="LU79" s="61"/>
      <c r="LV79" s="61"/>
      <c r="LW79" s="61"/>
      <c r="LX79" s="61"/>
      <c r="LY79" s="61"/>
      <c r="LZ79" s="61"/>
      <c r="MA79" s="61"/>
      <c r="MB79" s="61"/>
      <c r="MC79" s="61"/>
      <c r="MD79" s="61"/>
      <c r="ME79" s="61"/>
      <c r="MF79" s="61"/>
      <c r="MG79" s="61"/>
      <c r="MH79" s="61"/>
      <c r="MI79" s="61"/>
      <c r="MJ79" s="61"/>
      <c r="MK79" s="61"/>
      <c r="ML79" s="61"/>
      <c r="MM79" s="61"/>
      <c r="MN79" s="61"/>
      <c r="MO79" s="61"/>
      <c r="MP79" s="61"/>
      <c r="MQ79" s="61"/>
      <c r="MR79" s="61"/>
      <c r="MS79" s="61"/>
      <c r="MT79" s="61"/>
      <c r="MU79" s="61"/>
      <c r="MV79" s="61"/>
      <c r="MW79" s="61"/>
      <c r="MX79" s="61"/>
      <c r="MY79" s="61"/>
      <c r="MZ79" s="61"/>
      <c r="NA79" s="61"/>
      <c r="NB79" s="61"/>
      <c r="NC79" s="61"/>
      <c r="ND79" s="61"/>
      <c r="NE79" s="61"/>
      <c r="NF79" s="61"/>
      <c r="NG79" s="61"/>
      <c r="NH79" s="61"/>
      <c r="NI79" s="61"/>
      <c r="NJ79" s="61"/>
      <c r="NK79" s="61"/>
      <c r="NL79" s="61"/>
      <c r="NM79" s="61"/>
      <c r="NN79" s="61"/>
      <c r="NO79" s="61"/>
      <c r="NP79" s="61"/>
      <c r="NQ79" s="61"/>
      <c r="NR79" s="61"/>
      <c r="NS79" s="61"/>
      <c r="NT79" s="61"/>
    </row>
    <row r="80" spans="1:384" s="4" customFormat="1" ht="48.6" customHeight="1" x14ac:dyDescent="0.2">
      <c r="A80" s="11"/>
      <c r="B80" s="11"/>
      <c r="C80" s="11"/>
      <c r="D80" s="29"/>
      <c r="E80" s="16" t="s">
        <v>37</v>
      </c>
      <c r="F80" s="22" t="s">
        <v>57</v>
      </c>
      <c r="G80" s="22"/>
      <c r="H80" s="22">
        <v>3000000</v>
      </c>
      <c r="I80" s="22"/>
      <c r="J80" s="17">
        <f t="shared" si="23"/>
        <v>3000000</v>
      </c>
      <c r="K80" s="1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  <c r="DZ80" s="61"/>
      <c r="EA80" s="61"/>
      <c r="EB80" s="61"/>
      <c r="EC80" s="61"/>
      <c r="ED80" s="61"/>
      <c r="EE80" s="61"/>
      <c r="EF80" s="61"/>
      <c r="EG80" s="61"/>
      <c r="EH80" s="61"/>
      <c r="EI80" s="61"/>
      <c r="EJ80" s="61"/>
      <c r="EK80" s="61"/>
      <c r="EL80" s="61"/>
      <c r="EM80" s="61"/>
      <c r="EN80" s="61"/>
      <c r="EO80" s="61"/>
      <c r="EP80" s="61"/>
      <c r="EQ80" s="61"/>
      <c r="ER80" s="61"/>
      <c r="ES80" s="61"/>
      <c r="ET80" s="61"/>
      <c r="EU80" s="61"/>
      <c r="EV80" s="61"/>
      <c r="EW80" s="61"/>
      <c r="EX80" s="61"/>
      <c r="EY80" s="61"/>
      <c r="EZ80" s="61"/>
      <c r="FA80" s="61"/>
      <c r="FB80" s="61"/>
      <c r="FC80" s="61"/>
      <c r="FD80" s="61"/>
      <c r="FE80" s="61"/>
      <c r="FF80" s="61"/>
      <c r="FG80" s="61"/>
      <c r="FH80" s="61"/>
      <c r="FI80" s="61"/>
      <c r="FJ80" s="61"/>
      <c r="FK80" s="61"/>
      <c r="FL80" s="61"/>
      <c r="FM80" s="61"/>
      <c r="FN80" s="61"/>
      <c r="FO80" s="61"/>
      <c r="FP80" s="61"/>
      <c r="FQ80" s="61"/>
      <c r="FR80" s="61"/>
      <c r="FS80" s="61"/>
      <c r="FT80" s="61"/>
      <c r="FU80" s="61"/>
      <c r="FV80" s="61"/>
      <c r="FW80" s="61"/>
      <c r="FX80" s="61"/>
      <c r="FY80" s="61"/>
      <c r="FZ80" s="61"/>
      <c r="GA80" s="61"/>
      <c r="GB80" s="61"/>
      <c r="GC80" s="61"/>
      <c r="GD80" s="61"/>
      <c r="GE80" s="61"/>
      <c r="GF80" s="61"/>
      <c r="GG80" s="61"/>
      <c r="GH80" s="61"/>
      <c r="GI80" s="61"/>
      <c r="GJ80" s="61"/>
      <c r="GK80" s="61"/>
      <c r="GL80" s="61"/>
      <c r="GM80" s="61"/>
      <c r="GN80" s="61"/>
      <c r="GO80" s="61"/>
      <c r="GP80" s="61"/>
      <c r="GQ80" s="61"/>
      <c r="GR80" s="61"/>
      <c r="GS80" s="61"/>
      <c r="GT80" s="61"/>
      <c r="GU80" s="61"/>
      <c r="GV80" s="61"/>
      <c r="GW80" s="61"/>
      <c r="GX80" s="61"/>
      <c r="GY80" s="61"/>
      <c r="GZ80" s="61"/>
      <c r="HA80" s="61"/>
      <c r="HB80" s="61"/>
      <c r="HC80" s="61"/>
      <c r="HD80" s="61"/>
      <c r="HE80" s="61"/>
      <c r="HF80" s="61"/>
      <c r="HG80" s="61"/>
      <c r="HH80" s="61"/>
      <c r="HI80" s="61"/>
      <c r="HJ80" s="61"/>
      <c r="HK80" s="61"/>
      <c r="HL80" s="61"/>
      <c r="HM80" s="61"/>
      <c r="HN80" s="61"/>
      <c r="HO80" s="61"/>
      <c r="HP80" s="61"/>
      <c r="HQ80" s="61"/>
      <c r="HR80" s="61"/>
      <c r="HS80" s="61"/>
      <c r="HT80" s="61"/>
      <c r="HU80" s="61"/>
      <c r="HV80" s="61"/>
      <c r="HW80" s="61"/>
      <c r="HX80" s="61"/>
      <c r="HY80" s="61"/>
      <c r="HZ80" s="61"/>
      <c r="IA80" s="61"/>
      <c r="IB80" s="61"/>
      <c r="IC80" s="61"/>
      <c r="ID80" s="61"/>
      <c r="IE80" s="61"/>
      <c r="IF80" s="61"/>
      <c r="IG80" s="61"/>
      <c r="IH80" s="61"/>
      <c r="II80" s="61"/>
      <c r="IJ80" s="61"/>
      <c r="IK80" s="61"/>
      <c r="IL80" s="61"/>
      <c r="IM80" s="61"/>
      <c r="IN80" s="61"/>
      <c r="IO80" s="61"/>
      <c r="IP80" s="61"/>
      <c r="IQ80" s="61"/>
      <c r="IR80" s="61"/>
      <c r="IS80" s="61"/>
      <c r="IT80" s="61"/>
      <c r="IU80" s="61"/>
      <c r="IV80" s="61"/>
      <c r="IW80" s="61"/>
      <c r="IX80" s="61"/>
      <c r="IY80" s="61"/>
      <c r="IZ80" s="61"/>
      <c r="JA80" s="61"/>
      <c r="JB80" s="61"/>
      <c r="JC80" s="61"/>
      <c r="JD80" s="61"/>
      <c r="JE80" s="61"/>
      <c r="JF80" s="61"/>
      <c r="JG80" s="61"/>
      <c r="JH80" s="61"/>
      <c r="JI80" s="61"/>
      <c r="JJ80" s="61"/>
      <c r="JK80" s="61"/>
      <c r="JL80" s="61"/>
      <c r="JM80" s="61"/>
      <c r="JN80" s="61"/>
      <c r="JO80" s="61"/>
      <c r="JP80" s="61"/>
      <c r="JQ80" s="61"/>
      <c r="JR80" s="61"/>
      <c r="JS80" s="61"/>
      <c r="JT80" s="61"/>
      <c r="JU80" s="61"/>
      <c r="JV80" s="61"/>
      <c r="JW80" s="61"/>
      <c r="JX80" s="61"/>
      <c r="JY80" s="61"/>
      <c r="JZ80" s="61"/>
      <c r="KA80" s="61"/>
      <c r="KB80" s="61"/>
      <c r="KC80" s="61"/>
      <c r="KD80" s="61"/>
      <c r="KE80" s="61"/>
      <c r="KF80" s="61"/>
      <c r="KG80" s="61"/>
      <c r="KH80" s="61"/>
      <c r="KI80" s="61"/>
      <c r="KJ80" s="61"/>
      <c r="KK80" s="61"/>
      <c r="KL80" s="61"/>
      <c r="KM80" s="61"/>
      <c r="KN80" s="61"/>
      <c r="KO80" s="61"/>
      <c r="KP80" s="61"/>
      <c r="KQ80" s="61"/>
      <c r="KR80" s="61"/>
      <c r="KS80" s="61"/>
      <c r="KT80" s="61"/>
      <c r="KU80" s="61"/>
      <c r="KV80" s="61"/>
      <c r="KW80" s="61"/>
      <c r="KX80" s="61"/>
      <c r="KY80" s="61"/>
      <c r="KZ80" s="61"/>
      <c r="LA80" s="61"/>
      <c r="LB80" s="61"/>
      <c r="LC80" s="61"/>
      <c r="LD80" s="61"/>
      <c r="LE80" s="61"/>
      <c r="LF80" s="61"/>
      <c r="LG80" s="61"/>
      <c r="LH80" s="61"/>
      <c r="LI80" s="61"/>
      <c r="LJ80" s="61"/>
      <c r="LK80" s="61"/>
      <c r="LL80" s="61"/>
      <c r="LM80" s="61"/>
      <c r="LN80" s="61"/>
      <c r="LO80" s="61"/>
      <c r="LP80" s="61"/>
      <c r="LQ80" s="61"/>
      <c r="LR80" s="61"/>
      <c r="LS80" s="61"/>
      <c r="LT80" s="61"/>
      <c r="LU80" s="61"/>
      <c r="LV80" s="61"/>
      <c r="LW80" s="61"/>
      <c r="LX80" s="61"/>
      <c r="LY80" s="61"/>
      <c r="LZ80" s="61"/>
      <c r="MA80" s="61"/>
      <c r="MB80" s="61"/>
      <c r="MC80" s="61"/>
      <c r="MD80" s="61"/>
      <c r="ME80" s="61"/>
      <c r="MF80" s="61"/>
      <c r="MG80" s="61"/>
      <c r="MH80" s="61"/>
      <c r="MI80" s="61"/>
      <c r="MJ80" s="61"/>
      <c r="MK80" s="61"/>
      <c r="ML80" s="61"/>
      <c r="MM80" s="61"/>
      <c r="MN80" s="61"/>
      <c r="MO80" s="61"/>
      <c r="MP80" s="61"/>
      <c r="MQ80" s="61"/>
      <c r="MR80" s="61"/>
      <c r="MS80" s="61"/>
      <c r="MT80" s="61"/>
      <c r="MU80" s="61"/>
      <c r="MV80" s="61"/>
      <c r="MW80" s="61"/>
      <c r="MX80" s="61"/>
      <c r="MY80" s="61"/>
      <c r="MZ80" s="61"/>
      <c r="NA80" s="61"/>
      <c r="NB80" s="61"/>
      <c r="NC80" s="61"/>
      <c r="ND80" s="61"/>
      <c r="NE80" s="61"/>
      <c r="NF80" s="61"/>
      <c r="NG80" s="61"/>
      <c r="NH80" s="61"/>
      <c r="NI80" s="61"/>
      <c r="NJ80" s="61"/>
      <c r="NK80" s="61"/>
      <c r="NL80" s="61"/>
      <c r="NM80" s="61"/>
      <c r="NN80" s="61"/>
      <c r="NO80" s="61"/>
      <c r="NP80" s="61"/>
      <c r="NQ80" s="61"/>
      <c r="NR80" s="61"/>
      <c r="NS80" s="61"/>
      <c r="NT80" s="61"/>
    </row>
    <row r="81" spans="1:384" s="4" customFormat="1" ht="61.15" customHeight="1" x14ac:dyDescent="0.2">
      <c r="A81" s="12">
        <v>1517325</v>
      </c>
      <c r="B81" s="12">
        <v>7325</v>
      </c>
      <c r="C81" s="70" t="s">
        <v>11</v>
      </c>
      <c r="D81" s="27" t="s">
        <v>22</v>
      </c>
      <c r="E81" s="27"/>
      <c r="F81" s="22"/>
      <c r="G81" s="22"/>
      <c r="H81" s="14">
        <f>H82</f>
        <v>9181651</v>
      </c>
      <c r="I81" s="14">
        <f t="shared" ref="I81:J81" si="24">I82</f>
        <v>-1000</v>
      </c>
      <c r="J81" s="14">
        <f t="shared" si="24"/>
        <v>9180651</v>
      </c>
      <c r="K81" s="1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  <c r="DZ81" s="61"/>
      <c r="EA81" s="61"/>
      <c r="EB81" s="61"/>
      <c r="EC81" s="61"/>
      <c r="ED81" s="61"/>
      <c r="EE81" s="61"/>
      <c r="EF81" s="61"/>
      <c r="EG81" s="61"/>
      <c r="EH81" s="61"/>
      <c r="EI81" s="61"/>
      <c r="EJ81" s="61"/>
      <c r="EK81" s="61"/>
      <c r="EL81" s="61"/>
      <c r="EM81" s="61"/>
      <c r="EN81" s="61"/>
      <c r="EO81" s="61"/>
      <c r="EP81" s="61"/>
      <c r="EQ81" s="61"/>
      <c r="ER81" s="61"/>
      <c r="ES81" s="61"/>
      <c r="ET81" s="61"/>
      <c r="EU81" s="61"/>
      <c r="EV81" s="61"/>
      <c r="EW81" s="61"/>
      <c r="EX81" s="61"/>
      <c r="EY81" s="61"/>
      <c r="EZ81" s="61"/>
      <c r="FA81" s="61"/>
      <c r="FB81" s="61"/>
      <c r="FC81" s="61"/>
      <c r="FD81" s="61"/>
      <c r="FE81" s="61"/>
      <c r="FF81" s="61"/>
      <c r="FG81" s="61"/>
      <c r="FH81" s="61"/>
      <c r="FI81" s="61"/>
      <c r="FJ81" s="61"/>
      <c r="FK81" s="61"/>
      <c r="FL81" s="61"/>
      <c r="FM81" s="61"/>
      <c r="FN81" s="61"/>
      <c r="FO81" s="61"/>
      <c r="FP81" s="61"/>
      <c r="FQ81" s="61"/>
      <c r="FR81" s="61"/>
      <c r="FS81" s="61"/>
      <c r="FT81" s="61"/>
      <c r="FU81" s="61"/>
      <c r="FV81" s="61"/>
      <c r="FW81" s="61"/>
      <c r="FX81" s="61"/>
      <c r="FY81" s="61"/>
      <c r="FZ81" s="61"/>
      <c r="GA81" s="61"/>
      <c r="GB81" s="61"/>
      <c r="GC81" s="61"/>
      <c r="GD81" s="61"/>
      <c r="GE81" s="61"/>
      <c r="GF81" s="61"/>
      <c r="GG81" s="61"/>
      <c r="GH81" s="61"/>
      <c r="GI81" s="61"/>
      <c r="GJ81" s="61"/>
      <c r="GK81" s="61"/>
      <c r="GL81" s="61"/>
      <c r="GM81" s="61"/>
      <c r="GN81" s="61"/>
      <c r="GO81" s="61"/>
      <c r="GP81" s="61"/>
      <c r="GQ81" s="61"/>
      <c r="GR81" s="61"/>
      <c r="GS81" s="61"/>
      <c r="GT81" s="61"/>
      <c r="GU81" s="61"/>
      <c r="GV81" s="61"/>
      <c r="GW81" s="61"/>
      <c r="GX81" s="61"/>
      <c r="GY81" s="61"/>
      <c r="GZ81" s="61"/>
      <c r="HA81" s="61"/>
      <c r="HB81" s="61"/>
      <c r="HC81" s="61"/>
      <c r="HD81" s="61"/>
      <c r="HE81" s="61"/>
      <c r="HF81" s="61"/>
      <c r="HG81" s="61"/>
      <c r="HH81" s="61"/>
      <c r="HI81" s="61"/>
      <c r="HJ81" s="61"/>
      <c r="HK81" s="61"/>
      <c r="HL81" s="61"/>
      <c r="HM81" s="61"/>
      <c r="HN81" s="61"/>
      <c r="HO81" s="61"/>
      <c r="HP81" s="61"/>
      <c r="HQ81" s="61"/>
      <c r="HR81" s="61"/>
      <c r="HS81" s="61"/>
      <c r="HT81" s="61"/>
      <c r="HU81" s="61"/>
      <c r="HV81" s="61"/>
      <c r="HW81" s="61"/>
      <c r="HX81" s="61"/>
      <c r="HY81" s="61"/>
      <c r="HZ81" s="61"/>
      <c r="IA81" s="61"/>
      <c r="IB81" s="61"/>
      <c r="IC81" s="61"/>
      <c r="ID81" s="61"/>
      <c r="IE81" s="61"/>
      <c r="IF81" s="61"/>
      <c r="IG81" s="61"/>
      <c r="IH81" s="61"/>
      <c r="II81" s="61"/>
      <c r="IJ81" s="61"/>
      <c r="IK81" s="61"/>
      <c r="IL81" s="61"/>
      <c r="IM81" s="61"/>
      <c r="IN81" s="61"/>
      <c r="IO81" s="61"/>
      <c r="IP81" s="61"/>
      <c r="IQ81" s="61"/>
      <c r="IR81" s="61"/>
      <c r="IS81" s="61"/>
      <c r="IT81" s="61"/>
      <c r="IU81" s="61"/>
      <c r="IV81" s="61"/>
      <c r="IW81" s="61"/>
      <c r="IX81" s="61"/>
      <c r="IY81" s="61"/>
      <c r="IZ81" s="61"/>
      <c r="JA81" s="61"/>
      <c r="JB81" s="61"/>
      <c r="JC81" s="61"/>
      <c r="JD81" s="61"/>
      <c r="JE81" s="61"/>
      <c r="JF81" s="61"/>
      <c r="JG81" s="61"/>
      <c r="JH81" s="61"/>
      <c r="JI81" s="61"/>
      <c r="JJ81" s="61"/>
      <c r="JK81" s="61"/>
      <c r="JL81" s="61"/>
      <c r="JM81" s="61"/>
      <c r="JN81" s="61"/>
      <c r="JO81" s="61"/>
      <c r="JP81" s="61"/>
      <c r="JQ81" s="61"/>
      <c r="JR81" s="61"/>
      <c r="JS81" s="61"/>
      <c r="JT81" s="61"/>
      <c r="JU81" s="61"/>
      <c r="JV81" s="61"/>
      <c r="JW81" s="61"/>
      <c r="JX81" s="61"/>
      <c r="JY81" s="61"/>
      <c r="JZ81" s="61"/>
      <c r="KA81" s="61"/>
      <c r="KB81" s="61"/>
      <c r="KC81" s="61"/>
      <c r="KD81" s="61"/>
      <c r="KE81" s="61"/>
      <c r="KF81" s="61"/>
      <c r="KG81" s="61"/>
      <c r="KH81" s="61"/>
      <c r="KI81" s="61"/>
      <c r="KJ81" s="61"/>
      <c r="KK81" s="61"/>
      <c r="KL81" s="61"/>
      <c r="KM81" s="61"/>
      <c r="KN81" s="61"/>
      <c r="KO81" s="61"/>
      <c r="KP81" s="61"/>
      <c r="KQ81" s="61"/>
      <c r="KR81" s="61"/>
      <c r="KS81" s="61"/>
      <c r="KT81" s="61"/>
      <c r="KU81" s="61"/>
      <c r="KV81" s="61"/>
      <c r="KW81" s="61"/>
      <c r="KX81" s="61"/>
      <c r="KY81" s="61"/>
      <c r="KZ81" s="61"/>
      <c r="LA81" s="61"/>
      <c r="LB81" s="61"/>
      <c r="LC81" s="61"/>
      <c r="LD81" s="61"/>
      <c r="LE81" s="61"/>
      <c r="LF81" s="61"/>
      <c r="LG81" s="61"/>
      <c r="LH81" s="61"/>
      <c r="LI81" s="61"/>
      <c r="LJ81" s="61"/>
      <c r="LK81" s="61"/>
      <c r="LL81" s="61"/>
      <c r="LM81" s="61"/>
      <c r="LN81" s="61"/>
      <c r="LO81" s="61"/>
      <c r="LP81" s="61"/>
      <c r="LQ81" s="61"/>
      <c r="LR81" s="61"/>
      <c r="LS81" s="61"/>
      <c r="LT81" s="61"/>
      <c r="LU81" s="61"/>
      <c r="LV81" s="61"/>
      <c r="LW81" s="61"/>
      <c r="LX81" s="61"/>
      <c r="LY81" s="61"/>
      <c r="LZ81" s="61"/>
      <c r="MA81" s="61"/>
      <c r="MB81" s="61"/>
      <c r="MC81" s="61"/>
      <c r="MD81" s="61"/>
      <c r="ME81" s="61"/>
      <c r="MF81" s="61"/>
      <c r="MG81" s="61"/>
      <c r="MH81" s="61"/>
      <c r="MI81" s="61"/>
      <c r="MJ81" s="61"/>
      <c r="MK81" s="61"/>
      <c r="ML81" s="61"/>
      <c r="MM81" s="61"/>
      <c r="MN81" s="61"/>
      <c r="MO81" s="61"/>
      <c r="MP81" s="61"/>
      <c r="MQ81" s="61"/>
      <c r="MR81" s="61"/>
      <c r="MS81" s="61"/>
      <c r="MT81" s="61"/>
      <c r="MU81" s="61"/>
      <c r="MV81" s="61"/>
      <c r="MW81" s="61"/>
      <c r="MX81" s="61"/>
      <c r="MY81" s="61"/>
      <c r="MZ81" s="61"/>
      <c r="NA81" s="61"/>
      <c r="NB81" s="61"/>
      <c r="NC81" s="61"/>
      <c r="ND81" s="61"/>
      <c r="NE81" s="61"/>
      <c r="NF81" s="61"/>
      <c r="NG81" s="61"/>
      <c r="NH81" s="61"/>
      <c r="NI81" s="61"/>
      <c r="NJ81" s="61"/>
      <c r="NK81" s="61"/>
      <c r="NL81" s="61"/>
      <c r="NM81" s="61"/>
      <c r="NN81" s="61"/>
      <c r="NO81" s="61"/>
      <c r="NP81" s="61"/>
      <c r="NQ81" s="61"/>
      <c r="NR81" s="61"/>
      <c r="NS81" s="61"/>
      <c r="NT81" s="61"/>
    </row>
    <row r="82" spans="1:384" s="4" customFormat="1" ht="37.15" customHeight="1" x14ac:dyDescent="0.2">
      <c r="A82" s="11"/>
      <c r="B82" s="11"/>
      <c r="C82" s="11"/>
      <c r="D82" s="29"/>
      <c r="E82" s="13" t="s">
        <v>15</v>
      </c>
      <c r="F82" s="22"/>
      <c r="G82" s="22"/>
      <c r="H82" s="14">
        <f>H83+H84</f>
        <v>9181651</v>
      </c>
      <c r="I82" s="14">
        <f t="shared" ref="I82:J82" si="25">I83+I84</f>
        <v>-1000</v>
      </c>
      <c r="J82" s="14">
        <f t="shared" si="25"/>
        <v>9180651</v>
      </c>
      <c r="K82" s="11"/>
      <c r="L82" s="6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/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  <c r="DZ82" s="61"/>
      <c r="EA82" s="61"/>
      <c r="EB82" s="61"/>
      <c r="EC82" s="61"/>
      <c r="ED82" s="61"/>
      <c r="EE82" s="61"/>
      <c r="EF82" s="61"/>
      <c r="EG82" s="61"/>
      <c r="EH82" s="61"/>
      <c r="EI82" s="61"/>
      <c r="EJ82" s="61"/>
      <c r="EK82" s="61"/>
      <c r="EL82" s="61"/>
      <c r="EM82" s="61"/>
      <c r="EN82" s="61"/>
      <c r="EO82" s="61"/>
      <c r="EP82" s="61"/>
      <c r="EQ82" s="61"/>
      <c r="ER82" s="61"/>
      <c r="ES82" s="61"/>
      <c r="ET82" s="61"/>
      <c r="EU82" s="61"/>
      <c r="EV82" s="61"/>
      <c r="EW82" s="61"/>
      <c r="EX82" s="61"/>
      <c r="EY82" s="61"/>
      <c r="EZ82" s="61"/>
      <c r="FA82" s="61"/>
      <c r="FB82" s="61"/>
      <c r="FC82" s="61"/>
      <c r="FD82" s="61"/>
      <c r="FE82" s="61"/>
      <c r="FF82" s="61"/>
      <c r="FG82" s="61"/>
      <c r="FH82" s="61"/>
      <c r="FI82" s="61"/>
      <c r="FJ82" s="61"/>
      <c r="FK82" s="61"/>
      <c r="FL82" s="61"/>
      <c r="FM82" s="61"/>
      <c r="FN82" s="61"/>
      <c r="FO82" s="61"/>
      <c r="FP82" s="61"/>
      <c r="FQ82" s="61"/>
      <c r="FR82" s="61"/>
      <c r="FS82" s="61"/>
      <c r="FT82" s="61"/>
      <c r="FU82" s="61"/>
      <c r="FV82" s="61"/>
      <c r="FW82" s="61"/>
      <c r="FX82" s="61"/>
      <c r="FY82" s="61"/>
      <c r="FZ82" s="61"/>
      <c r="GA82" s="61"/>
      <c r="GB82" s="61"/>
      <c r="GC82" s="61"/>
      <c r="GD82" s="61"/>
      <c r="GE82" s="61"/>
      <c r="GF82" s="61"/>
      <c r="GG82" s="61"/>
      <c r="GH82" s="61"/>
      <c r="GI82" s="61"/>
      <c r="GJ82" s="61"/>
      <c r="GK82" s="61"/>
      <c r="GL82" s="61"/>
      <c r="GM82" s="61"/>
      <c r="GN82" s="61"/>
      <c r="GO82" s="61"/>
      <c r="GP82" s="61"/>
      <c r="GQ82" s="61"/>
      <c r="GR82" s="61"/>
      <c r="GS82" s="61"/>
      <c r="GT82" s="61"/>
      <c r="GU82" s="61"/>
      <c r="GV82" s="61"/>
      <c r="GW82" s="61"/>
      <c r="GX82" s="61"/>
      <c r="GY82" s="61"/>
      <c r="GZ82" s="61"/>
      <c r="HA82" s="61"/>
      <c r="HB82" s="61"/>
      <c r="HC82" s="61"/>
      <c r="HD82" s="61"/>
      <c r="HE82" s="61"/>
      <c r="HF82" s="61"/>
      <c r="HG82" s="61"/>
      <c r="HH82" s="61"/>
      <c r="HI82" s="61"/>
      <c r="HJ82" s="61"/>
      <c r="HK82" s="61"/>
      <c r="HL82" s="61"/>
      <c r="HM82" s="61"/>
      <c r="HN82" s="61"/>
      <c r="HO82" s="61"/>
      <c r="HP82" s="61"/>
      <c r="HQ82" s="61"/>
      <c r="HR82" s="61"/>
      <c r="HS82" s="61"/>
      <c r="HT82" s="61"/>
      <c r="HU82" s="61"/>
      <c r="HV82" s="61"/>
      <c r="HW82" s="61"/>
      <c r="HX82" s="61"/>
      <c r="HY82" s="61"/>
      <c r="HZ82" s="61"/>
      <c r="IA82" s="61"/>
      <c r="IB82" s="61"/>
      <c r="IC82" s="61"/>
      <c r="ID82" s="61"/>
      <c r="IE82" s="61"/>
      <c r="IF82" s="61"/>
      <c r="IG82" s="61"/>
      <c r="IH82" s="61"/>
      <c r="II82" s="61"/>
      <c r="IJ82" s="61"/>
      <c r="IK82" s="61"/>
      <c r="IL82" s="61"/>
      <c r="IM82" s="61"/>
      <c r="IN82" s="61"/>
      <c r="IO82" s="61"/>
      <c r="IP82" s="61"/>
      <c r="IQ82" s="61"/>
      <c r="IR82" s="61"/>
      <c r="IS82" s="61"/>
      <c r="IT82" s="61"/>
      <c r="IU82" s="61"/>
      <c r="IV82" s="61"/>
      <c r="IW82" s="61"/>
      <c r="IX82" s="61"/>
      <c r="IY82" s="61"/>
      <c r="IZ82" s="61"/>
      <c r="JA82" s="61"/>
      <c r="JB82" s="61"/>
      <c r="JC82" s="61"/>
      <c r="JD82" s="61"/>
      <c r="JE82" s="61"/>
      <c r="JF82" s="61"/>
      <c r="JG82" s="61"/>
      <c r="JH82" s="61"/>
      <c r="JI82" s="61"/>
      <c r="JJ82" s="61"/>
      <c r="JK82" s="61"/>
      <c r="JL82" s="61"/>
      <c r="JM82" s="61"/>
      <c r="JN82" s="61"/>
      <c r="JO82" s="61"/>
      <c r="JP82" s="61"/>
      <c r="JQ82" s="61"/>
      <c r="JR82" s="61"/>
      <c r="JS82" s="61"/>
      <c r="JT82" s="61"/>
      <c r="JU82" s="61"/>
      <c r="JV82" s="61"/>
      <c r="JW82" s="61"/>
      <c r="JX82" s="61"/>
      <c r="JY82" s="61"/>
      <c r="JZ82" s="61"/>
      <c r="KA82" s="61"/>
      <c r="KB82" s="61"/>
      <c r="KC82" s="61"/>
      <c r="KD82" s="61"/>
      <c r="KE82" s="61"/>
      <c r="KF82" s="61"/>
      <c r="KG82" s="61"/>
      <c r="KH82" s="61"/>
      <c r="KI82" s="61"/>
      <c r="KJ82" s="61"/>
      <c r="KK82" s="61"/>
      <c r="KL82" s="61"/>
      <c r="KM82" s="61"/>
      <c r="KN82" s="61"/>
      <c r="KO82" s="61"/>
      <c r="KP82" s="61"/>
      <c r="KQ82" s="61"/>
      <c r="KR82" s="61"/>
      <c r="KS82" s="61"/>
      <c r="KT82" s="61"/>
      <c r="KU82" s="61"/>
      <c r="KV82" s="61"/>
      <c r="KW82" s="61"/>
      <c r="KX82" s="61"/>
      <c r="KY82" s="61"/>
      <c r="KZ82" s="61"/>
      <c r="LA82" s="61"/>
      <c r="LB82" s="61"/>
      <c r="LC82" s="61"/>
      <c r="LD82" s="61"/>
      <c r="LE82" s="61"/>
      <c r="LF82" s="61"/>
      <c r="LG82" s="61"/>
      <c r="LH82" s="61"/>
      <c r="LI82" s="61"/>
      <c r="LJ82" s="61"/>
      <c r="LK82" s="61"/>
      <c r="LL82" s="61"/>
      <c r="LM82" s="61"/>
      <c r="LN82" s="61"/>
      <c r="LO82" s="61"/>
      <c r="LP82" s="61"/>
      <c r="LQ82" s="61"/>
      <c r="LR82" s="61"/>
      <c r="LS82" s="61"/>
      <c r="LT82" s="61"/>
      <c r="LU82" s="61"/>
      <c r="LV82" s="61"/>
      <c r="LW82" s="61"/>
      <c r="LX82" s="61"/>
      <c r="LY82" s="61"/>
      <c r="LZ82" s="61"/>
      <c r="MA82" s="61"/>
      <c r="MB82" s="61"/>
      <c r="MC82" s="61"/>
      <c r="MD82" s="61"/>
      <c r="ME82" s="61"/>
      <c r="MF82" s="61"/>
      <c r="MG82" s="61"/>
      <c r="MH82" s="61"/>
      <c r="MI82" s="61"/>
      <c r="MJ82" s="61"/>
      <c r="MK82" s="61"/>
      <c r="ML82" s="61"/>
      <c r="MM82" s="61"/>
      <c r="MN82" s="61"/>
      <c r="MO82" s="61"/>
      <c r="MP82" s="61"/>
      <c r="MQ82" s="61"/>
      <c r="MR82" s="61"/>
      <c r="MS82" s="61"/>
      <c r="MT82" s="61"/>
      <c r="MU82" s="61"/>
      <c r="MV82" s="61"/>
      <c r="MW82" s="61"/>
      <c r="MX82" s="61"/>
      <c r="MY82" s="61"/>
      <c r="MZ82" s="61"/>
      <c r="NA82" s="61"/>
      <c r="NB82" s="61"/>
      <c r="NC82" s="61"/>
      <c r="ND82" s="61"/>
      <c r="NE82" s="61"/>
      <c r="NF82" s="61"/>
      <c r="NG82" s="61"/>
      <c r="NH82" s="61"/>
      <c r="NI82" s="61"/>
      <c r="NJ82" s="61"/>
      <c r="NK82" s="61"/>
      <c r="NL82" s="61"/>
      <c r="NM82" s="61"/>
      <c r="NN82" s="61"/>
      <c r="NO82" s="61"/>
      <c r="NP82" s="61"/>
      <c r="NQ82" s="61"/>
      <c r="NR82" s="61"/>
      <c r="NS82" s="61"/>
      <c r="NT82" s="61"/>
    </row>
    <row r="83" spans="1:384" s="4" customFormat="1" ht="67.900000000000006" customHeight="1" x14ac:dyDescent="0.2">
      <c r="A83" s="11"/>
      <c r="B83" s="11"/>
      <c r="C83" s="11"/>
      <c r="D83" s="29"/>
      <c r="E83" s="38" t="s">
        <v>23</v>
      </c>
      <c r="F83" s="23" t="s">
        <v>56</v>
      </c>
      <c r="G83" s="23">
        <v>12431937</v>
      </c>
      <c r="H83" s="22">
        <f>10000000-2000000</f>
        <v>8000000</v>
      </c>
      <c r="I83" s="22"/>
      <c r="J83" s="17">
        <f>H83+I83</f>
        <v>8000000</v>
      </c>
      <c r="K83" s="11">
        <v>0.17</v>
      </c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  <c r="DZ83" s="61"/>
      <c r="EA83" s="61"/>
      <c r="EB83" s="61"/>
      <c r="EC83" s="61"/>
      <c r="ED83" s="61"/>
      <c r="EE83" s="61"/>
      <c r="EF83" s="61"/>
      <c r="EG83" s="61"/>
      <c r="EH83" s="61"/>
      <c r="EI83" s="61"/>
      <c r="EJ83" s="61"/>
      <c r="EK83" s="61"/>
      <c r="EL83" s="61"/>
      <c r="EM83" s="61"/>
      <c r="EN83" s="61"/>
      <c r="EO83" s="61"/>
      <c r="EP83" s="61"/>
      <c r="EQ83" s="61"/>
      <c r="ER83" s="61"/>
      <c r="ES83" s="61"/>
      <c r="ET83" s="61"/>
      <c r="EU83" s="61"/>
      <c r="EV83" s="61"/>
      <c r="EW83" s="61"/>
      <c r="EX83" s="61"/>
      <c r="EY83" s="61"/>
      <c r="EZ83" s="61"/>
      <c r="FA83" s="61"/>
      <c r="FB83" s="61"/>
      <c r="FC83" s="61"/>
      <c r="FD83" s="61"/>
      <c r="FE83" s="61"/>
      <c r="FF83" s="61"/>
      <c r="FG83" s="61"/>
      <c r="FH83" s="61"/>
      <c r="FI83" s="61"/>
      <c r="FJ83" s="61"/>
      <c r="FK83" s="61"/>
      <c r="FL83" s="61"/>
      <c r="FM83" s="61"/>
      <c r="FN83" s="61"/>
      <c r="FO83" s="61"/>
      <c r="FP83" s="61"/>
      <c r="FQ83" s="61"/>
      <c r="FR83" s="61"/>
      <c r="FS83" s="61"/>
      <c r="FT83" s="61"/>
      <c r="FU83" s="61"/>
      <c r="FV83" s="61"/>
      <c r="FW83" s="61"/>
      <c r="FX83" s="61"/>
      <c r="FY83" s="61"/>
      <c r="FZ83" s="61"/>
      <c r="GA83" s="61"/>
      <c r="GB83" s="61"/>
      <c r="GC83" s="61"/>
      <c r="GD83" s="61"/>
      <c r="GE83" s="61"/>
      <c r="GF83" s="61"/>
      <c r="GG83" s="61"/>
      <c r="GH83" s="61"/>
      <c r="GI83" s="61"/>
      <c r="GJ83" s="61"/>
      <c r="GK83" s="61"/>
      <c r="GL83" s="61"/>
      <c r="GM83" s="61"/>
      <c r="GN83" s="61"/>
      <c r="GO83" s="61"/>
      <c r="GP83" s="61"/>
      <c r="GQ83" s="61"/>
      <c r="GR83" s="61"/>
      <c r="GS83" s="61"/>
      <c r="GT83" s="61"/>
      <c r="GU83" s="61"/>
      <c r="GV83" s="61"/>
      <c r="GW83" s="61"/>
      <c r="GX83" s="61"/>
      <c r="GY83" s="61"/>
      <c r="GZ83" s="61"/>
      <c r="HA83" s="61"/>
      <c r="HB83" s="61"/>
      <c r="HC83" s="61"/>
      <c r="HD83" s="61"/>
      <c r="HE83" s="61"/>
      <c r="HF83" s="61"/>
      <c r="HG83" s="61"/>
      <c r="HH83" s="61"/>
      <c r="HI83" s="61"/>
      <c r="HJ83" s="61"/>
      <c r="HK83" s="61"/>
      <c r="HL83" s="61"/>
      <c r="HM83" s="61"/>
      <c r="HN83" s="61"/>
      <c r="HO83" s="61"/>
      <c r="HP83" s="61"/>
      <c r="HQ83" s="61"/>
      <c r="HR83" s="61"/>
      <c r="HS83" s="61"/>
      <c r="HT83" s="61"/>
      <c r="HU83" s="61"/>
      <c r="HV83" s="61"/>
      <c r="HW83" s="61"/>
      <c r="HX83" s="61"/>
      <c r="HY83" s="61"/>
      <c r="HZ83" s="61"/>
      <c r="IA83" s="61"/>
      <c r="IB83" s="61"/>
      <c r="IC83" s="61"/>
      <c r="ID83" s="61"/>
      <c r="IE83" s="61"/>
      <c r="IF83" s="61"/>
      <c r="IG83" s="61"/>
      <c r="IH83" s="61"/>
      <c r="II83" s="61"/>
      <c r="IJ83" s="61"/>
      <c r="IK83" s="61"/>
      <c r="IL83" s="61"/>
      <c r="IM83" s="61"/>
      <c r="IN83" s="61"/>
      <c r="IO83" s="61"/>
      <c r="IP83" s="61"/>
      <c r="IQ83" s="61"/>
      <c r="IR83" s="61"/>
      <c r="IS83" s="61"/>
      <c r="IT83" s="61"/>
      <c r="IU83" s="61"/>
      <c r="IV83" s="61"/>
      <c r="IW83" s="61"/>
      <c r="IX83" s="61"/>
      <c r="IY83" s="61"/>
      <c r="IZ83" s="61"/>
      <c r="JA83" s="61"/>
      <c r="JB83" s="61"/>
      <c r="JC83" s="61"/>
      <c r="JD83" s="61"/>
      <c r="JE83" s="61"/>
      <c r="JF83" s="61"/>
      <c r="JG83" s="61"/>
      <c r="JH83" s="61"/>
      <c r="JI83" s="61"/>
      <c r="JJ83" s="61"/>
      <c r="JK83" s="61"/>
      <c r="JL83" s="61"/>
      <c r="JM83" s="61"/>
      <c r="JN83" s="61"/>
      <c r="JO83" s="61"/>
      <c r="JP83" s="61"/>
      <c r="JQ83" s="61"/>
      <c r="JR83" s="61"/>
      <c r="JS83" s="61"/>
      <c r="JT83" s="61"/>
      <c r="JU83" s="61"/>
      <c r="JV83" s="61"/>
      <c r="JW83" s="61"/>
      <c r="JX83" s="61"/>
      <c r="JY83" s="61"/>
      <c r="JZ83" s="61"/>
      <c r="KA83" s="61"/>
      <c r="KB83" s="61"/>
      <c r="KC83" s="61"/>
      <c r="KD83" s="61"/>
      <c r="KE83" s="61"/>
      <c r="KF83" s="61"/>
      <c r="KG83" s="61"/>
      <c r="KH83" s="61"/>
      <c r="KI83" s="61"/>
      <c r="KJ83" s="61"/>
      <c r="KK83" s="61"/>
      <c r="KL83" s="61"/>
      <c r="KM83" s="61"/>
      <c r="KN83" s="61"/>
      <c r="KO83" s="61"/>
      <c r="KP83" s="61"/>
      <c r="KQ83" s="61"/>
      <c r="KR83" s="61"/>
      <c r="KS83" s="61"/>
      <c r="KT83" s="61"/>
      <c r="KU83" s="61"/>
      <c r="KV83" s="61"/>
      <c r="KW83" s="61"/>
      <c r="KX83" s="61"/>
      <c r="KY83" s="61"/>
      <c r="KZ83" s="61"/>
      <c r="LA83" s="61"/>
      <c r="LB83" s="61"/>
      <c r="LC83" s="61"/>
      <c r="LD83" s="61"/>
      <c r="LE83" s="61"/>
      <c r="LF83" s="61"/>
      <c r="LG83" s="61"/>
      <c r="LH83" s="61"/>
      <c r="LI83" s="61"/>
      <c r="LJ83" s="61"/>
      <c r="LK83" s="61"/>
      <c r="LL83" s="61"/>
      <c r="LM83" s="61"/>
      <c r="LN83" s="61"/>
      <c r="LO83" s="61"/>
      <c r="LP83" s="61"/>
      <c r="LQ83" s="61"/>
      <c r="LR83" s="61"/>
      <c r="LS83" s="61"/>
      <c r="LT83" s="61"/>
      <c r="LU83" s="61"/>
      <c r="LV83" s="61"/>
      <c r="LW83" s="61"/>
      <c r="LX83" s="61"/>
      <c r="LY83" s="61"/>
      <c r="LZ83" s="61"/>
      <c r="MA83" s="61"/>
      <c r="MB83" s="61"/>
      <c r="MC83" s="61"/>
      <c r="MD83" s="61"/>
      <c r="ME83" s="61"/>
      <c r="MF83" s="61"/>
      <c r="MG83" s="61"/>
      <c r="MH83" s="61"/>
      <c r="MI83" s="61"/>
      <c r="MJ83" s="61"/>
      <c r="MK83" s="61"/>
      <c r="ML83" s="61"/>
      <c r="MM83" s="61"/>
      <c r="MN83" s="61"/>
      <c r="MO83" s="61"/>
      <c r="MP83" s="61"/>
      <c r="MQ83" s="61"/>
      <c r="MR83" s="61"/>
      <c r="MS83" s="61"/>
      <c r="MT83" s="61"/>
      <c r="MU83" s="61"/>
      <c r="MV83" s="61"/>
      <c r="MW83" s="61"/>
      <c r="MX83" s="61"/>
      <c r="MY83" s="61"/>
      <c r="MZ83" s="61"/>
      <c r="NA83" s="61"/>
      <c r="NB83" s="61"/>
      <c r="NC83" s="61"/>
      <c r="ND83" s="61"/>
      <c r="NE83" s="61"/>
      <c r="NF83" s="61"/>
      <c r="NG83" s="61"/>
      <c r="NH83" s="61"/>
      <c r="NI83" s="61"/>
      <c r="NJ83" s="61"/>
      <c r="NK83" s="61"/>
      <c r="NL83" s="61"/>
      <c r="NM83" s="61"/>
      <c r="NN83" s="61"/>
      <c r="NO83" s="61"/>
      <c r="NP83" s="61"/>
      <c r="NQ83" s="61"/>
      <c r="NR83" s="61"/>
      <c r="NS83" s="61"/>
      <c r="NT83" s="61"/>
    </row>
    <row r="84" spans="1:384" s="4" customFormat="1" x14ac:dyDescent="0.2">
      <c r="A84" s="11"/>
      <c r="B84" s="11"/>
      <c r="C84" s="11"/>
      <c r="D84" s="29"/>
      <c r="E84" s="38" t="s">
        <v>120</v>
      </c>
      <c r="F84" s="23" t="s">
        <v>58</v>
      </c>
      <c r="G84" s="23">
        <v>33898627</v>
      </c>
      <c r="H84" s="22">
        <v>1181651</v>
      </c>
      <c r="I84" s="22">
        <v>-1000</v>
      </c>
      <c r="J84" s="17">
        <f>H84+I84</f>
        <v>1180651</v>
      </c>
      <c r="K84" s="11">
        <v>35.200000000000003</v>
      </c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/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  <c r="DZ84" s="61"/>
      <c r="EA84" s="61"/>
      <c r="EB84" s="61"/>
      <c r="EC84" s="61"/>
      <c r="ED84" s="61"/>
      <c r="EE84" s="61"/>
      <c r="EF84" s="61"/>
      <c r="EG84" s="61"/>
      <c r="EH84" s="61"/>
      <c r="EI84" s="61"/>
      <c r="EJ84" s="61"/>
      <c r="EK84" s="61"/>
      <c r="EL84" s="61"/>
      <c r="EM84" s="61"/>
      <c r="EN84" s="61"/>
      <c r="EO84" s="61"/>
      <c r="EP84" s="61"/>
      <c r="EQ84" s="61"/>
      <c r="ER84" s="61"/>
      <c r="ES84" s="61"/>
      <c r="ET84" s="61"/>
      <c r="EU84" s="61"/>
      <c r="EV84" s="61"/>
      <c r="EW84" s="61"/>
      <c r="EX84" s="61"/>
      <c r="EY84" s="61"/>
      <c r="EZ84" s="61"/>
      <c r="FA84" s="61"/>
      <c r="FB84" s="61"/>
      <c r="FC84" s="61"/>
      <c r="FD84" s="61"/>
      <c r="FE84" s="61"/>
      <c r="FF84" s="61"/>
      <c r="FG84" s="61"/>
      <c r="FH84" s="61"/>
      <c r="FI84" s="61"/>
      <c r="FJ84" s="61"/>
      <c r="FK84" s="61"/>
      <c r="FL84" s="61"/>
      <c r="FM84" s="61"/>
      <c r="FN84" s="61"/>
      <c r="FO84" s="61"/>
      <c r="FP84" s="61"/>
      <c r="FQ84" s="61"/>
      <c r="FR84" s="61"/>
      <c r="FS84" s="61"/>
      <c r="FT84" s="61"/>
      <c r="FU84" s="61"/>
      <c r="FV84" s="61"/>
      <c r="FW84" s="61"/>
      <c r="FX84" s="61"/>
      <c r="FY84" s="61"/>
      <c r="FZ84" s="61"/>
      <c r="GA84" s="61"/>
      <c r="GB84" s="61"/>
      <c r="GC84" s="61"/>
      <c r="GD84" s="61"/>
      <c r="GE84" s="61"/>
      <c r="GF84" s="61"/>
      <c r="GG84" s="61"/>
      <c r="GH84" s="61"/>
      <c r="GI84" s="61"/>
      <c r="GJ84" s="61"/>
      <c r="GK84" s="61"/>
      <c r="GL84" s="61"/>
      <c r="GM84" s="61"/>
      <c r="GN84" s="61"/>
      <c r="GO84" s="61"/>
      <c r="GP84" s="61"/>
      <c r="GQ84" s="61"/>
      <c r="GR84" s="61"/>
      <c r="GS84" s="61"/>
      <c r="GT84" s="61"/>
      <c r="GU84" s="61"/>
      <c r="GV84" s="61"/>
      <c r="GW84" s="61"/>
      <c r="GX84" s="61"/>
      <c r="GY84" s="61"/>
      <c r="GZ84" s="61"/>
      <c r="HA84" s="61"/>
      <c r="HB84" s="61"/>
      <c r="HC84" s="61"/>
      <c r="HD84" s="61"/>
      <c r="HE84" s="61"/>
      <c r="HF84" s="61"/>
      <c r="HG84" s="61"/>
      <c r="HH84" s="61"/>
      <c r="HI84" s="61"/>
      <c r="HJ84" s="61"/>
      <c r="HK84" s="61"/>
      <c r="HL84" s="61"/>
      <c r="HM84" s="61"/>
      <c r="HN84" s="61"/>
      <c r="HO84" s="61"/>
      <c r="HP84" s="61"/>
      <c r="HQ84" s="61"/>
      <c r="HR84" s="61"/>
      <c r="HS84" s="61"/>
      <c r="HT84" s="61"/>
      <c r="HU84" s="61"/>
      <c r="HV84" s="61"/>
      <c r="HW84" s="61"/>
      <c r="HX84" s="61"/>
      <c r="HY84" s="61"/>
      <c r="HZ84" s="61"/>
      <c r="IA84" s="61"/>
      <c r="IB84" s="61"/>
      <c r="IC84" s="61"/>
      <c r="ID84" s="61"/>
      <c r="IE84" s="61"/>
      <c r="IF84" s="61"/>
      <c r="IG84" s="61"/>
      <c r="IH84" s="61"/>
      <c r="II84" s="61"/>
      <c r="IJ84" s="61"/>
      <c r="IK84" s="61"/>
      <c r="IL84" s="61"/>
      <c r="IM84" s="61"/>
      <c r="IN84" s="61"/>
      <c r="IO84" s="61"/>
      <c r="IP84" s="61"/>
      <c r="IQ84" s="61"/>
      <c r="IR84" s="61"/>
      <c r="IS84" s="61"/>
      <c r="IT84" s="61"/>
      <c r="IU84" s="61"/>
      <c r="IV84" s="61"/>
      <c r="IW84" s="61"/>
      <c r="IX84" s="61"/>
      <c r="IY84" s="61"/>
      <c r="IZ84" s="61"/>
      <c r="JA84" s="61"/>
      <c r="JB84" s="61"/>
      <c r="JC84" s="61"/>
      <c r="JD84" s="61"/>
      <c r="JE84" s="61"/>
      <c r="JF84" s="61"/>
      <c r="JG84" s="61"/>
      <c r="JH84" s="61"/>
      <c r="JI84" s="61"/>
      <c r="JJ84" s="61"/>
      <c r="JK84" s="61"/>
      <c r="JL84" s="61"/>
      <c r="JM84" s="61"/>
      <c r="JN84" s="61"/>
      <c r="JO84" s="61"/>
      <c r="JP84" s="61"/>
      <c r="JQ84" s="61"/>
      <c r="JR84" s="61"/>
      <c r="JS84" s="61"/>
      <c r="JT84" s="61"/>
      <c r="JU84" s="61"/>
      <c r="JV84" s="61"/>
      <c r="JW84" s="61"/>
      <c r="JX84" s="61"/>
      <c r="JY84" s="61"/>
      <c r="JZ84" s="61"/>
      <c r="KA84" s="61"/>
      <c r="KB84" s="61"/>
      <c r="KC84" s="61"/>
      <c r="KD84" s="61"/>
      <c r="KE84" s="61"/>
      <c r="KF84" s="61"/>
      <c r="KG84" s="61"/>
      <c r="KH84" s="61"/>
      <c r="KI84" s="61"/>
      <c r="KJ84" s="61"/>
      <c r="KK84" s="61"/>
      <c r="KL84" s="61"/>
      <c r="KM84" s="61"/>
      <c r="KN84" s="61"/>
      <c r="KO84" s="61"/>
      <c r="KP84" s="61"/>
      <c r="KQ84" s="61"/>
      <c r="KR84" s="61"/>
      <c r="KS84" s="61"/>
      <c r="KT84" s="61"/>
      <c r="KU84" s="61"/>
      <c r="KV84" s="61"/>
      <c r="KW84" s="61"/>
      <c r="KX84" s="61"/>
      <c r="KY84" s="61"/>
      <c r="KZ84" s="61"/>
      <c r="LA84" s="61"/>
      <c r="LB84" s="61"/>
      <c r="LC84" s="61"/>
      <c r="LD84" s="61"/>
      <c r="LE84" s="61"/>
      <c r="LF84" s="61"/>
      <c r="LG84" s="61"/>
      <c r="LH84" s="61"/>
      <c r="LI84" s="61"/>
      <c r="LJ84" s="61"/>
      <c r="LK84" s="61"/>
      <c r="LL84" s="61"/>
      <c r="LM84" s="61"/>
      <c r="LN84" s="61"/>
      <c r="LO84" s="61"/>
      <c r="LP84" s="61"/>
      <c r="LQ84" s="61"/>
      <c r="LR84" s="61"/>
      <c r="LS84" s="61"/>
      <c r="LT84" s="61"/>
      <c r="LU84" s="61"/>
      <c r="LV84" s="61"/>
      <c r="LW84" s="61"/>
      <c r="LX84" s="61"/>
      <c r="LY84" s="61"/>
      <c r="LZ84" s="61"/>
      <c r="MA84" s="61"/>
      <c r="MB84" s="61"/>
      <c r="MC84" s="61"/>
      <c r="MD84" s="61"/>
      <c r="ME84" s="61"/>
      <c r="MF84" s="61"/>
      <c r="MG84" s="61"/>
      <c r="MH84" s="61"/>
      <c r="MI84" s="61"/>
      <c r="MJ84" s="61"/>
      <c r="MK84" s="61"/>
      <c r="ML84" s="61"/>
      <c r="MM84" s="61"/>
      <c r="MN84" s="61"/>
      <c r="MO84" s="61"/>
      <c r="MP84" s="61"/>
      <c r="MQ84" s="61"/>
      <c r="MR84" s="61"/>
      <c r="MS84" s="61"/>
      <c r="MT84" s="61"/>
      <c r="MU84" s="61"/>
      <c r="MV84" s="61"/>
      <c r="MW84" s="61"/>
      <c r="MX84" s="61"/>
      <c r="MY84" s="61"/>
      <c r="MZ84" s="61"/>
      <c r="NA84" s="61"/>
      <c r="NB84" s="61"/>
      <c r="NC84" s="61"/>
      <c r="ND84" s="61"/>
      <c r="NE84" s="61"/>
      <c r="NF84" s="61"/>
      <c r="NG84" s="61"/>
      <c r="NH84" s="61"/>
      <c r="NI84" s="61"/>
      <c r="NJ84" s="61"/>
      <c r="NK84" s="61"/>
      <c r="NL84" s="61"/>
      <c r="NM84" s="61"/>
      <c r="NN84" s="61"/>
      <c r="NO84" s="61"/>
      <c r="NP84" s="61"/>
      <c r="NQ84" s="61"/>
      <c r="NR84" s="61"/>
      <c r="NS84" s="61"/>
      <c r="NT84" s="61"/>
    </row>
    <row r="85" spans="1:384" s="4" customFormat="1" ht="67.900000000000006" customHeight="1" x14ac:dyDescent="0.2">
      <c r="A85" s="12">
        <v>1517330</v>
      </c>
      <c r="B85" s="12">
        <v>7330</v>
      </c>
      <c r="C85" s="70" t="s">
        <v>11</v>
      </c>
      <c r="D85" s="27" t="s">
        <v>91</v>
      </c>
      <c r="E85" s="27"/>
      <c r="F85" s="22"/>
      <c r="G85" s="22"/>
      <c r="H85" s="14">
        <f>H86+H101</f>
        <v>26575019</v>
      </c>
      <c r="I85" s="14">
        <f t="shared" ref="I85:J85" si="26">I86+I101</f>
        <v>1058000</v>
      </c>
      <c r="J85" s="14">
        <f t="shared" si="26"/>
        <v>27633019</v>
      </c>
      <c r="K85" s="1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  <c r="DZ85" s="61"/>
      <c r="EA85" s="61"/>
      <c r="EB85" s="61"/>
      <c r="EC85" s="61"/>
      <c r="ED85" s="61"/>
      <c r="EE85" s="61"/>
      <c r="EF85" s="61"/>
      <c r="EG85" s="61"/>
      <c r="EH85" s="61"/>
      <c r="EI85" s="61"/>
      <c r="EJ85" s="61"/>
      <c r="EK85" s="61"/>
      <c r="EL85" s="61"/>
      <c r="EM85" s="61"/>
      <c r="EN85" s="61"/>
      <c r="EO85" s="61"/>
      <c r="EP85" s="61"/>
      <c r="EQ85" s="61"/>
      <c r="ER85" s="61"/>
      <c r="ES85" s="61"/>
      <c r="ET85" s="61"/>
      <c r="EU85" s="61"/>
      <c r="EV85" s="61"/>
      <c r="EW85" s="61"/>
      <c r="EX85" s="61"/>
      <c r="EY85" s="61"/>
      <c r="EZ85" s="61"/>
      <c r="FA85" s="61"/>
      <c r="FB85" s="61"/>
      <c r="FC85" s="61"/>
      <c r="FD85" s="61"/>
      <c r="FE85" s="61"/>
      <c r="FF85" s="61"/>
      <c r="FG85" s="61"/>
      <c r="FH85" s="61"/>
      <c r="FI85" s="61"/>
      <c r="FJ85" s="61"/>
      <c r="FK85" s="61"/>
      <c r="FL85" s="61"/>
      <c r="FM85" s="61"/>
      <c r="FN85" s="61"/>
      <c r="FO85" s="61"/>
      <c r="FP85" s="61"/>
      <c r="FQ85" s="61"/>
      <c r="FR85" s="61"/>
      <c r="FS85" s="61"/>
      <c r="FT85" s="61"/>
      <c r="FU85" s="61"/>
      <c r="FV85" s="61"/>
      <c r="FW85" s="61"/>
      <c r="FX85" s="61"/>
      <c r="FY85" s="61"/>
      <c r="FZ85" s="61"/>
      <c r="GA85" s="61"/>
      <c r="GB85" s="61"/>
      <c r="GC85" s="61"/>
      <c r="GD85" s="61"/>
      <c r="GE85" s="61"/>
      <c r="GF85" s="61"/>
      <c r="GG85" s="61"/>
      <c r="GH85" s="61"/>
      <c r="GI85" s="61"/>
      <c r="GJ85" s="61"/>
      <c r="GK85" s="61"/>
      <c r="GL85" s="61"/>
      <c r="GM85" s="61"/>
      <c r="GN85" s="61"/>
      <c r="GO85" s="61"/>
      <c r="GP85" s="61"/>
      <c r="GQ85" s="61"/>
      <c r="GR85" s="61"/>
      <c r="GS85" s="61"/>
      <c r="GT85" s="61"/>
      <c r="GU85" s="61"/>
      <c r="GV85" s="61"/>
      <c r="GW85" s="61"/>
      <c r="GX85" s="61"/>
      <c r="GY85" s="61"/>
      <c r="GZ85" s="61"/>
      <c r="HA85" s="61"/>
      <c r="HB85" s="61"/>
      <c r="HC85" s="61"/>
      <c r="HD85" s="61"/>
      <c r="HE85" s="61"/>
      <c r="HF85" s="61"/>
      <c r="HG85" s="61"/>
      <c r="HH85" s="61"/>
      <c r="HI85" s="61"/>
      <c r="HJ85" s="61"/>
      <c r="HK85" s="61"/>
      <c r="HL85" s="61"/>
      <c r="HM85" s="61"/>
      <c r="HN85" s="61"/>
      <c r="HO85" s="61"/>
      <c r="HP85" s="61"/>
      <c r="HQ85" s="61"/>
      <c r="HR85" s="61"/>
      <c r="HS85" s="61"/>
      <c r="HT85" s="61"/>
      <c r="HU85" s="61"/>
      <c r="HV85" s="61"/>
      <c r="HW85" s="61"/>
      <c r="HX85" s="61"/>
      <c r="HY85" s="61"/>
      <c r="HZ85" s="61"/>
      <c r="IA85" s="61"/>
      <c r="IB85" s="61"/>
      <c r="IC85" s="61"/>
      <c r="ID85" s="61"/>
      <c r="IE85" s="61"/>
      <c r="IF85" s="61"/>
      <c r="IG85" s="61"/>
      <c r="IH85" s="61"/>
      <c r="II85" s="61"/>
      <c r="IJ85" s="61"/>
      <c r="IK85" s="61"/>
      <c r="IL85" s="61"/>
      <c r="IM85" s="61"/>
      <c r="IN85" s="61"/>
      <c r="IO85" s="61"/>
      <c r="IP85" s="61"/>
      <c r="IQ85" s="61"/>
      <c r="IR85" s="61"/>
      <c r="IS85" s="61"/>
      <c r="IT85" s="61"/>
      <c r="IU85" s="61"/>
      <c r="IV85" s="61"/>
      <c r="IW85" s="61"/>
      <c r="IX85" s="61"/>
      <c r="IY85" s="61"/>
      <c r="IZ85" s="61"/>
      <c r="JA85" s="61"/>
      <c r="JB85" s="61"/>
      <c r="JC85" s="61"/>
      <c r="JD85" s="61"/>
      <c r="JE85" s="61"/>
      <c r="JF85" s="61"/>
      <c r="JG85" s="61"/>
      <c r="JH85" s="61"/>
      <c r="JI85" s="61"/>
      <c r="JJ85" s="61"/>
      <c r="JK85" s="61"/>
      <c r="JL85" s="61"/>
      <c r="JM85" s="61"/>
      <c r="JN85" s="61"/>
      <c r="JO85" s="61"/>
      <c r="JP85" s="61"/>
      <c r="JQ85" s="61"/>
      <c r="JR85" s="61"/>
      <c r="JS85" s="61"/>
      <c r="JT85" s="61"/>
      <c r="JU85" s="61"/>
      <c r="JV85" s="61"/>
      <c r="JW85" s="61"/>
      <c r="JX85" s="61"/>
      <c r="JY85" s="61"/>
      <c r="JZ85" s="61"/>
      <c r="KA85" s="61"/>
      <c r="KB85" s="61"/>
      <c r="KC85" s="61"/>
      <c r="KD85" s="61"/>
      <c r="KE85" s="61"/>
      <c r="KF85" s="61"/>
      <c r="KG85" s="61"/>
      <c r="KH85" s="61"/>
      <c r="KI85" s="61"/>
      <c r="KJ85" s="61"/>
      <c r="KK85" s="61"/>
      <c r="KL85" s="61"/>
      <c r="KM85" s="61"/>
      <c r="KN85" s="61"/>
      <c r="KO85" s="61"/>
      <c r="KP85" s="61"/>
      <c r="KQ85" s="61"/>
      <c r="KR85" s="61"/>
      <c r="KS85" s="61"/>
      <c r="KT85" s="61"/>
      <c r="KU85" s="61"/>
      <c r="KV85" s="61"/>
      <c r="KW85" s="61"/>
      <c r="KX85" s="61"/>
      <c r="KY85" s="61"/>
      <c r="KZ85" s="61"/>
      <c r="LA85" s="61"/>
      <c r="LB85" s="61"/>
      <c r="LC85" s="61"/>
      <c r="LD85" s="61"/>
      <c r="LE85" s="61"/>
      <c r="LF85" s="61"/>
      <c r="LG85" s="61"/>
      <c r="LH85" s="61"/>
      <c r="LI85" s="61"/>
      <c r="LJ85" s="61"/>
      <c r="LK85" s="61"/>
      <c r="LL85" s="61"/>
      <c r="LM85" s="61"/>
      <c r="LN85" s="61"/>
      <c r="LO85" s="61"/>
      <c r="LP85" s="61"/>
      <c r="LQ85" s="61"/>
      <c r="LR85" s="61"/>
      <c r="LS85" s="61"/>
      <c r="LT85" s="61"/>
      <c r="LU85" s="61"/>
      <c r="LV85" s="61"/>
      <c r="LW85" s="61"/>
      <c r="LX85" s="61"/>
      <c r="LY85" s="61"/>
      <c r="LZ85" s="61"/>
      <c r="MA85" s="61"/>
      <c r="MB85" s="61"/>
      <c r="MC85" s="61"/>
      <c r="MD85" s="61"/>
      <c r="ME85" s="61"/>
      <c r="MF85" s="61"/>
      <c r="MG85" s="61"/>
      <c r="MH85" s="61"/>
      <c r="MI85" s="61"/>
      <c r="MJ85" s="61"/>
      <c r="MK85" s="61"/>
      <c r="ML85" s="61"/>
      <c r="MM85" s="61"/>
      <c r="MN85" s="61"/>
      <c r="MO85" s="61"/>
      <c r="MP85" s="61"/>
      <c r="MQ85" s="61"/>
      <c r="MR85" s="61"/>
      <c r="MS85" s="61"/>
      <c r="MT85" s="61"/>
      <c r="MU85" s="61"/>
      <c r="MV85" s="61"/>
      <c r="MW85" s="61"/>
      <c r="MX85" s="61"/>
      <c r="MY85" s="61"/>
      <c r="MZ85" s="61"/>
      <c r="NA85" s="61"/>
      <c r="NB85" s="61"/>
      <c r="NC85" s="61"/>
      <c r="ND85" s="61"/>
      <c r="NE85" s="61"/>
      <c r="NF85" s="61"/>
      <c r="NG85" s="61"/>
      <c r="NH85" s="61"/>
      <c r="NI85" s="61"/>
      <c r="NJ85" s="61"/>
      <c r="NK85" s="61"/>
      <c r="NL85" s="61"/>
      <c r="NM85" s="61"/>
      <c r="NN85" s="61"/>
      <c r="NO85" s="61"/>
      <c r="NP85" s="61"/>
      <c r="NQ85" s="61"/>
      <c r="NR85" s="61"/>
      <c r="NS85" s="61"/>
      <c r="NT85" s="61"/>
    </row>
    <row r="86" spans="1:384" s="4" customFormat="1" ht="19.149999999999999" customHeight="1" x14ac:dyDescent="0.2">
      <c r="A86" s="41"/>
      <c r="B86" s="41"/>
      <c r="C86" s="41"/>
      <c r="D86" s="29"/>
      <c r="E86" s="20" t="s">
        <v>12</v>
      </c>
      <c r="F86" s="42"/>
      <c r="G86" s="42"/>
      <c r="H86" s="14">
        <f>SUM(H87:H100)</f>
        <v>11040284</v>
      </c>
      <c r="I86" s="14">
        <f t="shared" ref="I86" si="27">SUM(I87:I100)</f>
        <v>172255</v>
      </c>
      <c r="J86" s="14">
        <f>SUM(J87:J100)</f>
        <v>11212539</v>
      </c>
      <c r="K86" s="4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/>
      <c r="DF86" s="61"/>
      <c r="DG86" s="61"/>
      <c r="DH86" s="61"/>
      <c r="DI86" s="61"/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  <c r="DZ86" s="61"/>
      <c r="EA86" s="61"/>
      <c r="EB86" s="61"/>
      <c r="EC86" s="61"/>
      <c r="ED86" s="61"/>
      <c r="EE86" s="61"/>
      <c r="EF86" s="61"/>
      <c r="EG86" s="61"/>
      <c r="EH86" s="61"/>
      <c r="EI86" s="61"/>
      <c r="EJ86" s="61"/>
      <c r="EK86" s="61"/>
      <c r="EL86" s="61"/>
      <c r="EM86" s="61"/>
      <c r="EN86" s="61"/>
      <c r="EO86" s="61"/>
      <c r="EP86" s="61"/>
      <c r="EQ86" s="61"/>
      <c r="ER86" s="61"/>
      <c r="ES86" s="61"/>
      <c r="ET86" s="61"/>
      <c r="EU86" s="61"/>
      <c r="EV86" s="61"/>
      <c r="EW86" s="61"/>
      <c r="EX86" s="61"/>
      <c r="EY86" s="61"/>
      <c r="EZ86" s="61"/>
      <c r="FA86" s="61"/>
      <c r="FB86" s="61"/>
      <c r="FC86" s="61"/>
      <c r="FD86" s="61"/>
      <c r="FE86" s="61"/>
      <c r="FF86" s="61"/>
      <c r="FG86" s="61"/>
      <c r="FH86" s="61"/>
      <c r="FI86" s="61"/>
      <c r="FJ86" s="61"/>
      <c r="FK86" s="61"/>
      <c r="FL86" s="61"/>
      <c r="FM86" s="61"/>
      <c r="FN86" s="61"/>
      <c r="FO86" s="61"/>
      <c r="FP86" s="61"/>
      <c r="FQ86" s="61"/>
      <c r="FR86" s="61"/>
      <c r="FS86" s="61"/>
      <c r="FT86" s="61"/>
      <c r="FU86" s="61"/>
      <c r="FV86" s="61"/>
      <c r="FW86" s="61"/>
      <c r="FX86" s="61"/>
      <c r="FY86" s="61"/>
      <c r="FZ86" s="61"/>
      <c r="GA86" s="61"/>
      <c r="GB86" s="61"/>
      <c r="GC86" s="61"/>
      <c r="GD86" s="61"/>
      <c r="GE86" s="61"/>
      <c r="GF86" s="61"/>
      <c r="GG86" s="61"/>
      <c r="GH86" s="61"/>
      <c r="GI86" s="61"/>
      <c r="GJ86" s="61"/>
      <c r="GK86" s="61"/>
      <c r="GL86" s="61"/>
      <c r="GM86" s="61"/>
      <c r="GN86" s="61"/>
      <c r="GO86" s="61"/>
      <c r="GP86" s="61"/>
      <c r="GQ86" s="61"/>
      <c r="GR86" s="61"/>
      <c r="GS86" s="61"/>
      <c r="GT86" s="61"/>
      <c r="GU86" s="61"/>
      <c r="GV86" s="61"/>
      <c r="GW86" s="61"/>
      <c r="GX86" s="61"/>
      <c r="GY86" s="61"/>
      <c r="GZ86" s="61"/>
      <c r="HA86" s="61"/>
      <c r="HB86" s="61"/>
      <c r="HC86" s="61"/>
      <c r="HD86" s="61"/>
      <c r="HE86" s="61"/>
      <c r="HF86" s="61"/>
      <c r="HG86" s="61"/>
      <c r="HH86" s="61"/>
      <c r="HI86" s="61"/>
      <c r="HJ86" s="61"/>
      <c r="HK86" s="61"/>
      <c r="HL86" s="61"/>
      <c r="HM86" s="61"/>
      <c r="HN86" s="61"/>
      <c r="HO86" s="61"/>
      <c r="HP86" s="61"/>
      <c r="HQ86" s="61"/>
      <c r="HR86" s="61"/>
      <c r="HS86" s="61"/>
      <c r="HT86" s="61"/>
      <c r="HU86" s="61"/>
      <c r="HV86" s="61"/>
      <c r="HW86" s="61"/>
      <c r="HX86" s="61"/>
      <c r="HY86" s="61"/>
      <c r="HZ86" s="61"/>
      <c r="IA86" s="61"/>
      <c r="IB86" s="61"/>
      <c r="IC86" s="61"/>
      <c r="ID86" s="61"/>
      <c r="IE86" s="61"/>
      <c r="IF86" s="61"/>
      <c r="IG86" s="61"/>
      <c r="IH86" s="61"/>
      <c r="II86" s="61"/>
      <c r="IJ86" s="61"/>
      <c r="IK86" s="61"/>
      <c r="IL86" s="61"/>
      <c r="IM86" s="61"/>
      <c r="IN86" s="61"/>
      <c r="IO86" s="61"/>
      <c r="IP86" s="61"/>
      <c r="IQ86" s="61"/>
      <c r="IR86" s="61"/>
      <c r="IS86" s="61"/>
      <c r="IT86" s="61"/>
      <c r="IU86" s="61"/>
      <c r="IV86" s="61"/>
      <c r="IW86" s="61"/>
      <c r="IX86" s="61"/>
      <c r="IY86" s="61"/>
      <c r="IZ86" s="61"/>
      <c r="JA86" s="61"/>
      <c r="JB86" s="61"/>
      <c r="JC86" s="61"/>
      <c r="JD86" s="61"/>
      <c r="JE86" s="61"/>
      <c r="JF86" s="61"/>
      <c r="JG86" s="61"/>
      <c r="JH86" s="61"/>
      <c r="JI86" s="61"/>
      <c r="JJ86" s="61"/>
      <c r="JK86" s="61"/>
      <c r="JL86" s="61"/>
      <c r="JM86" s="61"/>
      <c r="JN86" s="61"/>
      <c r="JO86" s="61"/>
      <c r="JP86" s="61"/>
      <c r="JQ86" s="61"/>
      <c r="JR86" s="61"/>
      <c r="JS86" s="61"/>
      <c r="JT86" s="61"/>
      <c r="JU86" s="61"/>
      <c r="JV86" s="61"/>
      <c r="JW86" s="61"/>
      <c r="JX86" s="61"/>
      <c r="JY86" s="61"/>
      <c r="JZ86" s="61"/>
      <c r="KA86" s="61"/>
      <c r="KB86" s="61"/>
      <c r="KC86" s="61"/>
      <c r="KD86" s="61"/>
      <c r="KE86" s="61"/>
      <c r="KF86" s="61"/>
      <c r="KG86" s="61"/>
      <c r="KH86" s="61"/>
      <c r="KI86" s="61"/>
      <c r="KJ86" s="61"/>
      <c r="KK86" s="61"/>
      <c r="KL86" s="61"/>
      <c r="KM86" s="61"/>
      <c r="KN86" s="61"/>
      <c r="KO86" s="61"/>
      <c r="KP86" s="61"/>
      <c r="KQ86" s="61"/>
      <c r="KR86" s="61"/>
      <c r="KS86" s="61"/>
      <c r="KT86" s="61"/>
      <c r="KU86" s="61"/>
      <c r="KV86" s="61"/>
      <c r="KW86" s="61"/>
      <c r="KX86" s="61"/>
      <c r="KY86" s="61"/>
      <c r="KZ86" s="61"/>
      <c r="LA86" s="61"/>
      <c r="LB86" s="61"/>
      <c r="LC86" s="61"/>
      <c r="LD86" s="61"/>
      <c r="LE86" s="61"/>
      <c r="LF86" s="61"/>
      <c r="LG86" s="61"/>
      <c r="LH86" s="61"/>
      <c r="LI86" s="61"/>
      <c r="LJ86" s="61"/>
      <c r="LK86" s="61"/>
      <c r="LL86" s="61"/>
      <c r="LM86" s="61"/>
      <c r="LN86" s="61"/>
      <c r="LO86" s="61"/>
      <c r="LP86" s="61"/>
      <c r="LQ86" s="61"/>
      <c r="LR86" s="61"/>
      <c r="LS86" s="61"/>
      <c r="LT86" s="61"/>
      <c r="LU86" s="61"/>
      <c r="LV86" s="61"/>
      <c r="LW86" s="61"/>
      <c r="LX86" s="61"/>
      <c r="LY86" s="61"/>
      <c r="LZ86" s="61"/>
      <c r="MA86" s="61"/>
      <c r="MB86" s="61"/>
      <c r="MC86" s="61"/>
      <c r="MD86" s="61"/>
      <c r="ME86" s="61"/>
      <c r="MF86" s="61"/>
      <c r="MG86" s="61"/>
      <c r="MH86" s="61"/>
      <c r="MI86" s="61"/>
      <c r="MJ86" s="61"/>
      <c r="MK86" s="61"/>
      <c r="ML86" s="61"/>
      <c r="MM86" s="61"/>
      <c r="MN86" s="61"/>
      <c r="MO86" s="61"/>
      <c r="MP86" s="61"/>
      <c r="MQ86" s="61"/>
      <c r="MR86" s="61"/>
      <c r="MS86" s="61"/>
      <c r="MT86" s="61"/>
      <c r="MU86" s="61"/>
      <c r="MV86" s="61"/>
      <c r="MW86" s="61"/>
      <c r="MX86" s="61"/>
      <c r="MY86" s="61"/>
      <c r="MZ86" s="61"/>
      <c r="NA86" s="61"/>
      <c r="NB86" s="61"/>
      <c r="NC86" s="61"/>
      <c r="ND86" s="61"/>
      <c r="NE86" s="61"/>
      <c r="NF86" s="61"/>
      <c r="NG86" s="61"/>
      <c r="NH86" s="61"/>
      <c r="NI86" s="61"/>
      <c r="NJ86" s="61"/>
      <c r="NK86" s="61"/>
      <c r="NL86" s="61"/>
      <c r="NM86" s="61"/>
      <c r="NN86" s="61"/>
      <c r="NO86" s="61"/>
      <c r="NP86" s="61"/>
      <c r="NQ86" s="61"/>
      <c r="NR86" s="61"/>
      <c r="NS86" s="61"/>
      <c r="NT86" s="61"/>
    </row>
    <row r="87" spans="1:384" s="4" customFormat="1" ht="36.6" customHeight="1" x14ac:dyDescent="0.2">
      <c r="A87" s="41"/>
      <c r="B87" s="41"/>
      <c r="C87" s="41"/>
      <c r="D87" s="29"/>
      <c r="E87" s="16" t="s">
        <v>24</v>
      </c>
      <c r="F87" s="23" t="s">
        <v>56</v>
      </c>
      <c r="G87" s="23"/>
      <c r="H87" s="22">
        <v>1500000</v>
      </c>
      <c r="I87" s="22"/>
      <c r="J87" s="17">
        <f t="shared" ref="J87:J94" si="28">H87+I87</f>
        <v>1500000</v>
      </c>
      <c r="K87" s="26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  <c r="EJ87" s="61"/>
      <c r="EK87" s="61"/>
      <c r="EL87" s="61"/>
      <c r="EM87" s="61"/>
      <c r="EN87" s="61"/>
      <c r="EO87" s="61"/>
      <c r="EP87" s="61"/>
      <c r="EQ87" s="61"/>
      <c r="ER87" s="61"/>
      <c r="ES87" s="61"/>
      <c r="ET87" s="61"/>
      <c r="EU87" s="61"/>
      <c r="EV87" s="61"/>
      <c r="EW87" s="61"/>
      <c r="EX87" s="61"/>
      <c r="EY87" s="61"/>
      <c r="EZ87" s="61"/>
      <c r="FA87" s="61"/>
      <c r="FB87" s="61"/>
      <c r="FC87" s="61"/>
      <c r="FD87" s="61"/>
      <c r="FE87" s="61"/>
      <c r="FF87" s="61"/>
      <c r="FG87" s="61"/>
      <c r="FH87" s="61"/>
      <c r="FI87" s="61"/>
      <c r="FJ87" s="61"/>
      <c r="FK87" s="61"/>
      <c r="FL87" s="61"/>
      <c r="FM87" s="61"/>
      <c r="FN87" s="61"/>
      <c r="FO87" s="61"/>
      <c r="FP87" s="61"/>
      <c r="FQ87" s="61"/>
      <c r="FR87" s="61"/>
      <c r="FS87" s="61"/>
      <c r="FT87" s="61"/>
      <c r="FU87" s="61"/>
      <c r="FV87" s="61"/>
      <c r="FW87" s="61"/>
      <c r="FX87" s="61"/>
      <c r="FY87" s="61"/>
      <c r="FZ87" s="61"/>
      <c r="GA87" s="61"/>
      <c r="GB87" s="61"/>
      <c r="GC87" s="61"/>
      <c r="GD87" s="61"/>
      <c r="GE87" s="61"/>
      <c r="GF87" s="61"/>
      <c r="GG87" s="61"/>
      <c r="GH87" s="61"/>
      <c r="GI87" s="61"/>
      <c r="GJ87" s="61"/>
      <c r="GK87" s="61"/>
      <c r="GL87" s="61"/>
      <c r="GM87" s="61"/>
      <c r="GN87" s="61"/>
      <c r="GO87" s="61"/>
      <c r="GP87" s="61"/>
      <c r="GQ87" s="61"/>
      <c r="GR87" s="61"/>
      <c r="GS87" s="61"/>
      <c r="GT87" s="61"/>
      <c r="GU87" s="61"/>
      <c r="GV87" s="61"/>
      <c r="GW87" s="61"/>
      <c r="GX87" s="61"/>
      <c r="GY87" s="61"/>
      <c r="GZ87" s="61"/>
      <c r="HA87" s="61"/>
      <c r="HB87" s="61"/>
      <c r="HC87" s="61"/>
      <c r="HD87" s="61"/>
      <c r="HE87" s="61"/>
      <c r="HF87" s="61"/>
      <c r="HG87" s="61"/>
      <c r="HH87" s="61"/>
      <c r="HI87" s="61"/>
      <c r="HJ87" s="61"/>
      <c r="HK87" s="61"/>
      <c r="HL87" s="61"/>
      <c r="HM87" s="61"/>
      <c r="HN87" s="61"/>
      <c r="HO87" s="61"/>
      <c r="HP87" s="61"/>
      <c r="HQ87" s="61"/>
      <c r="HR87" s="61"/>
      <c r="HS87" s="61"/>
      <c r="HT87" s="61"/>
      <c r="HU87" s="61"/>
      <c r="HV87" s="61"/>
      <c r="HW87" s="61"/>
      <c r="HX87" s="61"/>
      <c r="HY87" s="61"/>
      <c r="HZ87" s="61"/>
      <c r="IA87" s="61"/>
      <c r="IB87" s="61"/>
      <c r="IC87" s="61"/>
      <c r="ID87" s="61"/>
      <c r="IE87" s="61"/>
      <c r="IF87" s="61"/>
      <c r="IG87" s="61"/>
      <c r="IH87" s="61"/>
      <c r="II87" s="61"/>
      <c r="IJ87" s="61"/>
      <c r="IK87" s="61"/>
      <c r="IL87" s="61"/>
      <c r="IM87" s="61"/>
      <c r="IN87" s="61"/>
      <c r="IO87" s="61"/>
      <c r="IP87" s="61"/>
      <c r="IQ87" s="61"/>
      <c r="IR87" s="61"/>
      <c r="IS87" s="61"/>
      <c r="IT87" s="61"/>
      <c r="IU87" s="61"/>
      <c r="IV87" s="61"/>
      <c r="IW87" s="61"/>
      <c r="IX87" s="61"/>
      <c r="IY87" s="61"/>
      <c r="IZ87" s="61"/>
      <c r="JA87" s="61"/>
      <c r="JB87" s="61"/>
      <c r="JC87" s="61"/>
      <c r="JD87" s="61"/>
      <c r="JE87" s="61"/>
      <c r="JF87" s="61"/>
      <c r="JG87" s="61"/>
      <c r="JH87" s="61"/>
      <c r="JI87" s="61"/>
      <c r="JJ87" s="61"/>
      <c r="JK87" s="61"/>
      <c r="JL87" s="61"/>
      <c r="JM87" s="61"/>
      <c r="JN87" s="61"/>
      <c r="JO87" s="61"/>
      <c r="JP87" s="61"/>
      <c r="JQ87" s="61"/>
      <c r="JR87" s="61"/>
      <c r="JS87" s="61"/>
      <c r="JT87" s="61"/>
      <c r="JU87" s="61"/>
      <c r="JV87" s="61"/>
      <c r="JW87" s="61"/>
      <c r="JX87" s="61"/>
      <c r="JY87" s="61"/>
      <c r="JZ87" s="61"/>
      <c r="KA87" s="61"/>
      <c r="KB87" s="61"/>
      <c r="KC87" s="61"/>
      <c r="KD87" s="61"/>
      <c r="KE87" s="61"/>
      <c r="KF87" s="61"/>
      <c r="KG87" s="61"/>
      <c r="KH87" s="61"/>
      <c r="KI87" s="61"/>
      <c r="KJ87" s="61"/>
      <c r="KK87" s="61"/>
      <c r="KL87" s="61"/>
      <c r="KM87" s="61"/>
      <c r="KN87" s="61"/>
      <c r="KO87" s="61"/>
      <c r="KP87" s="61"/>
      <c r="KQ87" s="61"/>
      <c r="KR87" s="61"/>
      <c r="KS87" s="61"/>
      <c r="KT87" s="61"/>
      <c r="KU87" s="61"/>
      <c r="KV87" s="61"/>
      <c r="KW87" s="61"/>
      <c r="KX87" s="61"/>
      <c r="KY87" s="61"/>
      <c r="KZ87" s="61"/>
      <c r="LA87" s="61"/>
      <c r="LB87" s="61"/>
      <c r="LC87" s="61"/>
      <c r="LD87" s="61"/>
      <c r="LE87" s="61"/>
      <c r="LF87" s="61"/>
      <c r="LG87" s="61"/>
      <c r="LH87" s="61"/>
      <c r="LI87" s="61"/>
      <c r="LJ87" s="61"/>
      <c r="LK87" s="61"/>
      <c r="LL87" s="61"/>
      <c r="LM87" s="61"/>
      <c r="LN87" s="61"/>
      <c r="LO87" s="61"/>
      <c r="LP87" s="61"/>
      <c r="LQ87" s="61"/>
      <c r="LR87" s="61"/>
      <c r="LS87" s="61"/>
      <c r="LT87" s="61"/>
      <c r="LU87" s="61"/>
      <c r="LV87" s="61"/>
      <c r="LW87" s="61"/>
      <c r="LX87" s="61"/>
      <c r="LY87" s="61"/>
      <c r="LZ87" s="61"/>
      <c r="MA87" s="61"/>
      <c r="MB87" s="61"/>
      <c r="MC87" s="61"/>
      <c r="MD87" s="61"/>
      <c r="ME87" s="61"/>
      <c r="MF87" s="61"/>
      <c r="MG87" s="61"/>
      <c r="MH87" s="61"/>
      <c r="MI87" s="61"/>
      <c r="MJ87" s="61"/>
      <c r="MK87" s="61"/>
      <c r="ML87" s="61"/>
      <c r="MM87" s="61"/>
      <c r="MN87" s="61"/>
      <c r="MO87" s="61"/>
      <c r="MP87" s="61"/>
      <c r="MQ87" s="61"/>
      <c r="MR87" s="61"/>
      <c r="MS87" s="61"/>
      <c r="MT87" s="61"/>
      <c r="MU87" s="61"/>
      <c r="MV87" s="61"/>
      <c r="MW87" s="61"/>
      <c r="MX87" s="61"/>
      <c r="MY87" s="61"/>
      <c r="MZ87" s="61"/>
      <c r="NA87" s="61"/>
      <c r="NB87" s="61"/>
      <c r="NC87" s="61"/>
      <c r="ND87" s="61"/>
      <c r="NE87" s="61"/>
      <c r="NF87" s="61"/>
      <c r="NG87" s="61"/>
      <c r="NH87" s="61"/>
      <c r="NI87" s="61"/>
      <c r="NJ87" s="61"/>
      <c r="NK87" s="61"/>
      <c r="NL87" s="61"/>
      <c r="NM87" s="61"/>
      <c r="NN87" s="61"/>
      <c r="NO87" s="61"/>
      <c r="NP87" s="61"/>
      <c r="NQ87" s="61"/>
      <c r="NR87" s="61"/>
      <c r="NS87" s="61"/>
      <c r="NT87" s="61"/>
    </row>
    <row r="88" spans="1:384" s="4" customFormat="1" ht="37.15" customHeight="1" x14ac:dyDescent="0.2">
      <c r="A88" s="41"/>
      <c r="B88" s="41"/>
      <c r="C88" s="41"/>
      <c r="D88" s="28"/>
      <c r="E88" s="38" t="s">
        <v>25</v>
      </c>
      <c r="F88" s="22" t="s">
        <v>58</v>
      </c>
      <c r="G88" s="23">
        <v>28556946</v>
      </c>
      <c r="H88" s="22">
        <v>4000000</v>
      </c>
      <c r="I88" s="22"/>
      <c r="J88" s="17">
        <f t="shared" si="28"/>
        <v>4000000</v>
      </c>
      <c r="K88" s="43">
        <v>43.4</v>
      </c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  <c r="DZ88" s="61"/>
      <c r="EA88" s="61"/>
      <c r="EB88" s="61"/>
      <c r="EC88" s="61"/>
      <c r="ED88" s="61"/>
      <c r="EE88" s="61"/>
      <c r="EF88" s="61"/>
      <c r="EG88" s="61"/>
      <c r="EH88" s="61"/>
      <c r="EI88" s="61"/>
      <c r="EJ88" s="61"/>
      <c r="EK88" s="61"/>
      <c r="EL88" s="61"/>
      <c r="EM88" s="61"/>
      <c r="EN88" s="61"/>
      <c r="EO88" s="61"/>
      <c r="EP88" s="61"/>
      <c r="EQ88" s="61"/>
      <c r="ER88" s="61"/>
      <c r="ES88" s="61"/>
      <c r="ET88" s="61"/>
      <c r="EU88" s="61"/>
      <c r="EV88" s="61"/>
      <c r="EW88" s="61"/>
      <c r="EX88" s="61"/>
      <c r="EY88" s="61"/>
      <c r="EZ88" s="61"/>
      <c r="FA88" s="61"/>
      <c r="FB88" s="61"/>
      <c r="FC88" s="61"/>
      <c r="FD88" s="61"/>
      <c r="FE88" s="61"/>
      <c r="FF88" s="61"/>
      <c r="FG88" s="61"/>
      <c r="FH88" s="61"/>
      <c r="FI88" s="61"/>
      <c r="FJ88" s="61"/>
      <c r="FK88" s="61"/>
      <c r="FL88" s="61"/>
      <c r="FM88" s="61"/>
      <c r="FN88" s="61"/>
      <c r="FO88" s="61"/>
      <c r="FP88" s="61"/>
      <c r="FQ88" s="61"/>
      <c r="FR88" s="61"/>
      <c r="FS88" s="61"/>
      <c r="FT88" s="61"/>
      <c r="FU88" s="61"/>
      <c r="FV88" s="61"/>
      <c r="FW88" s="61"/>
      <c r="FX88" s="61"/>
      <c r="FY88" s="61"/>
      <c r="FZ88" s="61"/>
      <c r="GA88" s="61"/>
      <c r="GB88" s="61"/>
      <c r="GC88" s="61"/>
      <c r="GD88" s="61"/>
      <c r="GE88" s="61"/>
      <c r="GF88" s="61"/>
      <c r="GG88" s="61"/>
      <c r="GH88" s="61"/>
      <c r="GI88" s="61"/>
      <c r="GJ88" s="61"/>
      <c r="GK88" s="61"/>
      <c r="GL88" s="61"/>
      <c r="GM88" s="61"/>
      <c r="GN88" s="61"/>
      <c r="GO88" s="61"/>
      <c r="GP88" s="61"/>
      <c r="GQ88" s="61"/>
      <c r="GR88" s="61"/>
      <c r="GS88" s="61"/>
      <c r="GT88" s="61"/>
      <c r="GU88" s="61"/>
      <c r="GV88" s="61"/>
      <c r="GW88" s="61"/>
      <c r="GX88" s="61"/>
      <c r="GY88" s="61"/>
      <c r="GZ88" s="61"/>
      <c r="HA88" s="61"/>
      <c r="HB88" s="61"/>
      <c r="HC88" s="61"/>
      <c r="HD88" s="61"/>
      <c r="HE88" s="61"/>
      <c r="HF88" s="61"/>
      <c r="HG88" s="61"/>
      <c r="HH88" s="61"/>
      <c r="HI88" s="61"/>
      <c r="HJ88" s="61"/>
      <c r="HK88" s="61"/>
      <c r="HL88" s="61"/>
      <c r="HM88" s="61"/>
      <c r="HN88" s="61"/>
      <c r="HO88" s="61"/>
      <c r="HP88" s="61"/>
      <c r="HQ88" s="61"/>
      <c r="HR88" s="61"/>
      <c r="HS88" s="61"/>
      <c r="HT88" s="61"/>
      <c r="HU88" s="61"/>
      <c r="HV88" s="61"/>
      <c r="HW88" s="61"/>
      <c r="HX88" s="61"/>
      <c r="HY88" s="61"/>
      <c r="HZ88" s="61"/>
      <c r="IA88" s="61"/>
      <c r="IB88" s="61"/>
      <c r="IC88" s="61"/>
      <c r="ID88" s="61"/>
      <c r="IE88" s="61"/>
      <c r="IF88" s="61"/>
      <c r="IG88" s="61"/>
      <c r="IH88" s="61"/>
      <c r="II88" s="61"/>
      <c r="IJ88" s="61"/>
      <c r="IK88" s="61"/>
      <c r="IL88" s="61"/>
      <c r="IM88" s="61"/>
      <c r="IN88" s="61"/>
      <c r="IO88" s="61"/>
      <c r="IP88" s="61"/>
      <c r="IQ88" s="61"/>
      <c r="IR88" s="61"/>
      <c r="IS88" s="61"/>
      <c r="IT88" s="61"/>
      <c r="IU88" s="61"/>
      <c r="IV88" s="61"/>
      <c r="IW88" s="61"/>
      <c r="IX88" s="61"/>
      <c r="IY88" s="61"/>
      <c r="IZ88" s="61"/>
      <c r="JA88" s="61"/>
      <c r="JB88" s="61"/>
      <c r="JC88" s="61"/>
      <c r="JD88" s="61"/>
      <c r="JE88" s="61"/>
      <c r="JF88" s="61"/>
      <c r="JG88" s="61"/>
      <c r="JH88" s="61"/>
      <c r="JI88" s="61"/>
      <c r="JJ88" s="61"/>
      <c r="JK88" s="61"/>
      <c r="JL88" s="61"/>
      <c r="JM88" s="61"/>
      <c r="JN88" s="61"/>
      <c r="JO88" s="61"/>
      <c r="JP88" s="61"/>
      <c r="JQ88" s="61"/>
      <c r="JR88" s="61"/>
      <c r="JS88" s="61"/>
      <c r="JT88" s="61"/>
      <c r="JU88" s="61"/>
      <c r="JV88" s="61"/>
      <c r="JW88" s="61"/>
      <c r="JX88" s="61"/>
      <c r="JY88" s="61"/>
      <c r="JZ88" s="61"/>
      <c r="KA88" s="61"/>
      <c r="KB88" s="61"/>
      <c r="KC88" s="61"/>
      <c r="KD88" s="61"/>
      <c r="KE88" s="61"/>
      <c r="KF88" s="61"/>
      <c r="KG88" s="61"/>
      <c r="KH88" s="61"/>
      <c r="KI88" s="61"/>
      <c r="KJ88" s="61"/>
      <c r="KK88" s="61"/>
      <c r="KL88" s="61"/>
      <c r="KM88" s="61"/>
      <c r="KN88" s="61"/>
      <c r="KO88" s="61"/>
      <c r="KP88" s="61"/>
      <c r="KQ88" s="61"/>
      <c r="KR88" s="61"/>
      <c r="KS88" s="61"/>
      <c r="KT88" s="61"/>
      <c r="KU88" s="61"/>
      <c r="KV88" s="61"/>
      <c r="KW88" s="61"/>
      <c r="KX88" s="61"/>
      <c r="KY88" s="61"/>
      <c r="KZ88" s="61"/>
      <c r="LA88" s="61"/>
      <c r="LB88" s="61"/>
      <c r="LC88" s="61"/>
      <c r="LD88" s="61"/>
      <c r="LE88" s="61"/>
      <c r="LF88" s="61"/>
      <c r="LG88" s="61"/>
      <c r="LH88" s="61"/>
      <c r="LI88" s="61"/>
      <c r="LJ88" s="61"/>
      <c r="LK88" s="61"/>
      <c r="LL88" s="61"/>
      <c r="LM88" s="61"/>
      <c r="LN88" s="61"/>
      <c r="LO88" s="61"/>
      <c r="LP88" s="61"/>
      <c r="LQ88" s="61"/>
      <c r="LR88" s="61"/>
      <c r="LS88" s="61"/>
      <c r="LT88" s="61"/>
      <c r="LU88" s="61"/>
      <c r="LV88" s="61"/>
      <c r="LW88" s="61"/>
      <c r="LX88" s="61"/>
      <c r="LY88" s="61"/>
      <c r="LZ88" s="61"/>
      <c r="MA88" s="61"/>
      <c r="MB88" s="61"/>
      <c r="MC88" s="61"/>
      <c r="MD88" s="61"/>
      <c r="ME88" s="61"/>
      <c r="MF88" s="61"/>
      <c r="MG88" s="61"/>
      <c r="MH88" s="61"/>
      <c r="MI88" s="61"/>
      <c r="MJ88" s="61"/>
      <c r="MK88" s="61"/>
      <c r="ML88" s="61"/>
      <c r="MM88" s="61"/>
      <c r="MN88" s="61"/>
      <c r="MO88" s="61"/>
      <c r="MP88" s="61"/>
      <c r="MQ88" s="61"/>
      <c r="MR88" s="61"/>
      <c r="MS88" s="61"/>
      <c r="MT88" s="61"/>
      <c r="MU88" s="61"/>
      <c r="MV88" s="61"/>
      <c r="MW88" s="61"/>
      <c r="MX88" s="61"/>
      <c r="MY88" s="61"/>
      <c r="MZ88" s="61"/>
      <c r="NA88" s="61"/>
      <c r="NB88" s="61"/>
      <c r="NC88" s="61"/>
      <c r="ND88" s="61"/>
      <c r="NE88" s="61"/>
      <c r="NF88" s="61"/>
      <c r="NG88" s="61"/>
      <c r="NH88" s="61"/>
      <c r="NI88" s="61"/>
      <c r="NJ88" s="61"/>
      <c r="NK88" s="61"/>
      <c r="NL88" s="61"/>
      <c r="NM88" s="61"/>
      <c r="NN88" s="61"/>
      <c r="NO88" s="61"/>
      <c r="NP88" s="61"/>
      <c r="NQ88" s="61"/>
      <c r="NR88" s="61"/>
      <c r="NS88" s="61"/>
      <c r="NT88" s="61"/>
    </row>
    <row r="89" spans="1:384" s="4" customFormat="1" ht="49.15" customHeight="1" x14ac:dyDescent="0.2">
      <c r="A89" s="41"/>
      <c r="B89" s="41"/>
      <c r="C89" s="41"/>
      <c r="D89" s="28"/>
      <c r="E89" s="44" t="s">
        <v>73</v>
      </c>
      <c r="F89" s="22" t="s">
        <v>75</v>
      </c>
      <c r="G89" s="23"/>
      <c r="H89" s="22">
        <v>1000000</v>
      </c>
      <c r="I89" s="22"/>
      <c r="J89" s="17">
        <f t="shared" si="28"/>
        <v>1000000</v>
      </c>
      <c r="K89" s="43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  <c r="DZ89" s="61"/>
      <c r="EA89" s="61"/>
      <c r="EB89" s="61"/>
      <c r="EC89" s="61"/>
      <c r="ED89" s="61"/>
      <c r="EE89" s="61"/>
      <c r="EF89" s="61"/>
      <c r="EG89" s="61"/>
      <c r="EH89" s="61"/>
      <c r="EI89" s="61"/>
      <c r="EJ89" s="61"/>
      <c r="EK89" s="61"/>
      <c r="EL89" s="61"/>
      <c r="EM89" s="61"/>
      <c r="EN89" s="61"/>
      <c r="EO89" s="61"/>
      <c r="EP89" s="61"/>
      <c r="EQ89" s="61"/>
      <c r="ER89" s="61"/>
      <c r="ES89" s="61"/>
      <c r="ET89" s="61"/>
      <c r="EU89" s="61"/>
      <c r="EV89" s="61"/>
      <c r="EW89" s="61"/>
      <c r="EX89" s="61"/>
      <c r="EY89" s="61"/>
      <c r="EZ89" s="61"/>
      <c r="FA89" s="61"/>
      <c r="FB89" s="61"/>
      <c r="FC89" s="61"/>
      <c r="FD89" s="61"/>
      <c r="FE89" s="61"/>
      <c r="FF89" s="61"/>
      <c r="FG89" s="61"/>
      <c r="FH89" s="61"/>
      <c r="FI89" s="61"/>
      <c r="FJ89" s="61"/>
      <c r="FK89" s="61"/>
      <c r="FL89" s="61"/>
      <c r="FM89" s="61"/>
      <c r="FN89" s="61"/>
      <c r="FO89" s="61"/>
      <c r="FP89" s="61"/>
      <c r="FQ89" s="61"/>
      <c r="FR89" s="61"/>
      <c r="FS89" s="61"/>
      <c r="FT89" s="61"/>
      <c r="FU89" s="61"/>
      <c r="FV89" s="61"/>
      <c r="FW89" s="61"/>
      <c r="FX89" s="61"/>
      <c r="FY89" s="61"/>
      <c r="FZ89" s="61"/>
      <c r="GA89" s="61"/>
      <c r="GB89" s="61"/>
      <c r="GC89" s="61"/>
      <c r="GD89" s="61"/>
      <c r="GE89" s="61"/>
      <c r="GF89" s="61"/>
      <c r="GG89" s="61"/>
      <c r="GH89" s="61"/>
      <c r="GI89" s="61"/>
      <c r="GJ89" s="61"/>
      <c r="GK89" s="61"/>
      <c r="GL89" s="61"/>
      <c r="GM89" s="61"/>
      <c r="GN89" s="61"/>
      <c r="GO89" s="61"/>
      <c r="GP89" s="61"/>
      <c r="GQ89" s="61"/>
      <c r="GR89" s="61"/>
      <c r="GS89" s="61"/>
      <c r="GT89" s="61"/>
      <c r="GU89" s="61"/>
      <c r="GV89" s="61"/>
      <c r="GW89" s="61"/>
      <c r="GX89" s="61"/>
      <c r="GY89" s="61"/>
      <c r="GZ89" s="61"/>
      <c r="HA89" s="61"/>
      <c r="HB89" s="61"/>
      <c r="HC89" s="61"/>
      <c r="HD89" s="61"/>
      <c r="HE89" s="61"/>
      <c r="HF89" s="61"/>
      <c r="HG89" s="61"/>
      <c r="HH89" s="61"/>
      <c r="HI89" s="61"/>
      <c r="HJ89" s="61"/>
      <c r="HK89" s="61"/>
      <c r="HL89" s="61"/>
      <c r="HM89" s="61"/>
      <c r="HN89" s="61"/>
      <c r="HO89" s="61"/>
      <c r="HP89" s="61"/>
      <c r="HQ89" s="61"/>
      <c r="HR89" s="61"/>
      <c r="HS89" s="61"/>
      <c r="HT89" s="61"/>
      <c r="HU89" s="61"/>
      <c r="HV89" s="61"/>
      <c r="HW89" s="61"/>
      <c r="HX89" s="61"/>
      <c r="HY89" s="61"/>
      <c r="HZ89" s="61"/>
      <c r="IA89" s="61"/>
      <c r="IB89" s="61"/>
      <c r="IC89" s="61"/>
      <c r="ID89" s="61"/>
      <c r="IE89" s="61"/>
      <c r="IF89" s="61"/>
      <c r="IG89" s="61"/>
      <c r="IH89" s="61"/>
      <c r="II89" s="61"/>
      <c r="IJ89" s="61"/>
      <c r="IK89" s="61"/>
      <c r="IL89" s="61"/>
      <c r="IM89" s="61"/>
      <c r="IN89" s="61"/>
      <c r="IO89" s="61"/>
      <c r="IP89" s="61"/>
      <c r="IQ89" s="61"/>
      <c r="IR89" s="61"/>
      <c r="IS89" s="61"/>
      <c r="IT89" s="61"/>
      <c r="IU89" s="61"/>
      <c r="IV89" s="61"/>
      <c r="IW89" s="61"/>
      <c r="IX89" s="61"/>
      <c r="IY89" s="61"/>
      <c r="IZ89" s="61"/>
      <c r="JA89" s="61"/>
      <c r="JB89" s="61"/>
      <c r="JC89" s="61"/>
      <c r="JD89" s="61"/>
      <c r="JE89" s="61"/>
      <c r="JF89" s="61"/>
      <c r="JG89" s="61"/>
      <c r="JH89" s="61"/>
      <c r="JI89" s="61"/>
      <c r="JJ89" s="61"/>
      <c r="JK89" s="61"/>
      <c r="JL89" s="61"/>
      <c r="JM89" s="61"/>
      <c r="JN89" s="61"/>
      <c r="JO89" s="61"/>
      <c r="JP89" s="61"/>
      <c r="JQ89" s="61"/>
      <c r="JR89" s="61"/>
      <c r="JS89" s="61"/>
      <c r="JT89" s="61"/>
      <c r="JU89" s="61"/>
      <c r="JV89" s="61"/>
      <c r="JW89" s="61"/>
      <c r="JX89" s="61"/>
      <c r="JY89" s="61"/>
      <c r="JZ89" s="61"/>
      <c r="KA89" s="61"/>
      <c r="KB89" s="61"/>
      <c r="KC89" s="61"/>
      <c r="KD89" s="61"/>
      <c r="KE89" s="61"/>
      <c r="KF89" s="61"/>
      <c r="KG89" s="61"/>
      <c r="KH89" s="61"/>
      <c r="KI89" s="61"/>
      <c r="KJ89" s="61"/>
      <c r="KK89" s="61"/>
      <c r="KL89" s="61"/>
      <c r="KM89" s="61"/>
      <c r="KN89" s="61"/>
      <c r="KO89" s="61"/>
      <c r="KP89" s="61"/>
      <c r="KQ89" s="61"/>
      <c r="KR89" s="61"/>
      <c r="KS89" s="61"/>
      <c r="KT89" s="61"/>
      <c r="KU89" s="61"/>
      <c r="KV89" s="61"/>
      <c r="KW89" s="61"/>
      <c r="KX89" s="61"/>
      <c r="KY89" s="61"/>
      <c r="KZ89" s="61"/>
      <c r="LA89" s="61"/>
      <c r="LB89" s="61"/>
      <c r="LC89" s="61"/>
      <c r="LD89" s="61"/>
      <c r="LE89" s="61"/>
      <c r="LF89" s="61"/>
      <c r="LG89" s="61"/>
      <c r="LH89" s="61"/>
      <c r="LI89" s="61"/>
      <c r="LJ89" s="61"/>
      <c r="LK89" s="61"/>
      <c r="LL89" s="61"/>
      <c r="LM89" s="61"/>
      <c r="LN89" s="61"/>
      <c r="LO89" s="61"/>
      <c r="LP89" s="61"/>
      <c r="LQ89" s="61"/>
      <c r="LR89" s="61"/>
      <c r="LS89" s="61"/>
      <c r="LT89" s="61"/>
      <c r="LU89" s="61"/>
      <c r="LV89" s="61"/>
      <c r="LW89" s="61"/>
      <c r="LX89" s="61"/>
      <c r="LY89" s="61"/>
      <c r="LZ89" s="61"/>
      <c r="MA89" s="61"/>
      <c r="MB89" s="61"/>
      <c r="MC89" s="61"/>
      <c r="MD89" s="61"/>
      <c r="ME89" s="61"/>
      <c r="MF89" s="61"/>
      <c r="MG89" s="61"/>
      <c r="MH89" s="61"/>
      <c r="MI89" s="61"/>
      <c r="MJ89" s="61"/>
      <c r="MK89" s="61"/>
      <c r="ML89" s="61"/>
      <c r="MM89" s="61"/>
      <c r="MN89" s="61"/>
      <c r="MO89" s="61"/>
      <c r="MP89" s="61"/>
      <c r="MQ89" s="61"/>
      <c r="MR89" s="61"/>
      <c r="MS89" s="61"/>
      <c r="MT89" s="61"/>
      <c r="MU89" s="61"/>
      <c r="MV89" s="61"/>
      <c r="MW89" s="61"/>
      <c r="MX89" s="61"/>
      <c r="MY89" s="61"/>
      <c r="MZ89" s="61"/>
      <c r="NA89" s="61"/>
      <c r="NB89" s="61"/>
      <c r="NC89" s="61"/>
      <c r="ND89" s="61"/>
      <c r="NE89" s="61"/>
      <c r="NF89" s="61"/>
      <c r="NG89" s="61"/>
      <c r="NH89" s="61"/>
      <c r="NI89" s="61"/>
      <c r="NJ89" s="61"/>
      <c r="NK89" s="61"/>
      <c r="NL89" s="61"/>
      <c r="NM89" s="61"/>
      <c r="NN89" s="61"/>
      <c r="NO89" s="61"/>
      <c r="NP89" s="61"/>
      <c r="NQ89" s="61"/>
      <c r="NR89" s="61"/>
      <c r="NS89" s="61"/>
      <c r="NT89" s="61"/>
    </row>
    <row r="90" spans="1:384" s="4" customFormat="1" ht="67.900000000000006" customHeight="1" x14ac:dyDescent="0.2">
      <c r="A90" s="41"/>
      <c r="B90" s="41"/>
      <c r="C90" s="41"/>
      <c r="D90" s="28"/>
      <c r="E90" s="37" t="s">
        <v>26</v>
      </c>
      <c r="F90" s="22" t="s">
        <v>65</v>
      </c>
      <c r="G90" s="23"/>
      <c r="H90" s="22">
        <f>5000000-3150000</f>
        <v>1850000</v>
      </c>
      <c r="I90" s="22"/>
      <c r="J90" s="17">
        <f t="shared" si="28"/>
        <v>1850000</v>
      </c>
      <c r="K90" s="26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/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  <c r="DZ90" s="61"/>
      <c r="EA90" s="61"/>
      <c r="EB90" s="61"/>
      <c r="EC90" s="61"/>
      <c r="ED90" s="61"/>
      <c r="EE90" s="61"/>
      <c r="EF90" s="61"/>
      <c r="EG90" s="61"/>
      <c r="EH90" s="61"/>
      <c r="EI90" s="61"/>
      <c r="EJ90" s="61"/>
      <c r="EK90" s="61"/>
      <c r="EL90" s="61"/>
      <c r="EM90" s="61"/>
      <c r="EN90" s="61"/>
      <c r="EO90" s="61"/>
      <c r="EP90" s="61"/>
      <c r="EQ90" s="61"/>
      <c r="ER90" s="61"/>
      <c r="ES90" s="61"/>
      <c r="ET90" s="61"/>
      <c r="EU90" s="61"/>
      <c r="EV90" s="61"/>
      <c r="EW90" s="61"/>
      <c r="EX90" s="61"/>
      <c r="EY90" s="61"/>
      <c r="EZ90" s="61"/>
      <c r="FA90" s="61"/>
      <c r="FB90" s="61"/>
      <c r="FC90" s="61"/>
      <c r="FD90" s="61"/>
      <c r="FE90" s="61"/>
      <c r="FF90" s="61"/>
      <c r="FG90" s="61"/>
      <c r="FH90" s="61"/>
      <c r="FI90" s="61"/>
      <c r="FJ90" s="61"/>
      <c r="FK90" s="61"/>
      <c r="FL90" s="61"/>
      <c r="FM90" s="61"/>
      <c r="FN90" s="61"/>
      <c r="FO90" s="61"/>
      <c r="FP90" s="61"/>
      <c r="FQ90" s="61"/>
      <c r="FR90" s="61"/>
      <c r="FS90" s="61"/>
      <c r="FT90" s="61"/>
      <c r="FU90" s="61"/>
      <c r="FV90" s="61"/>
      <c r="FW90" s="61"/>
      <c r="FX90" s="61"/>
      <c r="FY90" s="61"/>
      <c r="FZ90" s="61"/>
      <c r="GA90" s="61"/>
      <c r="GB90" s="61"/>
      <c r="GC90" s="61"/>
      <c r="GD90" s="61"/>
      <c r="GE90" s="61"/>
      <c r="GF90" s="61"/>
      <c r="GG90" s="61"/>
      <c r="GH90" s="61"/>
      <c r="GI90" s="61"/>
      <c r="GJ90" s="61"/>
      <c r="GK90" s="61"/>
      <c r="GL90" s="61"/>
      <c r="GM90" s="61"/>
      <c r="GN90" s="61"/>
      <c r="GO90" s="61"/>
      <c r="GP90" s="61"/>
      <c r="GQ90" s="61"/>
      <c r="GR90" s="61"/>
      <c r="GS90" s="61"/>
      <c r="GT90" s="61"/>
      <c r="GU90" s="61"/>
      <c r="GV90" s="61"/>
      <c r="GW90" s="61"/>
      <c r="GX90" s="61"/>
      <c r="GY90" s="61"/>
      <c r="GZ90" s="61"/>
      <c r="HA90" s="61"/>
      <c r="HB90" s="61"/>
      <c r="HC90" s="61"/>
      <c r="HD90" s="61"/>
      <c r="HE90" s="61"/>
      <c r="HF90" s="61"/>
      <c r="HG90" s="61"/>
      <c r="HH90" s="61"/>
      <c r="HI90" s="61"/>
      <c r="HJ90" s="61"/>
      <c r="HK90" s="61"/>
      <c r="HL90" s="61"/>
      <c r="HM90" s="61"/>
      <c r="HN90" s="61"/>
      <c r="HO90" s="61"/>
      <c r="HP90" s="61"/>
      <c r="HQ90" s="61"/>
      <c r="HR90" s="61"/>
      <c r="HS90" s="61"/>
      <c r="HT90" s="61"/>
      <c r="HU90" s="61"/>
      <c r="HV90" s="61"/>
      <c r="HW90" s="61"/>
      <c r="HX90" s="61"/>
      <c r="HY90" s="61"/>
      <c r="HZ90" s="61"/>
      <c r="IA90" s="61"/>
      <c r="IB90" s="61"/>
      <c r="IC90" s="61"/>
      <c r="ID90" s="61"/>
      <c r="IE90" s="61"/>
      <c r="IF90" s="61"/>
      <c r="IG90" s="61"/>
      <c r="IH90" s="61"/>
      <c r="II90" s="61"/>
      <c r="IJ90" s="61"/>
      <c r="IK90" s="61"/>
      <c r="IL90" s="61"/>
      <c r="IM90" s="61"/>
      <c r="IN90" s="61"/>
      <c r="IO90" s="61"/>
      <c r="IP90" s="61"/>
      <c r="IQ90" s="61"/>
      <c r="IR90" s="61"/>
      <c r="IS90" s="61"/>
      <c r="IT90" s="61"/>
      <c r="IU90" s="61"/>
      <c r="IV90" s="61"/>
      <c r="IW90" s="61"/>
      <c r="IX90" s="61"/>
      <c r="IY90" s="61"/>
      <c r="IZ90" s="61"/>
      <c r="JA90" s="61"/>
      <c r="JB90" s="61"/>
      <c r="JC90" s="61"/>
      <c r="JD90" s="61"/>
      <c r="JE90" s="61"/>
      <c r="JF90" s="61"/>
      <c r="JG90" s="61"/>
      <c r="JH90" s="61"/>
      <c r="JI90" s="61"/>
      <c r="JJ90" s="61"/>
      <c r="JK90" s="61"/>
      <c r="JL90" s="61"/>
      <c r="JM90" s="61"/>
      <c r="JN90" s="61"/>
      <c r="JO90" s="61"/>
      <c r="JP90" s="61"/>
      <c r="JQ90" s="61"/>
      <c r="JR90" s="61"/>
      <c r="JS90" s="61"/>
      <c r="JT90" s="61"/>
      <c r="JU90" s="61"/>
      <c r="JV90" s="61"/>
      <c r="JW90" s="61"/>
      <c r="JX90" s="61"/>
      <c r="JY90" s="61"/>
      <c r="JZ90" s="61"/>
      <c r="KA90" s="61"/>
      <c r="KB90" s="61"/>
      <c r="KC90" s="61"/>
      <c r="KD90" s="61"/>
      <c r="KE90" s="61"/>
      <c r="KF90" s="61"/>
      <c r="KG90" s="61"/>
      <c r="KH90" s="61"/>
      <c r="KI90" s="61"/>
      <c r="KJ90" s="61"/>
      <c r="KK90" s="61"/>
      <c r="KL90" s="61"/>
      <c r="KM90" s="61"/>
      <c r="KN90" s="61"/>
      <c r="KO90" s="61"/>
      <c r="KP90" s="61"/>
      <c r="KQ90" s="61"/>
      <c r="KR90" s="61"/>
      <c r="KS90" s="61"/>
      <c r="KT90" s="61"/>
      <c r="KU90" s="61"/>
      <c r="KV90" s="61"/>
      <c r="KW90" s="61"/>
      <c r="KX90" s="61"/>
      <c r="KY90" s="61"/>
      <c r="KZ90" s="61"/>
      <c r="LA90" s="61"/>
      <c r="LB90" s="61"/>
      <c r="LC90" s="61"/>
      <c r="LD90" s="61"/>
      <c r="LE90" s="61"/>
      <c r="LF90" s="61"/>
      <c r="LG90" s="61"/>
      <c r="LH90" s="61"/>
      <c r="LI90" s="61"/>
      <c r="LJ90" s="61"/>
      <c r="LK90" s="61"/>
      <c r="LL90" s="61"/>
      <c r="LM90" s="61"/>
      <c r="LN90" s="61"/>
      <c r="LO90" s="61"/>
      <c r="LP90" s="61"/>
      <c r="LQ90" s="61"/>
      <c r="LR90" s="61"/>
      <c r="LS90" s="61"/>
      <c r="LT90" s="61"/>
      <c r="LU90" s="61"/>
      <c r="LV90" s="61"/>
      <c r="LW90" s="61"/>
      <c r="LX90" s="61"/>
      <c r="LY90" s="61"/>
      <c r="LZ90" s="61"/>
      <c r="MA90" s="61"/>
      <c r="MB90" s="61"/>
      <c r="MC90" s="61"/>
      <c r="MD90" s="61"/>
      <c r="ME90" s="61"/>
      <c r="MF90" s="61"/>
      <c r="MG90" s="61"/>
      <c r="MH90" s="61"/>
      <c r="MI90" s="61"/>
      <c r="MJ90" s="61"/>
      <c r="MK90" s="61"/>
      <c r="ML90" s="61"/>
      <c r="MM90" s="61"/>
      <c r="MN90" s="61"/>
      <c r="MO90" s="61"/>
      <c r="MP90" s="61"/>
      <c r="MQ90" s="61"/>
      <c r="MR90" s="61"/>
      <c r="MS90" s="61"/>
      <c r="MT90" s="61"/>
      <c r="MU90" s="61"/>
      <c r="MV90" s="61"/>
      <c r="MW90" s="61"/>
      <c r="MX90" s="61"/>
      <c r="MY90" s="61"/>
      <c r="MZ90" s="61"/>
      <c r="NA90" s="61"/>
      <c r="NB90" s="61"/>
      <c r="NC90" s="61"/>
      <c r="ND90" s="61"/>
      <c r="NE90" s="61"/>
      <c r="NF90" s="61"/>
      <c r="NG90" s="61"/>
      <c r="NH90" s="61"/>
      <c r="NI90" s="61"/>
      <c r="NJ90" s="61"/>
      <c r="NK90" s="61"/>
      <c r="NL90" s="61"/>
      <c r="NM90" s="61"/>
      <c r="NN90" s="61"/>
      <c r="NO90" s="61"/>
      <c r="NP90" s="61"/>
      <c r="NQ90" s="61"/>
      <c r="NR90" s="61"/>
      <c r="NS90" s="61"/>
      <c r="NT90" s="61"/>
    </row>
    <row r="91" spans="1:384" s="4" customFormat="1" ht="47.25" customHeight="1" x14ac:dyDescent="0.2">
      <c r="A91" s="41"/>
      <c r="B91" s="41"/>
      <c r="C91" s="41"/>
      <c r="D91" s="28"/>
      <c r="E91" s="37" t="s">
        <v>123</v>
      </c>
      <c r="F91" s="45">
        <v>2019</v>
      </c>
      <c r="G91" s="23"/>
      <c r="H91" s="22">
        <v>92000</v>
      </c>
      <c r="I91" s="22"/>
      <c r="J91" s="17">
        <f t="shared" si="28"/>
        <v>92000</v>
      </c>
      <c r="K91" s="26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  <c r="DJ91" s="61"/>
      <c r="DK91" s="61"/>
      <c r="DL91" s="61"/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  <c r="DZ91" s="61"/>
      <c r="EA91" s="61"/>
      <c r="EB91" s="61"/>
      <c r="EC91" s="61"/>
      <c r="ED91" s="61"/>
      <c r="EE91" s="61"/>
      <c r="EF91" s="61"/>
      <c r="EG91" s="61"/>
      <c r="EH91" s="61"/>
      <c r="EI91" s="61"/>
      <c r="EJ91" s="61"/>
      <c r="EK91" s="61"/>
      <c r="EL91" s="61"/>
      <c r="EM91" s="61"/>
      <c r="EN91" s="61"/>
      <c r="EO91" s="61"/>
      <c r="EP91" s="61"/>
      <c r="EQ91" s="61"/>
      <c r="ER91" s="61"/>
      <c r="ES91" s="61"/>
      <c r="ET91" s="61"/>
      <c r="EU91" s="61"/>
      <c r="EV91" s="61"/>
      <c r="EW91" s="61"/>
      <c r="EX91" s="61"/>
      <c r="EY91" s="61"/>
      <c r="EZ91" s="61"/>
      <c r="FA91" s="61"/>
      <c r="FB91" s="61"/>
      <c r="FC91" s="61"/>
      <c r="FD91" s="61"/>
      <c r="FE91" s="61"/>
      <c r="FF91" s="61"/>
      <c r="FG91" s="61"/>
      <c r="FH91" s="61"/>
      <c r="FI91" s="61"/>
      <c r="FJ91" s="61"/>
      <c r="FK91" s="61"/>
      <c r="FL91" s="61"/>
      <c r="FM91" s="61"/>
      <c r="FN91" s="61"/>
      <c r="FO91" s="61"/>
      <c r="FP91" s="61"/>
      <c r="FQ91" s="61"/>
      <c r="FR91" s="61"/>
      <c r="FS91" s="61"/>
      <c r="FT91" s="61"/>
      <c r="FU91" s="61"/>
      <c r="FV91" s="61"/>
      <c r="FW91" s="61"/>
      <c r="FX91" s="61"/>
      <c r="FY91" s="61"/>
      <c r="FZ91" s="61"/>
      <c r="GA91" s="61"/>
      <c r="GB91" s="61"/>
      <c r="GC91" s="61"/>
      <c r="GD91" s="61"/>
      <c r="GE91" s="61"/>
      <c r="GF91" s="61"/>
      <c r="GG91" s="61"/>
      <c r="GH91" s="61"/>
      <c r="GI91" s="61"/>
      <c r="GJ91" s="61"/>
      <c r="GK91" s="61"/>
      <c r="GL91" s="61"/>
      <c r="GM91" s="61"/>
      <c r="GN91" s="61"/>
      <c r="GO91" s="61"/>
      <c r="GP91" s="61"/>
      <c r="GQ91" s="61"/>
      <c r="GR91" s="61"/>
      <c r="GS91" s="61"/>
      <c r="GT91" s="61"/>
      <c r="GU91" s="61"/>
      <c r="GV91" s="61"/>
      <c r="GW91" s="61"/>
      <c r="GX91" s="61"/>
      <c r="GY91" s="61"/>
      <c r="GZ91" s="61"/>
      <c r="HA91" s="61"/>
      <c r="HB91" s="61"/>
      <c r="HC91" s="61"/>
      <c r="HD91" s="61"/>
      <c r="HE91" s="61"/>
      <c r="HF91" s="61"/>
      <c r="HG91" s="61"/>
      <c r="HH91" s="61"/>
      <c r="HI91" s="61"/>
      <c r="HJ91" s="61"/>
      <c r="HK91" s="61"/>
      <c r="HL91" s="61"/>
      <c r="HM91" s="61"/>
      <c r="HN91" s="61"/>
      <c r="HO91" s="61"/>
      <c r="HP91" s="61"/>
      <c r="HQ91" s="61"/>
      <c r="HR91" s="61"/>
      <c r="HS91" s="61"/>
      <c r="HT91" s="61"/>
      <c r="HU91" s="61"/>
      <c r="HV91" s="61"/>
      <c r="HW91" s="61"/>
      <c r="HX91" s="61"/>
      <c r="HY91" s="61"/>
      <c r="HZ91" s="61"/>
      <c r="IA91" s="61"/>
      <c r="IB91" s="61"/>
      <c r="IC91" s="61"/>
      <c r="ID91" s="61"/>
      <c r="IE91" s="61"/>
      <c r="IF91" s="61"/>
      <c r="IG91" s="61"/>
      <c r="IH91" s="61"/>
      <c r="II91" s="61"/>
      <c r="IJ91" s="61"/>
      <c r="IK91" s="61"/>
      <c r="IL91" s="61"/>
      <c r="IM91" s="61"/>
      <c r="IN91" s="61"/>
      <c r="IO91" s="61"/>
      <c r="IP91" s="61"/>
      <c r="IQ91" s="61"/>
      <c r="IR91" s="61"/>
      <c r="IS91" s="61"/>
      <c r="IT91" s="61"/>
      <c r="IU91" s="61"/>
      <c r="IV91" s="61"/>
      <c r="IW91" s="61"/>
      <c r="IX91" s="61"/>
      <c r="IY91" s="61"/>
      <c r="IZ91" s="61"/>
      <c r="JA91" s="61"/>
      <c r="JB91" s="61"/>
      <c r="JC91" s="61"/>
      <c r="JD91" s="61"/>
      <c r="JE91" s="61"/>
      <c r="JF91" s="61"/>
      <c r="JG91" s="61"/>
      <c r="JH91" s="61"/>
      <c r="JI91" s="61"/>
      <c r="JJ91" s="61"/>
      <c r="JK91" s="61"/>
      <c r="JL91" s="61"/>
      <c r="JM91" s="61"/>
      <c r="JN91" s="61"/>
      <c r="JO91" s="61"/>
      <c r="JP91" s="61"/>
      <c r="JQ91" s="61"/>
      <c r="JR91" s="61"/>
      <c r="JS91" s="61"/>
      <c r="JT91" s="61"/>
      <c r="JU91" s="61"/>
      <c r="JV91" s="61"/>
      <c r="JW91" s="61"/>
      <c r="JX91" s="61"/>
      <c r="JY91" s="61"/>
      <c r="JZ91" s="61"/>
      <c r="KA91" s="61"/>
      <c r="KB91" s="61"/>
      <c r="KC91" s="61"/>
      <c r="KD91" s="61"/>
      <c r="KE91" s="61"/>
      <c r="KF91" s="61"/>
      <c r="KG91" s="61"/>
      <c r="KH91" s="61"/>
      <c r="KI91" s="61"/>
      <c r="KJ91" s="61"/>
      <c r="KK91" s="61"/>
      <c r="KL91" s="61"/>
      <c r="KM91" s="61"/>
      <c r="KN91" s="61"/>
      <c r="KO91" s="61"/>
      <c r="KP91" s="61"/>
      <c r="KQ91" s="61"/>
      <c r="KR91" s="61"/>
      <c r="KS91" s="61"/>
      <c r="KT91" s="61"/>
      <c r="KU91" s="61"/>
      <c r="KV91" s="61"/>
      <c r="KW91" s="61"/>
      <c r="KX91" s="61"/>
      <c r="KY91" s="61"/>
      <c r="KZ91" s="61"/>
      <c r="LA91" s="61"/>
      <c r="LB91" s="61"/>
      <c r="LC91" s="61"/>
      <c r="LD91" s="61"/>
      <c r="LE91" s="61"/>
      <c r="LF91" s="61"/>
      <c r="LG91" s="61"/>
      <c r="LH91" s="61"/>
      <c r="LI91" s="61"/>
      <c r="LJ91" s="61"/>
      <c r="LK91" s="61"/>
      <c r="LL91" s="61"/>
      <c r="LM91" s="61"/>
      <c r="LN91" s="61"/>
      <c r="LO91" s="61"/>
      <c r="LP91" s="61"/>
      <c r="LQ91" s="61"/>
      <c r="LR91" s="61"/>
      <c r="LS91" s="61"/>
      <c r="LT91" s="61"/>
      <c r="LU91" s="61"/>
      <c r="LV91" s="61"/>
      <c r="LW91" s="61"/>
      <c r="LX91" s="61"/>
      <c r="LY91" s="61"/>
      <c r="LZ91" s="61"/>
      <c r="MA91" s="61"/>
      <c r="MB91" s="61"/>
      <c r="MC91" s="61"/>
      <c r="MD91" s="61"/>
      <c r="ME91" s="61"/>
      <c r="MF91" s="61"/>
      <c r="MG91" s="61"/>
      <c r="MH91" s="61"/>
      <c r="MI91" s="61"/>
      <c r="MJ91" s="61"/>
      <c r="MK91" s="61"/>
      <c r="ML91" s="61"/>
      <c r="MM91" s="61"/>
      <c r="MN91" s="61"/>
      <c r="MO91" s="61"/>
      <c r="MP91" s="61"/>
      <c r="MQ91" s="61"/>
      <c r="MR91" s="61"/>
      <c r="MS91" s="61"/>
      <c r="MT91" s="61"/>
      <c r="MU91" s="61"/>
      <c r="MV91" s="61"/>
      <c r="MW91" s="61"/>
      <c r="MX91" s="61"/>
      <c r="MY91" s="61"/>
      <c r="MZ91" s="61"/>
      <c r="NA91" s="61"/>
      <c r="NB91" s="61"/>
      <c r="NC91" s="61"/>
      <c r="ND91" s="61"/>
      <c r="NE91" s="61"/>
      <c r="NF91" s="61"/>
      <c r="NG91" s="61"/>
      <c r="NH91" s="61"/>
      <c r="NI91" s="61"/>
      <c r="NJ91" s="61"/>
      <c r="NK91" s="61"/>
      <c r="NL91" s="61"/>
      <c r="NM91" s="61"/>
      <c r="NN91" s="61"/>
      <c r="NO91" s="61"/>
      <c r="NP91" s="61"/>
      <c r="NQ91" s="61"/>
      <c r="NR91" s="61"/>
      <c r="NS91" s="61"/>
      <c r="NT91" s="61"/>
    </row>
    <row r="92" spans="1:384" s="4" customFormat="1" ht="56.25" customHeight="1" x14ac:dyDescent="0.2">
      <c r="A92" s="41"/>
      <c r="B92" s="41"/>
      <c r="C92" s="41"/>
      <c r="D92" s="28"/>
      <c r="E92" s="37" t="s">
        <v>124</v>
      </c>
      <c r="F92" s="45">
        <v>2019</v>
      </c>
      <c r="G92" s="23"/>
      <c r="H92" s="22">
        <v>98765</v>
      </c>
      <c r="I92" s="22"/>
      <c r="J92" s="17">
        <f t="shared" si="28"/>
        <v>98765</v>
      </c>
      <c r="K92" s="26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61"/>
      <c r="DD92" s="61"/>
      <c r="DE92" s="61"/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  <c r="DZ92" s="61"/>
      <c r="EA92" s="61"/>
      <c r="EB92" s="61"/>
      <c r="EC92" s="61"/>
      <c r="ED92" s="61"/>
      <c r="EE92" s="61"/>
      <c r="EF92" s="61"/>
      <c r="EG92" s="61"/>
      <c r="EH92" s="61"/>
      <c r="EI92" s="61"/>
      <c r="EJ92" s="61"/>
      <c r="EK92" s="61"/>
      <c r="EL92" s="61"/>
      <c r="EM92" s="61"/>
      <c r="EN92" s="61"/>
      <c r="EO92" s="61"/>
      <c r="EP92" s="61"/>
      <c r="EQ92" s="61"/>
      <c r="ER92" s="61"/>
      <c r="ES92" s="61"/>
      <c r="ET92" s="61"/>
      <c r="EU92" s="61"/>
      <c r="EV92" s="61"/>
      <c r="EW92" s="61"/>
      <c r="EX92" s="61"/>
      <c r="EY92" s="61"/>
      <c r="EZ92" s="61"/>
      <c r="FA92" s="61"/>
      <c r="FB92" s="61"/>
      <c r="FC92" s="61"/>
      <c r="FD92" s="61"/>
      <c r="FE92" s="61"/>
      <c r="FF92" s="61"/>
      <c r="FG92" s="61"/>
      <c r="FH92" s="61"/>
      <c r="FI92" s="61"/>
      <c r="FJ92" s="61"/>
      <c r="FK92" s="61"/>
      <c r="FL92" s="61"/>
      <c r="FM92" s="61"/>
      <c r="FN92" s="61"/>
      <c r="FO92" s="61"/>
      <c r="FP92" s="61"/>
      <c r="FQ92" s="61"/>
      <c r="FR92" s="61"/>
      <c r="FS92" s="61"/>
      <c r="FT92" s="61"/>
      <c r="FU92" s="61"/>
      <c r="FV92" s="61"/>
      <c r="FW92" s="61"/>
      <c r="FX92" s="61"/>
      <c r="FY92" s="61"/>
      <c r="FZ92" s="61"/>
      <c r="GA92" s="61"/>
      <c r="GB92" s="61"/>
      <c r="GC92" s="61"/>
      <c r="GD92" s="61"/>
      <c r="GE92" s="61"/>
      <c r="GF92" s="61"/>
      <c r="GG92" s="61"/>
      <c r="GH92" s="61"/>
      <c r="GI92" s="61"/>
      <c r="GJ92" s="61"/>
      <c r="GK92" s="61"/>
      <c r="GL92" s="61"/>
      <c r="GM92" s="61"/>
      <c r="GN92" s="61"/>
      <c r="GO92" s="61"/>
      <c r="GP92" s="61"/>
      <c r="GQ92" s="61"/>
      <c r="GR92" s="61"/>
      <c r="GS92" s="61"/>
      <c r="GT92" s="61"/>
      <c r="GU92" s="61"/>
      <c r="GV92" s="61"/>
      <c r="GW92" s="61"/>
      <c r="GX92" s="61"/>
      <c r="GY92" s="61"/>
      <c r="GZ92" s="61"/>
      <c r="HA92" s="61"/>
      <c r="HB92" s="61"/>
      <c r="HC92" s="61"/>
      <c r="HD92" s="61"/>
      <c r="HE92" s="61"/>
      <c r="HF92" s="61"/>
      <c r="HG92" s="61"/>
      <c r="HH92" s="61"/>
      <c r="HI92" s="61"/>
      <c r="HJ92" s="61"/>
      <c r="HK92" s="61"/>
      <c r="HL92" s="61"/>
      <c r="HM92" s="61"/>
      <c r="HN92" s="61"/>
      <c r="HO92" s="61"/>
      <c r="HP92" s="61"/>
      <c r="HQ92" s="61"/>
      <c r="HR92" s="61"/>
      <c r="HS92" s="61"/>
      <c r="HT92" s="61"/>
      <c r="HU92" s="61"/>
      <c r="HV92" s="61"/>
      <c r="HW92" s="61"/>
      <c r="HX92" s="61"/>
      <c r="HY92" s="61"/>
      <c r="HZ92" s="61"/>
      <c r="IA92" s="61"/>
      <c r="IB92" s="61"/>
      <c r="IC92" s="61"/>
      <c r="ID92" s="61"/>
      <c r="IE92" s="61"/>
      <c r="IF92" s="61"/>
      <c r="IG92" s="61"/>
      <c r="IH92" s="61"/>
      <c r="II92" s="61"/>
      <c r="IJ92" s="61"/>
      <c r="IK92" s="61"/>
      <c r="IL92" s="61"/>
      <c r="IM92" s="61"/>
      <c r="IN92" s="61"/>
      <c r="IO92" s="61"/>
      <c r="IP92" s="61"/>
      <c r="IQ92" s="61"/>
      <c r="IR92" s="61"/>
      <c r="IS92" s="61"/>
      <c r="IT92" s="61"/>
      <c r="IU92" s="61"/>
      <c r="IV92" s="61"/>
      <c r="IW92" s="61"/>
      <c r="IX92" s="61"/>
      <c r="IY92" s="61"/>
      <c r="IZ92" s="61"/>
      <c r="JA92" s="61"/>
      <c r="JB92" s="61"/>
      <c r="JC92" s="61"/>
      <c r="JD92" s="61"/>
      <c r="JE92" s="61"/>
      <c r="JF92" s="61"/>
      <c r="JG92" s="61"/>
      <c r="JH92" s="61"/>
      <c r="JI92" s="61"/>
      <c r="JJ92" s="61"/>
      <c r="JK92" s="61"/>
      <c r="JL92" s="61"/>
      <c r="JM92" s="61"/>
      <c r="JN92" s="61"/>
      <c r="JO92" s="61"/>
      <c r="JP92" s="61"/>
      <c r="JQ92" s="61"/>
      <c r="JR92" s="61"/>
      <c r="JS92" s="61"/>
      <c r="JT92" s="61"/>
      <c r="JU92" s="61"/>
      <c r="JV92" s="61"/>
      <c r="JW92" s="61"/>
      <c r="JX92" s="61"/>
      <c r="JY92" s="61"/>
      <c r="JZ92" s="61"/>
      <c r="KA92" s="61"/>
      <c r="KB92" s="61"/>
      <c r="KC92" s="61"/>
      <c r="KD92" s="61"/>
      <c r="KE92" s="61"/>
      <c r="KF92" s="61"/>
      <c r="KG92" s="61"/>
      <c r="KH92" s="61"/>
      <c r="KI92" s="61"/>
      <c r="KJ92" s="61"/>
      <c r="KK92" s="61"/>
      <c r="KL92" s="61"/>
      <c r="KM92" s="61"/>
      <c r="KN92" s="61"/>
      <c r="KO92" s="61"/>
      <c r="KP92" s="61"/>
      <c r="KQ92" s="61"/>
      <c r="KR92" s="61"/>
      <c r="KS92" s="61"/>
      <c r="KT92" s="61"/>
      <c r="KU92" s="61"/>
      <c r="KV92" s="61"/>
      <c r="KW92" s="61"/>
      <c r="KX92" s="61"/>
      <c r="KY92" s="61"/>
      <c r="KZ92" s="61"/>
      <c r="LA92" s="61"/>
      <c r="LB92" s="61"/>
      <c r="LC92" s="61"/>
      <c r="LD92" s="61"/>
      <c r="LE92" s="61"/>
      <c r="LF92" s="61"/>
      <c r="LG92" s="61"/>
      <c r="LH92" s="61"/>
      <c r="LI92" s="61"/>
      <c r="LJ92" s="61"/>
      <c r="LK92" s="61"/>
      <c r="LL92" s="61"/>
      <c r="LM92" s="61"/>
      <c r="LN92" s="61"/>
      <c r="LO92" s="61"/>
      <c r="LP92" s="61"/>
      <c r="LQ92" s="61"/>
      <c r="LR92" s="61"/>
      <c r="LS92" s="61"/>
      <c r="LT92" s="61"/>
      <c r="LU92" s="61"/>
      <c r="LV92" s="61"/>
      <c r="LW92" s="61"/>
      <c r="LX92" s="61"/>
      <c r="LY92" s="61"/>
      <c r="LZ92" s="61"/>
      <c r="MA92" s="61"/>
      <c r="MB92" s="61"/>
      <c r="MC92" s="61"/>
      <c r="MD92" s="61"/>
      <c r="ME92" s="61"/>
      <c r="MF92" s="61"/>
      <c r="MG92" s="61"/>
      <c r="MH92" s="61"/>
      <c r="MI92" s="61"/>
      <c r="MJ92" s="61"/>
      <c r="MK92" s="61"/>
      <c r="ML92" s="61"/>
      <c r="MM92" s="61"/>
      <c r="MN92" s="61"/>
      <c r="MO92" s="61"/>
      <c r="MP92" s="61"/>
      <c r="MQ92" s="61"/>
      <c r="MR92" s="61"/>
      <c r="MS92" s="61"/>
      <c r="MT92" s="61"/>
      <c r="MU92" s="61"/>
      <c r="MV92" s="61"/>
      <c r="MW92" s="61"/>
      <c r="MX92" s="61"/>
      <c r="MY92" s="61"/>
      <c r="MZ92" s="61"/>
      <c r="NA92" s="61"/>
      <c r="NB92" s="61"/>
      <c r="NC92" s="61"/>
      <c r="ND92" s="61"/>
      <c r="NE92" s="61"/>
      <c r="NF92" s="61"/>
      <c r="NG92" s="61"/>
      <c r="NH92" s="61"/>
      <c r="NI92" s="61"/>
      <c r="NJ92" s="61"/>
      <c r="NK92" s="61"/>
      <c r="NL92" s="61"/>
      <c r="NM92" s="61"/>
      <c r="NN92" s="61"/>
      <c r="NO92" s="61"/>
      <c r="NP92" s="61"/>
      <c r="NQ92" s="61"/>
      <c r="NR92" s="61"/>
      <c r="NS92" s="61"/>
      <c r="NT92" s="61"/>
    </row>
    <row r="93" spans="1:384" s="4" customFormat="1" ht="69" customHeight="1" x14ac:dyDescent="0.2">
      <c r="A93" s="41"/>
      <c r="B93" s="41"/>
      <c r="C93" s="41"/>
      <c r="D93" s="28"/>
      <c r="E93" s="37" t="s">
        <v>126</v>
      </c>
      <c r="F93" s="45">
        <v>2019</v>
      </c>
      <c r="G93" s="23"/>
      <c r="H93" s="22"/>
      <c r="I93" s="22">
        <v>171000</v>
      </c>
      <c r="J93" s="17">
        <f>I93+H93</f>
        <v>171000</v>
      </c>
      <c r="K93" s="26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  <c r="DZ93" s="61"/>
      <c r="EA93" s="61"/>
      <c r="EB93" s="61"/>
      <c r="EC93" s="61"/>
      <c r="ED93" s="61"/>
      <c r="EE93" s="61"/>
      <c r="EF93" s="61"/>
      <c r="EG93" s="61"/>
      <c r="EH93" s="61"/>
      <c r="EI93" s="61"/>
      <c r="EJ93" s="61"/>
      <c r="EK93" s="61"/>
      <c r="EL93" s="61"/>
      <c r="EM93" s="61"/>
      <c r="EN93" s="61"/>
      <c r="EO93" s="61"/>
      <c r="EP93" s="61"/>
      <c r="EQ93" s="61"/>
      <c r="ER93" s="61"/>
      <c r="ES93" s="61"/>
      <c r="ET93" s="61"/>
      <c r="EU93" s="61"/>
      <c r="EV93" s="61"/>
      <c r="EW93" s="61"/>
      <c r="EX93" s="61"/>
      <c r="EY93" s="61"/>
      <c r="EZ93" s="61"/>
      <c r="FA93" s="61"/>
      <c r="FB93" s="61"/>
      <c r="FC93" s="61"/>
      <c r="FD93" s="61"/>
      <c r="FE93" s="61"/>
      <c r="FF93" s="61"/>
      <c r="FG93" s="61"/>
      <c r="FH93" s="61"/>
      <c r="FI93" s="61"/>
      <c r="FJ93" s="61"/>
      <c r="FK93" s="61"/>
      <c r="FL93" s="61"/>
      <c r="FM93" s="61"/>
      <c r="FN93" s="61"/>
      <c r="FO93" s="61"/>
      <c r="FP93" s="61"/>
      <c r="FQ93" s="61"/>
      <c r="FR93" s="61"/>
      <c r="FS93" s="61"/>
      <c r="FT93" s="61"/>
      <c r="FU93" s="61"/>
      <c r="FV93" s="61"/>
      <c r="FW93" s="61"/>
      <c r="FX93" s="61"/>
      <c r="FY93" s="61"/>
      <c r="FZ93" s="61"/>
      <c r="GA93" s="61"/>
      <c r="GB93" s="61"/>
      <c r="GC93" s="61"/>
      <c r="GD93" s="61"/>
      <c r="GE93" s="61"/>
      <c r="GF93" s="61"/>
      <c r="GG93" s="61"/>
      <c r="GH93" s="61"/>
      <c r="GI93" s="61"/>
      <c r="GJ93" s="61"/>
      <c r="GK93" s="61"/>
      <c r="GL93" s="61"/>
      <c r="GM93" s="61"/>
      <c r="GN93" s="61"/>
      <c r="GO93" s="61"/>
      <c r="GP93" s="61"/>
      <c r="GQ93" s="61"/>
      <c r="GR93" s="61"/>
      <c r="GS93" s="61"/>
      <c r="GT93" s="61"/>
      <c r="GU93" s="61"/>
      <c r="GV93" s="61"/>
      <c r="GW93" s="61"/>
      <c r="GX93" s="61"/>
      <c r="GY93" s="61"/>
      <c r="GZ93" s="61"/>
      <c r="HA93" s="61"/>
      <c r="HB93" s="61"/>
      <c r="HC93" s="61"/>
      <c r="HD93" s="61"/>
      <c r="HE93" s="61"/>
      <c r="HF93" s="61"/>
      <c r="HG93" s="61"/>
      <c r="HH93" s="61"/>
      <c r="HI93" s="61"/>
      <c r="HJ93" s="61"/>
      <c r="HK93" s="61"/>
      <c r="HL93" s="61"/>
      <c r="HM93" s="61"/>
      <c r="HN93" s="61"/>
      <c r="HO93" s="61"/>
      <c r="HP93" s="61"/>
      <c r="HQ93" s="61"/>
      <c r="HR93" s="61"/>
      <c r="HS93" s="61"/>
      <c r="HT93" s="61"/>
      <c r="HU93" s="61"/>
      <c r="HV93" s="61"/>
      <c r="HW93" s="61"/>
      <c r="HX93" s="61"/>
      <c r="HY93" s="61"/>
      <c r="HZ93" s="61"/>
      <c r="IA93" s="61"/>
      <c r="IB93" s="61"/>
      <c r="IC93" s="61"/>
      <c r="ID93" s="61"/>
      <c r="IE93" s="61"/>
      <c r="IF93" s="61"/>
      <c r="IG93" s="61"/>
      <c r="IH93" s="61"/>
      <c r="II93" s="61"/>
      <c r="IJ93" s="61"/>
      <c r="IK93" s="61"/>
      <c r="IL93" s="61"/>
      <c r="IM93" s="61"/>
      <c r="IN93" s="61"/>
      <c r="IO93" s="61"/>
      <c r="IP93" s="61"/>
      <c r="IQ93" s="61"/>
      <c r="IR93" s="61"/>
      <c r="IS93" s="61"/>
      <c r="IT93" s="61"/>
      <c r="IU93" s="61"/>
      <c r="IV93" s="61"/>
      <c r="IW93" s="61"/>
      <c r="IX93" s="61"/>
      <c r="IY93" s="61"/>
      <c r="IZ93" s="61"/>
      <c r="JA93" s="61"/>
      <c r="JB93" s="61"/>
      <c r="JC93" s="61"/>
      <c r="JD93" s="61"/>
      <c r="JE93" s="61"/>
      <c r="JF93" s="61"/>
      <c r="JG93" s="61"/>
      <c r="JH93" s="61"/>
      <c r="JI93" s="61"/>
      <c r="JJ93" s="61"/>
      <c r="JK93" s="61"/>
      <c r="JL93" s="61"/>
      <c r="JM93" s="61"/>
      <c r="JN93" s="61"/>
      <c r="JO93" s="61"/>
      <c r="JP93" s="61"/>
      <c r="JQ93" s="61"/>
      <c r="JR93" s="61"/>
      <c r="JS93" s="61"/>
      <c r="JT93" s="61"/>
      <c r="JU93" s="61"/>
      <c r="JV93" s="61"/>
      <c r="JW93" s="61"/>
      <c r="JX93" s="61"/>
      <c r="JY93" s="61"/>
      <c r="JZ93" s="61"/>
      <c r="KA93" s="61"/>
      <c r="KB93" s="61"/>
      <c r="KC93" s="61"/>
      <c r="KD93" s="61"/>
      <c r="KE93" s="61"/>
      <c r="KF93" s="61"/>
      <c r="KG93" s="61"/>
      <c r="KH93" s="61"/>
      <c r="KI93" s="61"/>
      <c r="KJ93" s="61"/>
      <c r="KK93" s="61"/>
      <c r="KL93" s="61"/>
      <c r="KM93" s="61"/>
      <c r="KN93" s="61"/>
      <c r="KO93" s="61"/>
      <c r="KP93" s="61"/>
      <c r="KQ93" s="61"/>
      <c r="KR93" s="61"/>
      <c r="KS93" s="61"/>
      <c r="KT93" s="61"/>
      <c r="KU93" s="61"/>
      <c r="KV93" s="61"/>
      <c r="KW93" s="61"/>
      <c r="KX93" s="61"/>
      <c r="KY93" s="61"/>
      <c r="KZ93" s="61"/>
      <c r="LA93" s="61"/>
      <c r="LB93" s="61"/>
      <c r="LC93" s="61"/>
      <c r="LD93" s="61"/>
      <c r="LE93" s="61"/>
      <c r="LF93" s="61"/>
      <c r="LG93" s="61"/>
      <c r="LH93" s="61"/>
      <c r="LI93" s="61"/>
      <c r="LJ93" s="61"/>
      <c r="LK93" s="61"/>
      <c r="LL93" s="61"/>
      <c r="LM93" s="61"/>
      <c r="LN93" s="61"/>
      <c r="LO93" s="61"/>
      <c r="LP93" s="61"/>
      <c r="LQ93" s="61"/>
      <c r="LR93" s="61"/>
      <c r="LS93" s="61"/>
      <c r="LT93" s="61"/>
      <c r="LU93" s="61"/>
      <c r="LV93" s="61"/>
      <c r="LW93" s="61"/>
      <c r="LX93" s="61"/>
      <c r="LY93" s="61"/>
      <c r="LZ93" s="61"/>
      <c r="MA93" s="61"/>
      <c r="MB93" s="61"/>
      <c r="MC93" s="61"/>
      <c r="MD93" s="61"/>
      <c r="ME93" s="61"/>
      <c r="MF93" s="61"/>
      <c r="MG93" s="61"/>
      <c r="MH93" s="61"/>
      <c r="MI93" s="61"/>
      <c r="MJ93" s="61"/>
      <c r="MK93" s="61"/>
      <c r="ML93" s="61"/>
      <c r="MM93" s="61"/>
      <c r="MN93" s="61"/>
      <c r="MO93" s="61"/>
      <c r="MP93" s="61"/>
      <c r="MQ93" s="61"/>
      <c r="MR93" s="61"/>
      <c r="MS93" s="61"/>
      <c r="MT93" s="61"/>
      <c r="MU93" s="61"/>
      <c r="MV93" s="61"/>
      <c r="MW93" s="61"/>
      <c r="MX93" s="61"/>
      <c r="MY93" s="61"/>
      <c r="MZ93" s="61"/>
      <c r="NA93" s="61"/>
      <c r="NB93" s="61"/>
      <c r="NC93" s="61"/>
      <c r="ND93" s="61"/>
      <c r="NE93" s="61"/>
      <c r="NF93" s="61"/>
      <c r="NG93" s="61"/>
      <c r="NH93" s="61"/>
      <c r="NI93" s="61"/>
      <c r="NJ93" s="61"/>
      <c r="NK93" s="61"/>
      <c r="NL93" s="61"/>
      <c r="NM93" s="61"/>
      <c r="NN93" s="61"/>
      <c r="NO93" s="61"/>
      <c r="NP93" s="61"/>
      <c r="NQ93" s="61"/>
      <c r="NR93" s="61"/>
      <c r="NS93" s="61"/>
      <c r="NT93" s="61"/>
    </row>
    <row r="94" spans="1:384" s="4" customFormat="1" ht="44.45" customHeight="1" x14ac:dyDescent="0.2">
      <c r="A94" s="41"/>
      <c r="B94" s="41"/>
      <c r="C94" s="41"/>
      <c r="D94" s="28"/>
      <c r="E94" s="37" t="s">
        <v>103</v>
      </c>
      <c r="F94" s="22" t="s">
        <v>56</v>
      </c>
      <c r="G94" s="23">
        <v>167618</v>
      </c>
      <c r="H94" s="22">
        <v>161733</v>
      </c>
      <c r="I94" s="22"/>
      <c r="J94" s="17">
        <f t="shared" si="28"/>
        <v>161733</v>
      </c>
      <c r="K94" s="26">
        <v>1.4</v>
      </c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/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  <c r="DZ94" s="61"/>
      <c r="EA94" s="61"/>
      <c r="EB94" s="61"/>
      <c r="EC94" s="61"/>
      <c r="ED94" s="61"/>
      <c r="EE94" s="61"/>
      <c r="EF94" s="61"/>
      <c r="EG94" s="61"/>
      <c r="EH94" s="61"/>
      <c r="EI94" s="61"/>
      <c r="EJ94" s="61"/>
      <c r="EK94" s="61"/>
      <c r="EL94" s="61"/>
      <c r="EM94" s="61"/>
      <c r="EN94" s="61"/>
      <c r="EO94" s="61"/>
      <c r="EP94" s="61"/>
      <c r="EQ94" s="61"/>
      <c r="ER94" s="61"/>
      <c r="ES94" s="61"/>
      <c r="ET94" s="61"/>
      <c r="EU94" s="61"/>
      <c r="EV94" s="61"/>
      <c r="EW94" s="61"/>
      <c r="EX94" s="61"/>
      <c r="EY94" s="61"/>
      <c r="EZ94" s="61"/>
      <c r="FA94" s="61"/>
      <c r="FB94" s="61"/>
      <c r="FC94" s="61"/>
      <c r="FD94" s="61"/>
      <c r="FE94" s="61"/>
      <c r="FF94" s="61"/>
      <c r="FG94" s="61"/>
      <c r="FH94" s="61"/>
      <c r="FI94" s="61"/>
      <c r="FJ94" s="61"/>
      <c r="FK94" s="61"/>
      <c r="FL94" s="61"/>
      <c r="FM94" s="61"/>
      <c r="FN94" s="61"/>
      <c r="FO94" s="61"/>
      <c r="FP94" s="61"/>
      <c r="FQ94" s="61"/>
      <c r="FR94" s="61"/>
      <c r="FS94" s="61"/>
      <c r="FT94" s="61"/>
      <c r="FU94" s="61"/>
      <c r="FV94" s="61"/>
      <c r="FW94" s="61"/>
      <c r="FX94" s="61"/>
      <c r="FY94" s="61"/>
      <c r="FZ94" s="61"/>
      <c r="GA94" s="61"/>
      <c r="GB94" s="61"/>
      <c r="GC94" s="61"/>
      <c r="GD94" s="61"/>
      <c r="GE94" s="61"/>
      <c r="GF94" s="61"/>
      <c r="GG94" s="61"/>
      <c r="GH94" s="61"/>
      <c r="GI94" s="61"/>
      <c r="GJ94" s="61"/>
      <c r="GK94" s="61"/>
      <c r="GL94" s="61"/>
      <c r="GM94" s="61"/>
      <c r="GN94" s="61"/>
      <c r="GO94" s="61"/>
      <c r="GP94" s="61"/>
      <c r="GQ94" s="61"/>
      <c r="GR94" s="61"/>
      <c r="GS94" s="61"/>
      <c r="GT94" s="61"/>
      <c r="GU94" s="61"/>
      <c r="GV94" s="61"/>
      <c r="GW94" s="61"/>
      <c r="GX94" s="61"/>
      <c r="GY94" s="61"/>
      <c r="GZ94" s="61"/>
      <c r="HA94" s="61"/>
      <c r="HB94" s="61"/>
      <c r="HC94" s="61"/>
      <c r="HD94" s="61"/>
      <c r="HE94" s="61"/>
      <c r="HF94" s="61"/>
      <c r="HG94" s="61"/>
      <c r="HH94" s="61"/>
      <c r="HI94" s="61"/>
      <c r="HJ94" s="61"/>
      <c r="HK94" s="61"/>
      <c r="HL94" s="61"/>
      <c r="HM94" s="61"/>
      <c r="HN94" s="61"/>
      <c r="HO94" s="61"/>
      <c r="HP94" s="61"/>
      <c r="HQ94" s="61"/>
      <c r="HR94" s="61"/>
      <c r="HS94" s="61"/>
      <c r="HT94" s="61"/>
      <c r="HU94" s="61"/>
      <c r="HV94" s="61"/>
      <c r="HW94" s="61"/>
      <c r="HX94" s="61"/>
      <c r="HY94" s="61"/>
      <c r="HZ94" s="61"/>
      <c r="IA94" s="61"/>
      <c r="IB94" s="61"/>
      <c r="IC94" s="61"/>
      <c r="ID94" s="61"/>
      <c r="IE94" s="61"/>
      <c r="IF94" s="61"/>
      <c r="IG94" s="61"/>
      <c r="IH94" s="61"/>
      <c r="II94" s="61"/>
      <c r="IJ94" s="61"/>
      <c r="IK94" s="61"/>
      <c r="IL94" s="61"/>
      <c r="IM94" s="61"/>
      <c r="IN94" s="61"/>
      <c r="IO94" s="61"/>
      <c r="IP94" s="61"/>
      <c r="IQ94" s="61"/>
      <c r="IR94" s="61"/>
      <c r="IS94" s="61"/>
      <c r="IT94" s="61"/>
      <c r="IU94" s="61"/>
      <c r="IV94" s="61"/>
      <c r="IW94" s="61"/>
      <c r="IX94" s="61"/>
      <c r="IY94" s="61"/>
      <c r="IZ94" s="61"/>
      <c r="JA94" s="61"/>
      <c r="JB94" s="61"/>
      <c r="JC94" s="61"/>
      <c r="JD94" s="61"/>
      <c r="JE94" s="61"/>
      <c r="JF94" s="61"/>
      <c r="JG94" s="61"/>
      <c r="JH94" s="61"/>
      <c r="JI94" s="61"/>
      <c r="JJ94" s="61"/>
      <c r="JK94" s="61"/>
      <c r="JL94" s="61"/>
      <c r="JM94" s="61"/>
      <c r="JN94" s="61"/>
      <c r="JO94" s="61"/>
      <c r="JP94" s="61"/>
      <c r="JQ94" s="61"/>
      <c r="JR94" s="61"/>
      <c r="JS94" s="61"/>
      <c r="JT94" s="61"/>
      <c r="JU94" s="61"/>
      <c r="JV94" s="61"/>
      <c r="JW94" s="61"/>
      <c r="JX94" s="61"/>
      <c r="JY94" s="61"/>
      <c r="JZ94" s="61"/>
      <c r="KA94" s="61"/>
      <c r="KB94" s="61"/>
      <c r="KC94" s="61"/>
      <c r="KD94" s="61"/>
      <c r="KE94" s="61"/>
      <c r="KF94" s="61"/>
      <c r="KG94" s="61"/>
      <c r="KH94" s="61"/>
      <c r="KI94" s="61"/>
      <c r="KJ94" s="61"/>
      <c r="KK94" s="61"/>
      <c r="KL94" s="61"/>
      <c r="KM94" s="61"/>
      <c r="KN94" s="61"/>
      <c r="KO94" s="61"/>
      <c r="KP94" s="61"/>
      <c r="KQ94" s="61"/>
      <c r="KR94" s="61"/>
      <c r="KS94" s="61"/>
      <c r="KT94" s="61"/>
      <c r="KU94" s="61"/>
      <c r="KV94" s="61"/>
      <c r="KW94" s="61"/>
      <c r="KX94" s="61"/>
      <c r="KY94" s="61"/>
      <c r="KZ94" s="61"/>
      <c r="LA94" s="61"/>
      <c r="LB94" s="61"/>
      <c r="LC94" s="61"/>
      <c r="LD94" s="61"/>
      <c r="LE94" s="61"/>
      <c r="LF94" s="61"/>
      <c r="LG94" s="61"/>
      <c r="LH94" s="61"/>
      <c r="LI94" s="61"/>
      <c r="LJ94" s="61"/>
      <c r="LK94" s="61"/>
      <c r="LL94" s="61"/>
      <c r="LM94" s="61"/>
      <c r="LN94" s="61"/>
      <c r="LO94" s="61"/>
      <c r="LP94" s="61"/>
      <c r="LQ94" s="61"/>
      <c r="LR94" s="61"/>
      <c r="LS94" s="61"/>
      <c r="LT94" s="61"/>
      <c r="LU94" s="61"/>
      <c r="LV94" s="61"/>
      <c r="LW94" s="61"/>
      <c r="LX94" s="61"/>
      <c r="LY94" s="61"/>
      <c r="LZ94" s="61"/>
      <c r="MA94" s="61"/>
      <c r="MB94" s="61"/>
      <c r="MC94" s="61"/>
      <c r="MD94" s="61"/>
      <c r="ME94" s="61"/>
      <c r="MF94" s="61"/>
      <c r="MG94" s="61"/>
      <c r="MH94" s="61"/>
      <c r="MI94" s="61"/>
      <c r="MJ94" s="61"/>
      <c r="MK94" s="61"/>
      <c r="ML94" s="61"/>
      <c r="MM94" s="61"/>
      <c r="MN94" s="61"/>
      <c r="MO94" s="61"/>
      <c r="MP94" s="61"/>
      <c r="MQ94" s="61"/>
      <c r="MR94" s="61"/>
      <c r="MS94" s="61"/>
      <c r="MT94" s="61"/>
      <c r="MU94" s="61"/>
      <c r="MV94" s="61"/>
      <c r="MW94" s="61"/>
      <c r="MX94" s="61"/>
      <c r="MY94" s="61"/>
      <c r="MZ94" s="61"/>
      <c r="NA94" s="61"/>
      <c r="NB94" s="61"/>
      <c r="NC94" s="61"/>
      <c r="ND94" s="61"/>
      <c r="NE94" s="61"/>
      <c r="NF94" s="61"/>
      <c r="NG94" s="61"/>
      <c r="NH94" s="61"/>
      <c r="NI94" s="61"/>
      <c r="NJ94" s="61"/>
      <c r="NK94" s="61"/>
      <c r="NL94" s="61"/>
      <c r="NM94" s="61"/>
      <c r="NN94" s="61"/>
      <c r="NO94" s="61"/>
      <c r="NP94" s="61"/>
      <c r="NQ94" s="61"/>
      <c r="NR94" s="61"/>
      <c r="NS94" s="61"/>
      <c r="NT94" s="61"/>
    </row>
    <row r="95" spans="1:384" s="4" customFormat="1" ht="56.25" customHeight="1" x14ac:dyDescent="0.2">
      <c r="A95" s="41"/>
      <c r="B95" s="41"/>
      <c r="C95" s="41"/>
      <c r="D95" s="29"/>
      <c r="E95" s="38" t="s">
        <v>112</v>
      </c>
      <c r="F95" s="23" t="s">
        <v>56</v>
      </c>
      <c r="G95" s="23">
        <v>590105</v>
      </c>
      <c r="H95" s="22">
        <v>83465</v>
      </c>
      <c r="I95" s="22"/>
      <c r="J95" s="17">
        <f t="shared" ref="J95:J100" si="29">H95+I95</f>
        <v>83465</v>
      </c>
      <c r="K95" s="26">
        <v>80.900000000000006</v>
      </c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  <c r="EJ95" s="61"/>
      <c r="EK95" s="61"/>
      <c r="EL95" s="61"/>
      <c r="EM95" s="61"/>
      <c r="EN95" s="61"/>
      <c r="EO95" s="61"/>
      <c r="EP95" s="61"/>
      <c r="EQ95" s="61"/>
      <c r="ER95" s="61"/>
      <c r="ES95" s="61"/>
      <c r="ET95" s="61"/>
      <c r="EU95" s="61"/>
      <c r="EV95" s="61"/>
      <c r="EW95" s="61"/>
      <c r="EX95" s="61"/>
      <c r="EY95" s="61"/>
      <c r="EZ95" s="61"/>
      <c r="FA95" s="61"/>
      <c r="FB95" s="61"/>
      <c r="FC95" s="61"/>
      <c r="FD95" s="61"/>
      <c r="FE95" s="61"/>
      <c r="FF95" s="61"/>
      <c r="FG95" s="61"/>
      <c r="FH95" s="61"/>
      <c r="FI95" s="61"/>
      <c r="FJ95" s="61"/>
      <c r="FK95" s="61"/>
      <c r="FL95" s="61"/>
      <c r="FM95" s="61"/>
      <c r="FN95" s="61"/>
      <c r="FO95" s="61"/>
      <c r="FP95" s="61"/>
      <c r="FQ95" s="61"/>
      <c r="FR95" s="61"/>
      <c r="FS95" s="61"/>
      <c r="FT95" s="61"/>
      <c r="FU95" s="61"/>
      <c r="FV95" s="61"/>
      <c r="FW95" s="61"/>
      <c r="FX95" s="61"/>
      <c r="FY95" s="61"/>
      <c r="FZ95" s="61"/>
      <c r="GA95" s="61"/>
      <c r="GB95" s="61"/>
      <c r="GC95" s="61"/>
      <c r="GD95" s="61"/>
      <c r="GE95" s="61"/>
      <c r="GF95" s="61"/>
      <c r="GG95" s="61"/>
      <c r="GH95" s="61"/>
      <c r="GI95" s="61"/>
      <c r="GJ95" s="61"/>
      <c r="GK95" s="61"/>
      <c r="GL95" s="61"/>
      <c r="GM95" s="61"/>
      <c r="GN95" s="61"/>
      <c r="GO95" s="61"/>
      <c r="GP95" s="61"/>
      <c r="GQ95" s="61"/>
      <c r="GR95" s="61"/>
      <c r="GS95" s="61"/>
      <c r="GT95" s="61"/>
      <c r="GU95" s="61"/>
      <c r="GV95" s="61"/>
      <c r="GW95" s="61"/>
      <c r="GX95" s="61"/>
      <c r="GY95" s="61"/>
      <c r="GZ95" s="61"/>
      <c r="HA95" s="61"/>
      <c r="HB95" s="61"/>
      <c r="HC95" s="61"/>
      <c r="HD95" s="61"/>
      <c r="HE95" s="61"/>
      <c r="HF95" s="61"/>
      <c r="HG95" s="61"/>
      <c r="HH95" s="61"/>
      <c r="HI95" s="61"/>
      <c r="HJ95" s="61"/>
      <c r="HK95" s="61"/>
      <c r="HL95" s="61"/>
      <c r="HM95" s="61"/>
      <c r="HN95" s="61"/>
      <c r="HO95" s="61"/>
      <c r="HP95" s="61"/>
      <c r="HQ95" s="61"/>
      <c r="HR95" s="61"/>
      <c r="HS95" s="61"/>
      <c r="HT95" s="61"/>
      <c r="HU95" s="61"/>
      <c r="HV95" s="61"/>
      <c r="HW95" s="61"/>
      <c r="HX95" s="61"/>
      <c r="HY95" s="61"/>
      <c r="HZ95" s="61"/>
      <c r="IA95" s="61"/>
      <c r="IB95" s="61"/>
      <c r="IC95" s="61"/>
      <c r="ID95" s="61"/>
      <c r="IE95" s="61"/>
      <c r="IF95" s="61"/>
      <c r="IG95" s="61"/>
      <c r="IH95" s="61"/>
      <c r="II95" s="61"/>
      <c r="IJ95" s="61"/>
      <c r="IK95" s="61"/>
      <c r="IL95" s="61"/>
      <c r="IM95" s="61"/>
      <c r="IN95" s="61"/>
      <c r="IO95" s="61"/>
      <c r="IP95" s="61"/>
      <c r="IQ95" s="61"/>
      <c r="IR95" s="61"/>
      <c r="IS95" s="61"/>
      <c r="IT95" s="61"/>
      <c r="IU95" s="61"/>
      <c r="IV95" s="61"/>
      <c r="IW95" s="61"/>
      <c r="IX95" s="61"/>
      <c r="IY95" s="61"/>
      <c r="IZ95" s="61"/>
      <c r="JA95" s="61"/>
      <c r="JB95" s="61"/>
      <c r="JC95" s="61"/>
      <c r="JD95" s="61"/>
      <c r="JE95" s="61"/>
      <c r="JF95" s="61"/>
      <c r="JG95" s="61"/>
      <c r="JH95" s="61"/>
      <c r="JI95" s="61"/>
      <c r="JJ95" s="61"/>
      <c r="JK95" s="61"/>
      <c r="JL95" s="61"/>
      <c r="JM95" s="61"/>
      <c r="JN95" s="61"/>
      <c r="JO95" s="61"/>
      <c r="JP95" s="61"/>
      <c r="JQ95" s="61"/>
      <c r="JR95" s="61"/>
      <c r="JS95" s="61"/>
      <c r="JT95" s="61"/>
      <c r="JU95" s="61"/>
      <c r="JV95" s="61"/>
      <c r="JW95" s="61"/>
      <c r="JX95" s="61"/>
      <c r="JY95" s="61"/>
      <c r="JZ95" s="61"/>
      <c r="KA95" s="61"/>
      <c r="KB95" s="61"/>
      <c r="KC95" s="61"/>
      <c r="KD95" s="61"/>
      <c r="KE95" s="61"/>
      <c r="KF95" s="61"/>
      <c r="KG95" s="61"/>
      <c r="KH95" s="61"/>
      <c r="KI95" s="61"/>
      <c r="KJ95" s="61"/>
      <c r="KK95" s="61"/>
      <c r="KL95" s="61"/>
      <c r="KM95" s="61"/>
      <c r="KN95" s="61"/>
      <c r="KO95" s="61"/>
      <c r="KP95" s="61"/>
      <c r="KQ95" s="61"/>
      <c r="KR95" s="61"/>
      <c r="KS95" s="61"/>
      <c r="KT95" s="61"/>
      <c r="KU95" s="61"/>
      <c r="KV95" s="61"/>
      <c r="KW95" s="61"/>
      <c r="KX95" s="61"/>
      <c r="KY95" s="61"/>
      <c r="KZ95" s="61"/>
      <c r="LA95" s="61"/>
      <c r="LB95" s="61"/>
      <c r="LC95" s="61"/>
      <c r="LD95" s="61"/>
      <c r="LE95" s="61"/>
      <c r="LF95" s="61"/>
      <c r="LG95" s="61"/>
      <c r="LH95" s="61"/>
      <c r="LI95" s="61"/>
      <c r="LJ95" s="61"/>
      <c r="LK95" s="61"/>
      <c r="LL95" s="61"/>
      <c r="LM95" s="61"/>
      <c r="LN95" s="61"/>
      <c r="LO95" s="61"/>
      <c r="LP95" s="61"/>
      <c r="LQ95" s="61"/>
      <c r="LR95" s="61"/>
      <c r="LS95" s="61"/>
      <c r="LT95" s="61"/>
      <c r="LU95" s="61"/>
      <c r="LV95" s="61"/>
      <c r="LW95" s="61"/>
      <c r="LX95" s="61"/>
      <c r="LY95" s="61"/>
      <c r="LZ95" s="61"/>
      <c r="MA95" s="61"/>
      <c r="MB95" s="61"/>
      <c r="MC95" s="61"/>
      <c r="MD95" s="61"/>
      <c r="ME95" s="61"/>
      <c r="MF95" s="61"/>
      <c r="MG95" s="61"/>
      <c r="MH95" s="61"/>
      <c r="MI95" s="61"/>
      <c r="MJ95" s="61"/>
      <c r="MK95" s="61"/>
      <c r="ML95" s="61"/>
      <c r="MM95" s="61"/>
      <c r="MN95" s="61"/>
      <c r="MO95" s="61"/>
      <c r="MP95" s="61"/>
      <c r="MQ95" s="61"/>
      <c r="MR95" s="61"/>
      <c r="MS95" s="61"/>
      <c r="MT95" s="61"/>
      <c r="MU95" s="61"/>
      <c r="MV95" s="61"/>
      <c r="MW95" s="61"/>
      <c r="MX95" s="61"/>
      <c r="MY95" s="61"/>
      <c r="MZ95" s="61"/>
      <c r="NA95" s="61"/>
      <c r="NB95" s="61"/>
      <c r="NC95" s="61"/>
      <c r="ND95" s="61"/>
      <c r="NE95" s="61"/>
      <c r="NF95" s="61"/>
      <c r="NG95" s="61"/>
      <c r="NH95" s="61"/>
      <c r="NI95" s="61"/>
      <c r="NJ95" s="61"/>
      <c r="NK95" s="61"/>
      <c r="NL95" s="61"/>
      <c r="NM95" s="61"/>
      <c r="NN95" s="61"/>
      <c r="NO95" s="61"/>
      <c r="NP95" s="61"/>
      <c r="NQ95" s="61"/>
      <c r="NR95" s="61"/>
      <c r="NS95" s="61"/>
      <c r="NT95" s="61"/>
    </row>
    <row r="96" spans="1:384" s="6" customFormat="1" ht="39" customHeight="1" x14ac:dyDescent="0.2">
      <c r="A96" s="75"/>
      <c r="B96" s="75"/>
      <c r="C96" s="75"/>
      <c r="D96" s="29"/>
      <c r="E96" s="38" t="s">
        <v>113</v>
      </c>
      <c r="F96" s="46" t="s">
        <v>56</v>
      </c>
      <c r="G96" s="46">
        <v>634164</v>
      </c>
      <c r="H96" s="17">
        <v>175501</v>
      </c>
      <c r="I96" s="17"/>
      <c r="J96" s="17">
        <f t="shared" si="29"/>
        <v>175501</v>
      </c>
      <c r="K96" s="43">
        <v>65.8</v>
      </c>
      <c r="L96" s="4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2"/>
      <c r="FK96" s="62"/>
      <c r="FL96" s="62"/>
      <c r="FM96" s="62"/>
      <c r="FN96" s="62"/>
      <c r="FO96" s="62"/>
      <c r="FP96" s="62"/>
      <c r="FQ96" s="62"/>
      <c r="FR96" s="62"/>
      <c r="FS96" s="62"/>
      <c r="FT96" s="62"/>
      <c r="FU96" s="62"/>
      <c r="FV96" s="62"/>
      <c r="FW96" s="62"/>
      <c r="FX96" s="62"/>
      <c r="FY96" s="62"/>
      <c r="FZ96" s="62"/>
      <c r="GA96" s="62"/>
      <c r="GB96" s="62"/>
      <c r="GC96" s="62"/>
      <c r="GD96" s="62"/>
      <c r="GE96" s="62"/>
      <c r="GF96" s="62"/>
      <c r="GG96" s="62"/>
      <c r="GH96" s="62"/>
      <c r="GI96" s="62"/>
      <c r="GJ96" s="62"/>
      <c r="GK96" s="62"/>
      <c r="GL96" s="62"/>
      <c r="GM96" s="62"/>
      <c r="GN96" s="62"/>
      <c r="GO96" s="62"/>
      <c r="GP96" s="62"/>
      <c r="GQ96" s="62"/>
      <c r="GR96" s="62"/>
      <c r="GS96" s="62"/>
      <c r="GT96" s="62"/>
      <c r="GU96" s="62"/>
      <c r="GV96" s="62"/>
      <c r="GW96" s="62"/>
      <c r="GX96" s="62"/>
      <c r="GY96" s="62"/>
      <c r="GZ96" s="62"/>
      <c r="HA96" s="62"/>
      <c r="HB96" s="62"/>
      <c r="HC96" s="62"/>
      <c r="HD96" s="62"/>
      <c r="HE96" s="62"/>
      <c r="HF96" s="62"/>
      <c r="HG96" s="62"/>
      <c r="HH96" s="62"/>
      <c r="HI96" s="62"/>
      <c r="HJ96" s="62"/>
      <c r="HK96" s="62"/>
      <c r="HL96" s="62"/>
      <c r="HM96" s="62"/>
      <c r="HN96" s="62"/>
      <c r="HO96" s="62"/>
      <c r="HP96" s="62"/>
      <c r="HQ96" s="62"/>
      <c r="HR96" s="62"/>
      <c r="HS96" s="62"/>
      <c r="HT96" s="62"/>
      <c r="HU96" s="62"/>
      <c r="HV96" s="62"/>
      <c r="HW96" s="62"/>
      <c r="HX96" s="62"/>
      <c r="HY96" s="62"/>
      <c r="HZ96" s="62"/>
      <c r="IA96" s="62"/>
      <c r="IB96" s="62"/>
      <c r="IC96" s="62"/>
      <c r="ID96" s="62"/>
      <c r="IE96" s="62"/>
      <c r="IF96" s="62"/>
      <c r="IG96" s="62"/>
      <c r="IH96" s="62"/>
      <c r="II96" s="62"/>
      <c r="IJ96" s="62"/>
      <c r="IK96" s="62"/>
      <c r="IL96" s="62"/>
      <c r="IM96" s="62"/>
      <c r="IN96" s="62"/>
      <c r="IO96" s="62"/>
      <c r="IP96" s="62"/>
      <c r="IQ96" s="62"/>
      <c r="IR96" s="62"/>
      <c r="IS96" s="62"/>
      <c r="IT96" s="62"/>
      <c r="IU96" s="62"/>
      <c r="IV96" s="62"/>
      <c r="IW96" s="62"/>
      <c r="IX96" s="62"/>
      <c r="IY96" s="62"/>
      <c r="IZ96" s="62"/>
      <c r="JA96" s="62"/>
      <c r="JB96" s="62"/>
      <c r="JC96" s="62"/>
      <c r="JD96" s="62"/>
      <c r="JE96" s="62"/>
      <c r="JF96" s="62"/>
      <c r="JG96" s="62"/>
      <c r="JH96" s="62"/>
      <c r="JI96" s="62"/>
      <c r="JJ96" s="62"/>
      <c r="JK96" s="62"/>
      <c r="JL96" s="62"/>
      <c r="JM96" s="62"/>
      <c r="JN96" s="62"/>
      <c r="JO96" s="62"/>
      <c r="JP96" s="62"/>
      <c r="JQ96" s="62"/>
      <c r="JR96" s="62"/>
      <c r="JS96" s="62"/>
      <c r="JT96" s="62"/>
      <c r="JU96" s="62"/>
      <c r="JV96" s="62"/>
      <c r="JW96" s="62"/>
      <c r="JX96" s="62"/>
      <c r="JY96" s="62"/>
      <c r="JZ96" s="62"/>
      <c r="KA96" s="62"/>
      <c r="KB96" s="62"/>
      <c r="KC96" s="62"/>
      <c r="KD96" s="62"/>
      <c r="KE96" s="62"/>
      <c r="KF96" s="62"/>
      <c r="KG96" s="62"/>
      <c r="KH96" s="62"/>
      <c r="KI96" s="62"/>
      <c r="KJ96" s="62"/>
      <c r="KK96" s="62"/>
      <c r="KL96" s="62"/>
      <c r="KM96" s="62"/>
      <c r="KN96" s="62"/>
      <c r="KO96" s="62"/>
      <c r="KP96" s="62"/>
      <c r="KQ96" s="62"/>
      <c r="KR96" s="62"/>
      <c r="KS96" s="62"/>
      <c r="KT96" s="62"/>
      <c r="KU96" s="62"/>
      <c r="KV96" s="62"/>
      <c r="KW96" s="62"/>
      <c r="KX96" s="62"/>
      <c r="KY96" s="62"/>
      <c r="KZ96" s="62"/>
      <c r="LA96" s="62"/>
      <c r="LB96" s="62"/>
      <c r="LC96" s="62"/>
      <c r="LD96" s="62"/>
      <c r="LE96" s="62"/>
      <c r="LF96" s="62"/>
      <c r="LG96" s="62"/>
      <c r="LH96" s="62"/>
      <c r="LI96" s="62"/>
      <c r="LJ96" s="62"/>
      <c r="LK96" s="62"/>
      <c r="LL96" s="62"/>
      <c r="LM96" s="62"/>
      <c r="LN96" s="62"/>
      <c r="LO96" s="62"/>
      <c r="LP96" s="62"/>
      <c r="LQ96" s="62"/>
      <c r="LR96" s="62"/>
      <c r="LS96" s="62"/>
      <c r="LT96" s="62"/>
      <c r="LU96" s="62"/>
      <c r="LV96" s="62"/>
      <c r="LW96" s="62"/>
      <c r="LX96" s="62"/>
      <c r="LY96" s="62"/>
      <c r="LZ96" s="62"/>
      <c r="MA96" s="62"/>
      <c r="MB96" s="62"/>
      <c r="MC96" s="62"/>
      <c r="MD96" s="62"/>
      <c r="ME96" s="62"/>
      <c r="MF96" s="62"/>
      <c r="MG96" s="62"/>
      <c r="MH96" s="62"/>
      <c r="MI96" s="62"/>
      <c r="MJ96" s="62"/>
      <c r="MK96" s="62"/>
      <c r="ML96" s="62"/>
      <c r="MM96" s="62"/>
      <c r="MN96" s="62"/>
      <c r="MO96" s="62"/>
      <c r="MP96" s="62"/>
      <c r="MQ96" s="62"/>
      <c r="MR96" s="62"/>
      <c r="MS96" s="62"/>
      <c r="MT96" s="62"/>
      <c r="MU96" s="62"/>
      <c r="MV96" s="62"/>
      <c r="MW96" s="62"/>
      <c r="MX96" s="62"/>
      <c r="MY96" s="62"/>
      <c r="MZ96" s="62"/>
      <c r="NA96" s="62"/>
      <c r="NB96" s="62"/>
      <c r="NC96" s="62"/>
      <c r="ND96" s="62"/>
      <c r="NE96" s="62"/>
      <c r="NF96" s="62"/>
      <c r="NG96" s="62"/>
      <c r="NH96" s="62"/>
      <c r="NI96" s="62"/>
      <c r="NJ96" s="62"/>
      <c r="NK96" s="62"/>
      <c r="NL96" s="62"/>
      <c r="NM96" s="62"/>
      <c r="NN96" s="62"/>
      <c r="NO96" s="62"/>
      <c r="NP96" s="62"/>
      <c r="NQ96" s="62"/>
      <c r="NR96" s="62"/>
      <c r="NS96" s="62"/>
      <c r="NT96" s="62"/>
    </row>
    <row r="97" spans="1:384" s="4" customFormat="1" ht="26.45" customHeight="1" x14ac:dyDescent="0.2">
      <c r="A97" s="41"/>
      <c r="B97" s="41"/>
      <c r="C97" s="41"/>
      <c r="D97" s="29"/>
      <c r="E97" s="38" t="s">
        <v>114</v>
      </c>
      <c r="F97" s="23" t="s">
        <v>56</v>
      </c>
      <c r="G97" s="23">
        <v>471924</v>
      </c>
      <c r="H97" s="22">
        <v>178596</v>
      </c>
      <c r="I97" s="22">
        <v>35</v>
      </c>
      <c r="J97" s="17">
        <f t="shared" si="29"/>
        <v>178631</v>
      </c>
      <c r="K97" s="26">
        <v>48.8</v>
      </c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  <c r="EJ97" s="61"/>
      <c r="EK97" s="61"/>
      <c r="EL97" s="61"/>
      <c r="EM97" s="61"/>
      <c r="EN97" s="61"/>
      <c r="EO97" s="61"/>
      <c r="EP97" s="61"/>
      <c r="EQ97" s="61"/>
      <c r="ER97" s="61"/>
      <c r="ES97" s="61"/>
      <c r="ET97" s="61"/>
      <c r="EU97" s="61"/>
      <c r="EV97" s="61"/>
      <c r="EW97" s="61"/>
      <c r="EX97" s="61"/>
      <c r="EY97" s="61"/>
      <c r="EZ97" s="61"/>
      <c r="FA97" s="61"/>
      <c r="FB97" s="61"/>
      <c r="FC97" s="61"/>
      <c r="FD97" s="61"/>
      <c r="FE97" s="61"/>
      <c r="FF97" s="61"/>
      <c r="FG97" s="61"/>
      <c r="FH97" s="61"/>
      <c r="FI97" s="61"/>
      <c r="FJ97" s="61"/>
      <c r="FK97" s="61"/>
      <c r="FL97" s="61"/>
      <c r="FM97" s="61"/>
      <c r="FN97" s="61"/>
      <c r="FO97" s="61"/>
      <c r="FP97" s="61"/>
      <c r="FQ97" s="61"/>
      <c r="FR97" s="61"/>
      <c r="FS97" s="61"/>
      <c r="FT97" s="61"/>
      <c r="FU97" s="61"/>
      <c r="FV97" s="61"/>
      <c r="FW97" s="61"/>
      <c r="FX97" s="61"/>
      <c r="FY97" s="61"/>
      <c r="FZ97" s="61"/>
      <c r="GA97" s="61"/>
      <c r="GB97" s="61"/>
      <c r="GC97" s="61"/>
      <c r="GD97" s="61"/>
      <c r="GE97" s="61"/>
      <c r="GF97" s="61"/>
      <c r="GG97" s="61"/>
      <c r="GH97" s="61"/>
      <c r="GI97" s="61"/>
      <c r="GJ97" s="61"/>
      <c r="GK97" s="61"/>
      <c r="GL97" s="61"/>
      <c r="GM97" s="61"/>
      <c r="GN97" s="61"/>
      <c r="GO97" s="61"/>
      <c r="GP97" s="61"/>
      <c r="GQ97" s="61"/>
      <c r="GR97" s="61"/>
      <c r="GS97" s="61"/>
      <c r="GT97" s="61"/>
      <c r="GU97" s="61"/>
      <c r="GV97" s="61"/>
      <c r="GW97" s="61"/>
      <c r="GX97" s="61"/>
      <c r="GY97" s="61"/>
      <c r="GZ97" s="61"/>
      <c r="HA97" s="61"/>
      <c r="HB97" s="61"/>
      <c r="HC97" s="61"/>
      <c r="HD97" s="61"/>
      <c r="HE97" s="61"/>
      <c r="HF97" s="61"/>
      <c r="HG97" s="61"/>
      <c r="HH97" s="61"/>
      <c r="HI97" s="61"/>
      <c r="HJ97" s="61"/>
      <c r="HK97" s="61"/>
      <c r="HL97" s="61"/>
      <c r="HM97" s="61"/>
      <c r="HN97" s="61"/>
      <c r="HO97" s="61"/>
      <c r="HP97" s="61"/>
      <c r="HQ97" s="61"/>
      <c r="HR97" s="61"/>
      <c r="HS97" s="61"/>
      <c r="HT97" s="61"/>
      <c r="HU97" s="61"/>
      <c r="HV97" s="61"/>
      <c r="HW97" s="61"/>
      <c r="HX97" s="61"/>
      <c r="HY97" s="61"/>
      <c r="HZ97" s="61"/>
      <c r="IA97" s="61"/>
      <c r="IB97" s="61"/>
      <c r="IC97" s="61"/>
      <c r="ID97" s="61"/>
      <c r="IE97" s="61"/>
      <c r="IF97" s="61"/>
      <c r="IG97" s="61"/>
      <c r="IH97" s="61"/>
      <c r="II97" s="61"/>
      <c r="IJ97" s="61"/>
      <c r="IK97" s="61"/>
      <c r="IL97" s="61"/>
      <c r="IM97" s="61"/>
      <c r="IN97" s="61"/>
      <c r="IO97" s="61"/>
      <c r="IP97" s="61"/>
      <c r="IQ97" s="61"/>
      <c r="IR97" s="61"/>
      <c r="IS97" s="61"/>
      <c r="IT97" s="61"/>
      <c r="IU97" s="61"/>
      <c r="IV97" s="61"/>
      <c r="IW97" s="61"/>
      <c r="IX97" s="61"/>
      <c r="IY97" s="61"/>
      <c r="IZ97" s="61"/>
      <c r="JA97" s="61"/>
      <c r="JB97" s="61"/>
      <c r="JC97" s="61"/>
      <c r="JD97" s="61"/>
      <c r="JE97" s="61"/>
      <c r="JF97" s="61"/>
      <c r="JG97" s="61"/>
      <c r="JH97" s="61"/>
      <c r="JI97" s="61"/>
      <c r="JJ97" s="61"/>
      <c r="JK97" s="61"/>
      <c r="JL97" s="61"/>
      <c r="JM97" s="61"/>
      <c r="JN97" s="61"/>
      <c r="JO97" s="61"/>
      <c r="JP97" s="61"/>
      <c r="JQ97" s="61"/>
      <c r="JR97" s="61"/>
      <c r="JS97" s="61"/>
      <c r="JT97" s="61"/>
      <c r="JU97" s="61"/>
      <c r="JV97" s="61"/>
      <c r="JW97" s="61"/>
      <c r="JX97" s="61"/>
      <c r="JY97" s="61"/>
      <c r="JZ97" s="61"/>
      <c r="KA97" s="61"/>
      <c r="KB97" s="61"/>
      <c r="KC97" s="61"/>
      <c r="KD97" s="61"/>
      <c r="KE97" s="61"/>
      <c r="KF97" s="61"/>
      <c r="KG97" s="61"/>
      <c r="KH97" s="61"/>
      <c r="KI97" s="61"/>
      <c r="KJ97" s="61"/>
      <c r="KK97" s="61"/>
      <c r="KL97" s="61"/>
      <c r="KM97" s="61"/>
      <c r="KN97" s="61"/>
      <c r="KO97" s="61"/>
      <c r="KP97" s="61"/>
      <c r="KQ97" s="61"/>
      <c r="KR97" s="61"/>
      <c r="KS97" s="61"/>
      <c r="KT97" s="61"/>
      <c r="KU97" s="61"/>
      <c r="KV97" s="61"/>
      <c r="KW97" s="61"/>
      <c r="KX97" s="61"/>
      <c r="KY97" s="61"/>
      <c r="KZ97" s="61"/>
      <c r="LA97" s="61"/>
      <c r="LB97" s="61"/>
      <c r="LC97" s="61"/>
      <c r="LD97" s="61"/>
      <c r="LE97" s="61"/>
      <c r="LF97" s="61"/>
      <c r="LG97" s="61"/>
      <c r="LH97" s="61"/>
      <c r="LI97" s="61"/>
      <c r="LJ97" s="61"/>
      <c r="LK97" s="61"/>
      <c r="LL97" s="61"/>
      <c r="LM97" s="61"/>
      <c r="LN97" s="61"/>
      <c r="LO97" s="61"/>
      <c r="LP97" s="61"/>
      <c r="LQ97" s="61"/>
      <c r="LR97" s="61"/>
      <c r="LS97" s="61"/>
      <c r="LT97" s="61"/>
      <c r="LU97" s="61"/>
      <c r="LV97" s="61"/>
      <c r="LW97" s="61"/>
      <c r="LX97" s="61"/>
      <c r="LY97" s="61"/>
      <c r="LZ97" s="61"/>
      <c r="MA97" s="61"/>
      <c r="MB97" s="61"/>
      <c r="MC97" s="61"/>
      <c r="MD97" s="61"/>
      <c r="ME97" s="61"/>
      <c r="MF97" s="61"/>
      <c r="MG97" s="61"/>
      <c r="MH97" s="61"/>
      <c r="MI97" s="61"/>
      <c r="MJ97" s="61"/>
      <c r="MK97" s="61"/>
      <c r="ML97" s="61"/>
      <c r="MM97" s="61"/>
      <c r="MN97" s="61"/>
      <c r="MO97" s="61"/>
      <c r="MP97" s="61"/>
      <c r="MQ97" s="61"/>
      <c r="MR97" s="61"/>
      <c r="MS97" s="61"/>
      <c r="MT97" s="61"/>
      <c r="MU97" s="61"/>
      <c r="MV97" s="61"/>
      <c r="MW97" s="61"/>
      <c r="MX97" s="61"/>
      <c r="MY97" s="61"/>
      <c r="MZ97" s="61"/>
      <c r="NA97" s="61"/>
      <c r="NB97" s="61"/>
      <c r="NC97" s="61"/>
      <c r="ND97" s="61"/>
      <c r="NE97" s="61"/>
      <c r="NF97" s="61"/>
      <c r="NG97" s="61"/>
      <c r="NH97" s="61"/>
      <c r="NI97" s="61"/>
      <c r="NJ97" s="61"/>
      <c r="NK97" s="61"/>
      <c r="NL97" s="61"/>
      <c r="NM97" s="61"/>
      <c r="NN97" s="61"/>
      <c r="NO97" s="61"/>
      <c r="NP97" s="61"/>
      <c r="NQ97" s="61"/>
      <c r="NR97" s="61"/>
      <c r="NS97" s="61"/>
      <c r="NT97" s="61"/>
    </row>
    <row r="98" spans="1:384" s="4" customFormat="1" ht="69" customHeight="1" x14ac:dyDescent="0.2">
      <c r="A98" s="41"/>
      <c r="B98" s="41"/>
      <c r="C98" s="41"/>
      <c r="D98" s="29"/>
      <c r="E98" s="38" t="s">
        <v>115</v>
      </c>
      <c r="F98" s="23" t="s">
        <v>56</v>
      </c>
      <c r="G98" s="23">
        <v>536948</v>
      </c>
      <c r="H98" s="22">
        <v>18724</v>
      </c>
      <c r="I98" s="22">
        <v>220</v>
      </c>
      <c r="J98" s="17">
        <f t="shared" si="29"/>
        <v>18944</v>
      </c>
      <c r="K98" s="26">
        <v>92.2</v>
      </c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/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  <c r="DZ98" s="61"/>
      <c r="EA98" s="61"/>
      <c r="EB98" s="61"/>
      <c r="EC98" s="61"/>
      <c r="ED98" s="61"/>
      <c r="EE98" s="61"/>
      <c r="EF98" s="61"/>
      <c r="EG98" s="61"/>
      <c r="EH98" s="61"/>
      <c r="EI98" s="61"/>
      <c r="EJ98" s="61"/>
      <c r="EK98" s="61"/>
      <c r="EL98" s="61"/>
      <c r="EM98" s="61"/>
      <c r="EN98" s="61"/>
      <c r="EO98" s="61"/>
      <c r="EP98" s="61"/>
      <c r="EQ98" s="61"/>
      <c r="ER98" s="61"/>
      <c r="ES98" s="61"/>
      <c r="ET98" s="61"/>
      <c r="EU98" s="61"/>
      <c r="EV98" s="61"/>
      <c r="EW98" s="61"/>
      <c r="EX98" s="61"/>
      <c r="EY98" s="61"/>
      <c r="EZ98" s="61"/>
      <c r="FA98" s="61"/>
      <c r="FB98" s="61"/>
      <c r="FC98" s="61"/>
      <c r="FD98" s="61"/>
      <c r="FE98" s="61"/>
      <c r="FF98" s="61"/>
      <c r="FG98" s="61"/>
      <c r="FH98" s="61"/>
      <c r="FI98" s="61"/>
      <c r="FJ98" s="61"/>
      <c r="FK98" s="61"/>
      <c r="FL98" s="61"/>
      <c r="FM98" s="61"/>
      <c r="FN98" s="61"/>
      <c r="FO98" s="61"/>
      <c r="FP98" s="61"/>
      <c r="FQ98" s="61"/>
      <c r="FR98" s="61"/>
      <c r="FS98" s="61"/>
      <c r="FT98" s="61"/>
      <c r="FU98" s="61"/>
      <c r="FV98" s="61"/>
      <c r="FW98" s="61"/>
      <c r="FX98" s="61"/>
      <c r="FY98" s="61"/>
      <c r="FZ98" s="61"/>
      <c r="GA98" s="61"/>
      <c r="GB98" s="61"/>
      <c r="GC98" s="61"/>
      <c r="GD98" s="61"/>
      <c r="GE98" s="61"/>
      <c r="GF98" s="61"/>
      <c r="GG98" s="61"/>
      <c r="GH98" s="61"/>
      <c r="GI98" s="61"/>
      <c r="GJ98" s="61"/>
      <c r="GK98" s="61"/>
      <c r="GL98" s="61"/>
      <c r="GM98" s="61"/>
      <c r="GN98" s="61"/>
      <c r="GO98" s="61"/>
      <c r="GP98" s="61"/>
      <c r="GQ98" s="61"/>
      <c r="GR98" s="61"/>
      <c r="GS98" s="61"/>
      <c r="GT98" s="61"/>
      <c r="GU98" s="61"/>
      <c r="GV98" s="61"/>
      <c r="GW98" s="61"/>
      <c r="GX98" s="61"/>
      <c r="GY98" s="61"/>
      <c r="GZ98" s="61"/>
      <c r="HA98" s="61"/>
      <c r="HB98" s="61"/>
      <c r="HC98" s="61"/>
      <c r="HD98" s="61"/>
      <c r="HE98" s="61"/>
      <c r="HF98" s="61"/>
      <c r="HG98" s="61"/>
      <c r="HH98" s="61"/>
      <c r="HI98" s="61"/>
      <c r="HJ98" s="61"/>
      <c r="HK98" s="61"/>
      <c r="HL98" s="61"/>
      <c r="HM98" s="61"/>
      <c r="HN98" s="61"/>
      <c r="HO98" s="61"/>
      <c r="HP98" s="61"/>
      <c r="HQ98" s="61"/>
      <c r="HR98" s="61"/>
      <c r="HS98" s="61"/>
      <c r="HT98" s="61"/>
      <c r="HU98" s="61"/>
      <c r="HV98" s="61"/>
      <c r="HW98" s="61"/>
      <c r="HX98" s="61"/>
      <c r="HY98" s="61"/>
      <c r="HZ98" s="61"/>
      <c r="IA98" s="61"/>
      <c r="IB98" s="61"/>
      <c r="IC98" s="61"/>
      <c r="ID98" s="61"/>
      <c r="IE98" s="61"/>
      <c r="IF98" s="61"/>
      <c r="IG98" s="61"/>
      <c r="IH98" s="61"/>
      <c r="II98" s="61"/>
      <c r="IJ98" s="61"/>
      <c r="IK98" s="61"/>
      <c r="IL98" s="61"/>
      <c r="IM98" s="61"/>
      <c r="IN98" s="61"/>
      <c r="IO98" s="61"/>
      <c r="IP98" s="61"/>
      <c r="IQ98" s="61"/>
      <c r="IR98" s="61"/>
      <c r="IS98" s="61"/>
      <c r="IT98" s="61"/>
      <c r="IU98" s="61"/>
      <c r="IV98" s="61"/>
      <c r="IW98" s="61"/>
      <c r="IX98" s="61"/>
      <c r="IY98" s="61"/>
      <c r="IZ98" s="61"/>
      <c r="JA98" s="61"/>
      <c r="JB98" s="61"/>
      <c r="JC98" s="61"/>
      <c r="JD98" s="61"/>
      <c r="JE98" s="61"/>
      <c r="JF98" s="61"/>
      <c r="JG98" s="61"/>
      <c r="JH98" s="61"/>
      <c r="JI98" s="61"/>
      <c r="JJ98" s="61"/>
      <c r="JK98" s="61"/>
      <c r="JL98" s="61"/>
      <c r="JM98" s="61"/>
      <c r="JN98" s="61"/>
      <c r="JO98" s="61"/>
      <c r="JP98" s="61"/>
      <c r="JQ98" s="61"/>
      <c r="JR98" s="61"/>
      <c r="JS98" s="61"/>
      <c r="JT98" s="61"/>
      <c r="JU98" s="61"/>
      <c r="JV98" s="61"/>
      <c r="JW98" s="61"/>
      <c r="JX98" s="61"/>
      <c r="JY98" s="61"/>
      <c r="JZ98" s="61"/>
      <c r="KA98" s="61"/>
      <c r="KB98" s="61"/>
      <c r="KC98" s="61"/>
      <c r="KD98" s="61"/>
      <c r="KE98" s="61"/>
      <c r="KF98" s="61"/>
      <c r="KG98" s="61"/>
      <c r="KH98" s="61"/>
      <c r="KI98" s="61"/>
      <c r="KJ98" s="61"/>
      <c r="KK98" s="61"/>
      <c r="KL98" s="61"/>
      <c r="KM98" s="61"/>
      <c r="KN98" s="61"/>
      <c r="KO98" s="61"/>
      <c r="KP98" s="61"/>
      <c r="KQ98" s="61"/>
      <c r="KR98" s="61"/>
      <c r="KS98" s="61"/>
      <c r="KT98" s="61"/>
      <c r="KU98" s="61"/>
      <c r="KV98" s="61"/>
      <c r="KW98" s="61"/>
      <c r="KX98" s="61"/>
      <c r="KY98" s="61"/>
      <c r="KZ98" s="61"/>
      <c r="LA98" s="61"/>
      <c r="LB98" s="61"/>
      <c r="LC98" s="61"/>
      <c r="LD98" s="61"/>
      <c r="LE98" s="61"/>
      <c r="LF98" s="61"/>
      <c r="LG98" s="61"/>
      <c r="LH98" s="61"/>
      <c r="LI98" s="61"/>
      <c r="LJ98" s="61"/>
      <c r="LK98" s="61"/>
      <c r="LL98" s="61"/>
      <c r="LM98" s="61"/>
      <c r="LN98" s="61"/>
      <c r="LO98" s="61"/>
      <c r="LP98" s="61"/>
      <c r="LQ98" s="61"/>
      <c r="LR98" s="61"/>
      <c r="LS98" s="61"/>
      <c r="LT98" s="61"/>
      <c r="LU98" s="61"/>
      <c r="LV98" s="61"/>
      <c r="LW98" s="61"/>
      <c r="LX98" s="61"/>
      <c r="LY98" s="61"/>
      <c r="LZ98" s="61"/>
      <c r="MA98" s="61"/>
      <c r="MB98" s="61"/>
      <c r="MC98" s="61"/>
      <c r="MD98" s="61"/>
      <c r="ME98" s="61"/>
      <c r="MF98" s="61"/>
      <c r="MG98" s="61"/>
      <c r="MH98" s="61"/>
      <c r="MI98" s="61"/>
      <c r="MJ98" s="61"/>
      <c r="MK98" s="61"/>
      <c r="ML98" s="61"/>
      <c r="MM98" s="61"/>
      <c r="MN98" s="61"/>
      <c r="MO98" s="61"/>
      <c r="MP98" s="61"/>
      <c r="MQ98" s="61"/>
      <c r="MR98" s="61"/>
      <c r="MS98" s="61"/>
      <c r="MT98" s="61"/>
      <c r="MU98" s="61"/>
      <c r="MV98" s="61"/>
      <c r="MW98" s="61"/>
      <c r="MX98" s="61"/>
      <c r="MY98" s="61"/>
      <c r="MZ98" s="61"/>
      <c r="NA98" s="61"/>
      <c r="NB98" s="61"/>
      <c r="NC98" s="61"/>
      <c r="ND98" s="61"/>
      <c r="NE98" s="61"/>
      <c r="NF98" s="61"/>
      <c r="NG98" s="61"/>
      <c r="NH98" s="61"/>
      <c r="NI98" s="61"/>
      <c r="NJ98" s="61"/>
      <c r="NK98" s="61"/>
      <c r="NL98" s="61"/>
      <c r="NM98" s="61"/>
      <c r="NN98" s="61"/>
      <c r="NO98" s="61"/>
      <c r="NP98" s="61"/>
      <c r="NQ98" s="61"/>
      <c r="NR98" s="61"/>
      <c r="NS98" s="61"/>
      <c r="NT98" s="61"/>
    </row>
    <row r="99" spans="1:384" s="4" customFormat="1" ht="48.75" customHeight="1" x14ac:dyDescent="0.2">
      <c r="A99" s="41"/>
      <c r="B99" s="41"/>
      <c r="C99" s="41"/>
      <c r="D99" s="29"/>
      <c r="E99" s="38" t="s">
        <v>116</v>
      </c>
      <c r="F99" s="23" t="s">
        <v>56</v>
      </c>
      <c r="G99" s="23">
        <v>1651333</v>
      </c>
      <c r="H99" s="22">
        <v>1276500</v>
      </c>
      <c r="I99" s="22"/>
      <c r="J99" s="17">
        <f t="shared" si="29"/>
        <v>1276500</v>
      </c>
      <c r="K99" s="26">
        <v>18</v>
      </c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/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  <c r="DZ99" s="61"/>
      <c r="EA99" s="61"/>
      <c r="EB99" s="61"/>
      <c r="EC99" s="61"/>
      <c r="ED99" s="61"/>
      <c r="EE99" s="61"/>
      <c r="EF99" s="61"/>
      <c r="EG99" s="61"/>
      <c r="EH99" s="61"/>
      <c r="EI99" s="61"/>
      <c r="EJ99" s="61"/>
      <c r="EK99" s="61"/>
      <c r="EL99" s="61"/>
      <c r="EM99" s="61"/>
      <c r="EN99" s="61"/>
      <c r="EO99" s="61"/>
      <c r="EP99" s="61"/>
      <c r="EQ99" s="61"/>
      <c r="ER99" s="61"/>
      <c r="ES99" s="61"/>
      <c r="ET99" s="61"/>
      <c r="EU99" s="61"/>
      <c r="EV99" s="61"/>
      <c r="EW99" s="61"/>
      <c r="EX99" s="61"/>
      <c r="EY99" s="61"/>
      <c r="EZ99" s="61"/>
      <c r="FA99" s="61"/>
      <c r="FB99" s="61"/>
      <c r="FC99" s="61"/>
      <c r="FD99" s="61"/>
      <c r="FE99" s="61"/>
      <c r="FF99" s="61"/>
      <c r="FG99" s="61"/>
      <c r="FH99" s="61"/>
      <c r="FI99" s="61"/>
      <c r="FJ99" s="61"/>
      <c r="FK99" s="61"/>
      <c r="FL99" s="61"/>
      <c r="FM99" s="61"/>
      <c r="FN99" s="61"/>
      <c r="FO99" s="61"/>
      <c r="FP99" s="61"/>
      <c r="FQ99" s="61"/>
      <c r="FR99" s="61"/>
      <c r="FS99" s="61"/>
      <c r="FT99" s="61"/>
      <c r="FU99" s="61"/>
      <c r="FV99" s="61"/>
      <c r="FW99" s="61"/>
      <c r="FX99" s="61"/>
      <c r="FY99" s="61"/>
      <c r="FZ99" s="61"/>
      <c r="GA99" s="61"/>
      <c r="GB99" s="61"/>
      <c r="GC99" s="61"/>
      <c r="GD99" s="61"/>
      <c r="GE99" s="61"/>
      <c r="GF99" s="61"/>
      <c r="GG99" s="61"/>
      <c r="GH99" s="61"/>
      <c r="GI99" s="61"/>
      <c r="GJ99" s="61"/>
      <c r="GK99" s="61"/>
      <c r="GL99" s="61"/>
      <c r="GM99" s="61"/>
      <c r="GN99" s="61"/>
      <c r="GO99" s="61"/>
      <c r="GP99" s="61"/>
      <c r="GQ99" s="61"/>
      <c r="GR99" s="61"/>
      <c r="GS99" s="61"/>
      <c r="GT99" s="61"/>
      <c r="GU99" s="61"/>
      <c r="GV99" s="61"/>
      <c r="GW99" s="61"/>
      <c r="GX99" s="61"/>
      <c r="GY99" s="61"/>
      <c r="GZ99" s="61"/>
      <c r="HA99" s="61"/>
      <c r="HB99" s="61"/>
      <c r="HC99" s="61"/>
      <c r="HD99" s="61"/>
      <c r="HE99" s="61"/>
      <c r="HF99" s="61"/>
      <c r="HG99" s="61"/>
      <c r="HH99" s="61"/>
      <c r="HI99" s="61"/>
      <c r="HJ99" s="61"/>
      <c r="HK99" s="61"/>
      <c r="HL99" s="61"/>
      <c r="HM99" s="61"/>
      <c r="HN99" s="61"/>
      <c r="HO99" s="61"/>
      <c r="HP99" s="61"/>
      <c r="HQ99" s="61"/>
      <c r="HR99" s="61"/>
      <c r="HS99" s="61"/>
      <c r="HT99" s="61"/>
      <c r="HU99" s="61"/>
      <c r="HV99" s="61"/>
      <c r="HW99" s="61"/>
      <c r="HX99" s="61"/>
      <c r="HY99" s="61"/>
      <c r="HZ99" s="61"/>
      <c r="IA99" s="61"/>
      <c r="IB99" s="61"/>
      <c r="IC99" s="61"/>
      <c r="ID99" s="61"/>
      <c r="IE99" s="61"/>
      <c r="IF99" s="61"/>
      <c r="IG99" s="61"/>
      <c r="IH99" s="61"/>
      <c r="II99" s="61"/>
      <c r="IJ99" s="61"/>
      <c r="IK99" s="61"/>
      <c r="IL99" s="61"/>
      <c r="IM99" s="61"/>
      <c r="IN99" s="61"/>
      <c r="IO99" s="61"/>
      <c r="IP99" s="61"/>
      <c r="IQ99" s="61"/>
      <c r="IR99" s="61"/>
      <c r="IS99" s="61"/>
      <c r="IT99" s="61"/>
      <c r="IU99" s="61"/>
      <c r="IV99" s="61"/>
      <c r="IW99" s="61"/>
      <c r="IX99" s="61"/>
      <c r="IY99" s="61"/>
      <c r="IZ99" s="61"/>
      <c r="JA99" s="61"/>
      <c r="JB99" s="61"/>
      <c r="JC99" s="61"/>
      <c r="JD99" s="61"/>
      <c r="JE99" s="61"/>
      <c r="JF99" s="61"/>
      <c r="JG99" s="61"/>
      <c r="JH99" s="61"/>
      <c r="JI99" s="61"/>
      <c r="JJ99" s="61"/>
      <c r="JK99" s="61"/>
      <c r="JL99" s="61"/>
      <c r="JM99" s="61"/>
      <c r="JN99" s="61"/>
      <c r="JO99" s="61"/>
      <c r="JP99" s="61"/>
      <c r="JQ99" s="61"/>
      <c r="JR99" s="61"/>
      <c r="JS99" s="61"/>
      <c r="JT99" s="61"/>
      <c r="JU99" s="61"/>
      <c r="JV99" s="61"/>
      <c r="JW99" s="61"/>
      <c r="JX99" s="61"/>
      <c r="JY99" s="61"/>
      <c r="JZ99" s="61"/>
      <c r="KA99" s="61"/>
      <c r="KB99" s="61"/>
      <c r="KC99" s="61"/>
      <c r="KD99" s="61"/>
      <c r="KE99" s="61"/>
      <c r="KF99" s="61"/>
      <c r="KG99" s="61"/>
      <c r="KH99" s="61"/>
      <c r="KI99" s="61"/>
      <c r="KJ99" s="61"/>
      <c r="KK99" s="61"/>
      <c r="KL99" s="61"/>
      <c r="KM99" s="61"/>
      <c r="KN99" s="61"/>
      <c r="KO99" s="61"/>
      <c r="KP99" s="61"/>
      <c r="KQ99" s="61"/>
      <c r="KR99" s="61"/>
      <c r="KS99" s="61"/>
      <c r="KT99" s="61"/>
      <c r="KU99" s="61"/>
      <c r="KV99" s="61"/>
      <c r="KW99" s="61"/>
      <c r="KX99" s="61"/>
      <c r="KY99" s="61"/>
      <c r="KZ99" s="61"/>
      <c r="LA99" s="61"/>
      <c r="LB99" s="61"/>
      <c r="LC99" s="61"/>
      <c r="LD99" s="61"/>
      <c r="LE99" s="61"/>
      <c r="LF99" s="61"/>
      <c r="LG99" s="61"/>
      <c r="LH99" s="61"/>
      <c r="LI99" s="61"/>
      <c r="LJ99" s="61"/>
      <c r="LK99" s="61"/>
      <c r="LL99" s="61"/>
      <c r="LM99" s="61"/>
      <c r="LN99" s="61"/>
      <c r="LO99" s="61"/>
      <c r="LP99" s="61"/>
      <c r="LQ99" s="61"/>
      <c r="LR99" s="61"/>
      <c r="LS99" s="61"/>
      <c r="LT99" s="61"/>
      <c r="LU99" s="61"/>
      <c r="LV99" s="61"/>
      <c r="LW99" s="61"/>
      <c r="LX99" s="61"/>
      <c r="LY99" s="61"/>
      <c r="LZ99" s="61"/>
      <c r="MA99" s="61"/>
      <c r="MB99" s="61"/>
      <c r="MC99" s="61"/>
      <c r="MD99" s="61"/>
      <c r="ME99" s="61"/>
      <c r="MF99" s="61"/>
      <c r="MG99" s="61"/>
      <c r="MH99" s="61"/>
      <c r="MI99" s="61"/>
      <c r="MJ99" s="61"/>
      <c r="MK99" s="61"/>
      <c r="ML99" s="61"/>
      <c r="MM99" s="61"/>
      <c r="MN99" s="61"/>
      <c r="MO99" s="61"/>
      <c r="MP99" s="61"/>
      <c r="MQ99" s="61"/>
      <c r="MR99" s="61"/>
      <c r="MS99" s="61"/>
      <c r="MT99" s="61"/>
      <c r="MU99" s="61"/>
      <c r="MV99" s="61"/>
      <c r="MW99" s="61"/>
      <c r="MX99" s="61"/>
      <c r="MY99" s="61"/>
      <c r="MZ99" s="61"/>
      <c r="NA99" s="61"/>
      <c r="NB99" s="61"/>
      <c r="NC99" s="61"/>
      <c r="ND99" s="61"/>
      <c r="NE99" s="61"/>
      <c r="NF99" s="61"/>
      <c r="NG99" s="61"/>
      <c r="NH99" s="61"/>
      <c r="NI99" s="61"/>
      <c r="NJ99" s="61"/>
      <c r="NK99" s="61"/>
      <c r="NL99" s="61"/>
      <c r="NM99" s="61"/>
      <c r="NN99" s="61"/>
      <c r="NO99" s="61"/>
      <c r="NP99" s="61"/>
      <c r="NQ99" s="61"/>
      <c r="NR99" s="61"/>
      <c r="NS99" s="61"/>
      <c r="NT99" s="61"/>
    </row>
    <row r="100" spans="1:384" s="4" customFormat="1" ht="39" customHeight="1" x14ac:dyDescent="0.2">
      <c r="A100" s="41"/>
      <c r="B100" s="41"/>
      <c r="C100" s="41"/>
      <c r="D100" s="29"/>
      <c r="E100" s="38" t="s">
        <v>117</v>
      </c>
      <c r="F100" s="23" t="s">
        <v>56</v>
      </c>
      <c r="G100" s="23">
        <v>1135462</v>
      </c>
      <c r="H100" s="22">
        <v>605000</v>
      </c>
      <c r="I100" s="22">
        <v>1000</v>
      </c>
      <c r="J100" s="17">
        <f t="shared" si="29"/>
        <v>606000</v>
      </c>
      <c r="K100" s="26">
        <v>34.1</v>
      </c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/>
      <c r="CJ100" s="61"/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/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  <c r="DZ100" s="61"/>
      <c r="EA100" s="61"/>
      <c r="EB100" s="61"/>
      <c r="EC100" s="61"/>
      <c r="ED100" s="61"/>
      <c r="EE100" s="61"/>
      <c r="EF100" s="61"/>
      <c r="EG100" s="61"/>
      <c r="EH100" s="61"/>
      <c r="EI100" s="61"/>
      <c r="EJ100" s="61"/>
      <c r="EK100" s="61"/>
      <c r="EL100" s="61"/>
      <c r="EM100" s="61"/>
      <c r="EN100" s="61"/>
      <c r="EO100" s="61"/>
      <c r="EP100" s="61"/>
      <c r="EQ100" s="61"/>
      <c r="ER100" s="61"/>
      <c r="ES100" s="61"/>
      <c r="ET100" s="61"/>
      <c r="EU100" s="61"/>
      <c r="EV100" s="61"/>
      <c r="EW100" s="61"/>
      <c r="EX100" s="61"/>
      <c r="EY100" s="61"/>
      <c r="EZ100" s="61"/>
      <c r="FA100" s="61"/>
      <c r="FB100" s="61"/>
      <c r="FC100" s="61"/>
      <c r="FD100" s="61"/>
      <c r="FE100" s="61"/>
      <c r="FF100" s="61"/>
      <c r="FG100" s="61"/>
      <c r="FH100" s="61"/>
      <c r="FI100" s="61"/>
      <c r="FJ100" s="61"/>
      <c r="FK100" s="61"/>
      <c r="FL100" s="61"/>
      <c r="FM100" s="61"/>
      <c r="FN100" s="61"/>
      <c r="FO100" s="61"/>
      <c r="FP100" s="61"/>
      <c r="FQ100" s="61"/>
      <c r="FR100" s="61"/>
      <c r="FS100" s="61"/>
      <c r="FT100" s="61"/>
      <c r="FU100" s="61"/>
      <c r="FV100" s="61"/>
      <c r="FW100" s="61"/>
      <c r="FX100" s="61"/>
      <c r="FY100" s="61"/>
      <c r="FZ100" s="61"/>
      <c r="GA100" s="61"/>
      <c r="GB100" s="61"/>
      <c r="GC100" s="61"/>
      <c r="GD100" s="61"/>
      <c r="GE100" s="61"/>
      <c r="GF100" s="61"/>
      <c r="GG100" s="61"/>
      <c r="GH100" s="61"/>
      <c r="GI100" s="61"/>
      <c r="GJ100" s="61"/>
      <c r="GK100" s="61"/>
      <c r="GL100" s="61"/>
      <c r="GM100" s="61"/>
      <c r="GN100" s="61"/>
      <c r="GO100" s="61"/>
      <c r="GP100" s="61"/>
      <c r="GQ100" s="61"/>
      <c r="GR100" s="61"/>
      <c r="GS100" s="61"/>
      <c r="GT100" s="61"/>
      <c r="GU100" s="61"/>
      <c r="GV100" s="61"/>
      <c r="GW100" s="61"/>
      <c r="GX100" s="61"/>
      <c r="GY100" s="61"/>
      <c r="GZ100" s="61"/>
      <c r="HA100" s="61"/>
      <c r="HB100" s="61"/>
      <c r="HC100" s="61"/>
      <c r="HD100" s="61"/>
      <c r="HE100" s="61"/>
      <c r="HF100" s="61"/>
      <c r="HG100" s="61"/>
      <c r="HH100" s="61"/>
      <c r="HI100" s="61"/>
      <c r="HJ100" s="61"/>
      <c r="HK100" s="61"/>
      <c r="HL100" s="61"/>
      <c r="HM100" s="61"/>
      <c r="HN100" s="61"/>
      <c r="HO100" s="61"/>
      <c r="HP100" s="61"/>
      <c r="HQ100" s="61"/>
      <c r="HR100" s="61"/>
      <c r="HS100" s="61"/>
      <c r="HT100" s="61"/>
      <c r="HU100" s="61"/>
      <c r="HV100" s="61"/>
      <c r="HW100" s="61"/>
      <c r="HX100" s="61"/>
      <c r="HY100" s="61"/>
      <c r="HZ100" s="61"/>
      <c r="IA100" s="61"/>
      <c r="IB100" s="61"/>
      <c r="IC100" s="61"/>
      <c r="ID100" s="61"/>
      <c r="IE100" s="61"/>
      <c r="IF100" s="61"/>
      <c r="IG100" s="61"/>
      <c r="IH100" s="61"/>
      <c r="II100" s="61"/>
      <c r="IJ100" s="61"/>
      <c r="IK100" s="61"/>
      <c r="IL100" s="61"/>
      <c r="IM100" s="61"/>
      <c r="IN100" s="61"/>
      <c r="IO100" s="61"/>
      <c r="IP100" s="61"/>
      <c r="IQ100" s="61"/>
      <c r="IR100" s="61"/>
      <c r="IS100" s="61"/>
      <c r="IT100" s="61"/>
      <c r="IU100" s="61"/>
      <c r="IV100" s="61"/>
      <c r="IW100" s="61"/>
      <c r="IX100" s="61"/>
      <c r="IY100" s="61"/>
      <c r="IZ100" s="61"/>
      <c r="JA100" s="61"/>
      <c r="JB100" s="61"/>
      <c r="JC100" s="61"/>
      <c r="JD100" s="61"/>
      <c r="JE100" s="61"/>
      <c r="JF100" s="61"/>
      <c r="JG100" s="61"/>
      <c r="JH100" s="61"/>
      <c r="JI100" s="61"/>
      <c r="JJ100" s="61"/>
      <c r="JK100" s="61"/>
      <c r="JL100" s="61"/>
      <c r="JM100" s="61"/>
      <c r="JN100" s="61"/>
      <c r="JO100" s="61"/>
      <c r="JP100" s="61"/>
      <c r="JQ100" s="61"/>
      <c r="JR100" s="61"/>
      <c r="JS100" s="61"/>
      <c r="JT100" s="61"/>
      <c r="JU100" s="61"/>
      <c r="JV100" s="61"/>
      <c r="JW100" s="61"/>
      <c r="JX100" s="61"/>
      <c r="JY100" s="61"/>
      <c r="JZ100" s="61"/>
      <c r="KA100" s="61"/>
      <c r="KB100" s="61"/>
      <c r="KC100" s="61"/>
      <c r="KD100" s="61"/>
      <c r="KE100" s="61"/>
      <c r="KF100" s="61"/>
      <c r="KG100" s="61"/>
      <c r="KH100" s="61"/>
      <c r="KI100" s="61"/>
      <c r="KJ100" s="61"/>
      <c r="KK100" s="61"/>
      <c r="KL100" s="61"/>
      <c r="KM100" s="61"/>
      <c r="KN100" s="61"/>
      <c r="KO100" s="61"/>
      <c r="KP100" s="61"/>
      <c r="KQ100" s="61"/>
      <c r="KR100" s="61"/>
      <c r="KS100" s="61"/>
      <c r="KT100" s="61"/>
      <c r="KU100" s="61"/>
      <c r="KV100" s="61"/>
      <c r="KW100" s="61"/>
      <c r="KX100" s="61"/>
      <c r="KY100" s="61"/>
      <c r="KZ100" s="61"/>
      <c r="LA100" s="61"/>
      <c r="LB100" s="61"/>
      <c r="LC100" s="61"/>
      <c r="LD100" s="61"/>
      <c r="LE100" s="61"/>
      <c r="LF100" s="61"/>
      <c r="LG100" s="61"/>
      <c r="LH100" s="61"/>
      <c r="LI100" s="61"/>
      <c r="LJ100" s="61"/>
      <c r="LK100" s="61"/>
      <c r="LL100" s="61"/>
      <c r="LM100" s="61"/>
      <c r="LN100" s="61"/>
      <c r="LO100" s="61"/>
      <c r="LP100" s="61"/>
      <c r="LQ100" s="61"/>
      <c r="LR100" s="61"/>
      <c r="LS100" s="61"/>
      <c r="LT100" s="61"/>
      <c r="LU100" s="61"/>
      <c r="LV100" s="61"/>
      <c r="LW100" s="61"/>
      <c r="LX100" s="61"/>
      <c r="LY100" s="61"/>
      <c r="LZ100" s="61"/>
      <c r="MA100" s="61"/>
      <c r="MB100" s="61"/>
      <c r="MC100" s="61"/>
      <c r="MD100" s="61"/>
      <c r="ME100" s="61"/>
      <c r="MF100" s="61"/>
      <c r="MG100" s="61"/>
      <c r="MH100" s="61"/>
      <c r="MI100" s="61"/>
      <c r="MJ100" s="61"/>
      <c r="MK100" s="61"/>
      <c r="ML100" s="61"/>
      <c r="MM100" s="61"/>
      <c r="MN100" s="61"/>
      <c r="MO100" s="61"/>
      <c r="MP100" s="61"/>
      <c r="MQ100" s="61"/>
      <c r="MR100" s="61"/>
      <c r="MS100" s="61"/>
      <c r="MT100" s="61"/>
      <c r="MU100" s="61"/>
      <c r="MV100" s="61"/>
      <c r="MW100" s="61"/>
      <c r="MX100" s="61"/>
      <c r="MY100" s="61"/>
      <c r="MZ100" s="61"/>
      <c r="NA100" s="61"/>
      <c r="NB100" s="61"/>
      <c r="NC100" s="61"/>
      <c r="ND100" s="61"/>
      <c r="NE100" s="61"/>
      <c r="NF100" s="61"/>
      <c r="NG100" s="61"/>
      <c r="NH100" s="61"/>
      <c r="NI100" s="61"/>
      <c r="NJ100" s="61"/>
      <c r="NK100" s="61"/>
      <c r="NL100" s="61"/>
      <c r="NM100" s="61"/>
      <c r="NN100" s="61"/>
      <c r="NO100" s="61"/>
      <c r="NP100" s="61"/>
      <c r="NQ100" s="61"/>
      <c r="NR100" s="61"/>
      <c r="NS100" s="61"/>
      <c r="NT100" s="61"/>
    </row>
    <row r="101" spans="1:384" s="4" customFormat="1" ht="30" customHeight="1" x14ac:dyDescent="0.2">
      <c r="A101" s="41"/>
      <c r="B101" s="41"/>
      <c r="C101" s="41"/>
      <c r="D101" s="29"/>
      <c r="E101" s="13" t="s">
        <v>15</v>
      </c>
      <c r="F101" s="22"/>
      <c r="G101" s="23"/>
      <c r="H101" s="14">
        <f>SUM(H102:H111)</f>
        <v>15534735</v>
      </c>
      <c r="I101" s="14">
        <f>SUM(I102:I111)</f>
        <v>885745</v>
      </c>
      <c r="J101" s="14">
        <f>SUM(J102:J111)</f>
        <v>16420480</v>
      </c>
      <c r="K101" s="26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61"/>
      <c r="EF101" s="61"/>
      <c r="EG101" s="61"/>
      <c r="EH101" s="61"/>
      <c r="EI101" s="61"/>
      <c r="EJ101" s="61"/>
      <c r="EK101" s="61"/>
      <c r="EL101" s="61"/>
      <c r="EM101" s="61"/>
      <c r="EN101" s="61"/>
      <c r="EO101" s="61"/>
      <c r="EP101" s="61"/>
      <c r="EQ101" s="61"/>
      <c r="ER101" s="61"/>
      <c r="ES101" s="61"/>
      <c r="ET101" s="61"/>
      <c r="EU101" s="61"/>
      <c r="EV101" s="61"/>
      <c r="EW101" s="61"/>
      <c r="EX101" s="61"/>
      <c r="EY101" s="61"/>
      <c r="EZ101" s="61"/>
      <c r="FA101" s="61"/>
      <c r="FB101" s="61"/>
      <c r="FC101" s="61"/>
      <c r="FD101" s="61"/>
      <c r="FE101" s="61"/>
      <c r="FF101" s="61"/>
      <c r="FG101" s="61"/>
      <c r="FH101" s="61"/>
      <c r="FI101" s="61"/>
      <c r="FJ101" s="61"/>
      <c r="FK101" s="61"/>
      <c r="FL101" s="61"/>
      <c r="FM101" s="61"/>
      <c r="FN101" s="61"/>
      <c r="FO101" s="61"/>
      <c r="FP101" s="61"/>
      <c r="FQ101" s="61"/>
      <c r="FR101" s="61"/>
      <c r="FS101" s="61"/>
      <c r="FT101" s="61"/>
      <c r="FU101" s="61"/>
      <c r="FV101" s="61"/>
      <c r="FW101" s="61"/>
      <c r="FX101" s="61"/>
      <c r="FY101" s="61"/>
      <c r="FZ101" s="61"/>
      <c r="GA101" s="61"/>
      <c r="GB101" s="61"/>
      <c r="GC101" s="61"/>
      <c r="GD101" s="61"/>
      <c r="GE101" s="61"/>
      <c r="GF101" s="61"/>
      <c r="GG101" s="61"/>
      <c r="GH101" s="61"/>
      <c r="GI101" s="61"/>
      <c r="GJ101" s="61"/>
      <c r="GK101" s="61"/>
      <c r="GL101" s="61"/>
      <c r="GM101" s="61"/>
      <c r="GN101" s="61"/>
      <c r="GO101" s="61"/>
      <c r="GP101" s="61"/>
      <c r="GQ101" s="61"/>
      <c r="GR101" s="61"/>
      <c r="GS101" s="61"/>
      <c r="GT101" s="61"/>
      <c r="GU101" s="61"/>
      <c r="GV101" s="61"/>
      <c r="GW101" s="61"/>
      <c r="GX101" s="61"/>
      <c r="GY101" s="61"/>
      <c r="GZ101" s="61"/>
      <c r="HA101" s="61"/>
      <c r="HB101" s="61"/>
      <c r="HC101" s="61"/>
      <c r="HD101" s="61"/>
      <c r="HE101" s="61"/>
      <c r="HF101" s="61"/>
      <c r="HG101" s="61"/>
      <c r="HH101" s="61"/>
      <c r="HI101" s="61"/>
      <c r="HJ101" s="61"/>
      <c r="HK101" s="61"/>
      <c r="HL101" s="61"/>
      <c r="HM101" s="61"/>
      <c r="HN101" s="61"/>
      <c r="HO101" s="61"/>
      <c r="HP101" s="61"/>
      <c r="HQ101" s="61"/>
      <c r="HR101" s="61"/>
      <c r="HS101" s="61"/>
      <c r="HT101" s="61"/>
      <c r="HU101" s="61"/>
      <c r="HV101" s="61"/>
      <c r="HW101" s="61"/>
      <c r="HX101" s="61"/>
      <c r="HY101" s="61"/>
      <c r="HZ101" s="61"/>
      <c r="IA101" s="61"/>
      <c r="IB101" s="61"/>
      <c r="IC101" s="61"/>
      <c r="ID101" s="61"/>
      <c r="IE101" s="61"/>
      <c r="IF101" s="61"/>
      <c r="IG101" s="61"/>
      <c r="IH101" s="61"/>
      <c r="II101" s="61"/>
      <c r="IJ101" s="61"/>
      <c r="IK101" s="61"/>
      <c r="IL101" s="61"/>
      <c r="IM101" s="61"/>
      <c r="IN101" s="61"/>
      <c r="IO101" s="61"/>
      <c r="IP101" s="61"/>
      <c r="IQ101" s="61"/>
      <c r="IR101" s="61"/>
      <c r="IS101" s="61"/>
      <c r="IT101" s="61"/>
      <c r="IU101" s="61"/>
      <c r="IV101" s="61"/>
      <c r="IW101" s="61"/>
      <c r="IX101" s="61"/>
      <c r="IY101" s="61"/>
      <c r="IZ101" s="61"/>
      <c r="JA101" s="61"/>
      <c r="JB101" s="61"/>
      <c r="JC101" s="61"/>
      <c r="JD101" s="61"/>
      <c r="JE101" s="61"/>
      <c r="JF101" s="61"/>
      <c r="JG101" s="61"/>
      <c r="JH101" s="61"/>
      <c r="JI101" s="61"/>
      <c r="JJ101" s="61"/>
      <c r="JK101" s="61"/>
      <c r="JL101" s="61"/>
      <c r="JM101" s="61"/>
      <c r="JN101" s="61"/>
      <c r="JO101" s="61"/>
      <c r="JP101" s="61"/>
      <c r="JQ101" s="61"/>
      <c r="JR101" s="61"/>
      <c r="JS101" s="61"/>
      <c r="JT101" s="61"/>
      <c r="JU101" s="61"/>
      <c r="JV101" s="61"/>
      <c r="JW101" s="61"/>
      <c r="JX101" s="61"/>
      <c r="JY101" s="61"/>
      <c r="JZ101" s="61"/>
      <c r="KA101" s="61"/>
      <c r="KB101" s="61"/>
      <c r="KC101" s="61"/>
      <c r="KD101" s="61"/>
      <c r="KE101" s="61"/>
      <c r="KF101" s="61"/>
      <c r="KG101" s="61"/>
      <c r="KH101" s="61"/>
      <c r="KI101" s="61"/>
      <c r="KJ101" s="61"/>
      <c r="KK101" s="61"/>
      <c r="KL101" s="61"/>
      <c r="KM101" s="61"/>
      <c r="KN101" s="61"/>
      <c r="KO101" s="61"/>
      <c r="KP101" s="61"/>
      <c r="KQ101" s="61"/>
      <c r="KR101" s="61"/>
      <c r="KS101" s="61"/>
      <c r="KT101" s="61"/>
      <c r="KU101" s="61"/>
      <c r="KV101" s="61"/>
      <c r="KW101" s="61"/>
      <c r="KX101" s="61"/>
      <c r="KY101" s="61"/>
      <c r="KZ101" s="61"/>
      <c r="LA101" s="61"/>
      <c r="LB101" s="61"/>
      <c r="LC101" s="61"/>
      <c r="LD101" s="61"/>
      <c r="LE101" s="61"/>
      <c r="LF101" s="61"/>
      <c r="LG101" s="61"/>
      <c r="LH101" s="61"/>
      <c r="LI101" s="61"/>
      <c r="LJ101" s="61"/>
      <c r="LK101" s="61"/>
      <c r="LL101" s="61"/>
      <c r="LM101" s="61"/>
      <c r="LN101" s="61"/>
      <c r="LO101" s="61"/>
      <c r="LP101" s="61"/>
      <c r="LQ101" s="61"/>
      <c r="LR101" s="61"/>
      <c r="LS101" s="61"/>
      <c r="LT101" s="61"/>
      <c r="LU101" s="61"/>
      <c r="LV101" s="61"/>
      <c r="LW101" s="61"/>
      <c r="LX101" s="61"/>
      <c r="LY101" s="61"/>
      <c r="LZ101" s="61"/>
      <c r="MA101" s="61"/>
      <c r="MB101" s="61"/>
      <c r="MC101" s="61"/>
      <c r="MD101" s="61"/>
      <c r="ME101" s="61"/>
      <c r="MF101" s="61"/>
      <c r="MG101" s="61"/>
      <c r="MH101" s="61"/>
      <c r="MI101" s="61"/>
      <c r="MJ101" s="61"/>
      <c r="MK101" s="61"/>
      <c r="ML101" s="61"/>
      <c r="MM101" s="61"/>
      <c r="MN101" s="61"/>
      <c r="MO101" s="61"/>
      <c r="MP101" s="61"/>
      <c r="MQ101" s="61"/>
      <c r="MR101" s="61"/>
      <c r="MS101" s="61"/>
      <c r="MT101" s="61"/>
      <c r="MU101" s="61"/>
      <c r="MV101" s="61"/>
      <c r="MW101" s="61"/>
      <c r="MX101" s="61"/>
      <c r="MY101" s="61"/>
      <c r="MZ101" s="61"/>
      <c r="NA101" s="61"/>
      <c r="NB101" s="61"/>
      <c r="NC101" s="61"/>
      <c r="ND101" s="61"/>
      <c r="NE101" s="61"/>
      <c r="NF101" s="61"/>
      <c r="NG101" s="61"/>
      <c r="NH101" s="61"/>
      <c r="NI101" s="61"/>
      <c r="NJ101" s="61"/>
      <c r="NK101" s="61"/>
      <c r="NL101" s="61"/>
      <c r="NM101" s="61"/>
      <c r="NN101" s="61"/>
      <c r="NO101" s="61"/>
      <c r="NP101" s="61"/>
      <c r="NQ101" s="61"/>
      <c r="NR101" s="61"/>
      <c r="NS101" s="61"/>
      <c r="NT101" s="61"/>
    </row>
    <row r="102" spans="1:384" s="4" customFormat="1" ht="49.5" customHeight="1" x14ac:dyDescent="0.2">
      <c r="A102" s="41"/>
      <c r="B102" s="41"/>
      <c r="C102" s="41"/>
      <c r="D102" s="29"/>
      <c r="E102" s="37" t="s">
        <v>38</v>
      </c>
      <c r="F102" s="11">
        <v>2019</v>
      </c>
      <c r="G102" s="23">
        <v>1488288</v>
      </c>
      <c r="H102" s="22">
        <v>1000000</v>
      </c>
      <c r="I102" s="22">
        <v>336000</v>
      </c>
      <c r="J102" s="17">
        <f t="shared" ref="J102:J111" si="30">H102+I102</f>
        <v>1336000</v>
      </c>
      <c r="K102" s="26"/>
      <c r="L102" s="6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/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  <c r="DZ102" s="61"/>
      <c r="EA102" s="61"/>
      <c r="EB102" s="61"/>
      <c r="EC102" s="61"/>
      <c r="ED102" s="61"/>
      <c r="EE102" s="61"/>
      <c r="EF102" s="61"/>
      <c r="EG102" s="61"/>
      <c r="EH102" s="61"/>
      <c r="EI102" s="61"/>
      <c r="EJ102" s="61"/>
      <c r="EK102" s="61"/>
      <c r="EL102" s="61"/>
      <c r="EM102" s="61"/>
      <c r="EN102" s="61"/>
      <c r="EO102" s="61"/>
      <c r="EP102" s="61"/>
      <c r="EQ102" s="61"/>
      <c r="ER102" s="61"/>
      <c r="ES102" s="61"/>
      <c r="ET102" s="61"/>
      <c r="EU102" s="61"/>
      <c r="EV102" s="61"/>
      <c r="EW102" s="61"/>
      <c r="EX102" s="61"/>
      <c r="EY102" s="61"/>
      <c r="EZ102" s="61"/>
      <c r="FA102" s="61"/>
      <c r="FB102" s="61"/>
      <c r="FC102" s="61"/>
      <c r="FD102" s="61"/>
      <c r="FE102" s="61"/>
      <c r="FF102" s="61"/>
      <c r="FG102" s="61"/>
      <c r="FH102" s="61"/>
      <c r="FI102" s="61"/>
      <c r="FJ102" s="61"/>
      <c r="FK102" s="61"/>
      <c r="FL102" s="61"/>
      <c r="FM102" s="61"/>
      <c r="FN102" s="61"/>
      <c r="FO102" s="61"/>
      <c r="FP102" s="61"/>
      <c r="FQ102" s="61"/>
      <c r="FR102" s="61"/>
      <c r="FS102" s="61"/>
      <c r="FT102" s="61"/>
      <c r="FU102" s="61"/>
      <c r="FV102" s="61"/>
      <c r="FW102" s="61"/>
      <c r="FX102" s="61"/>
      <c r="FY102" s="61"/>
      <c r="FZ102" s="61"/>
      <c r="GA102" s="61"/>
      <c r="GB102" s="61"/>
      <c r="GC102" s="61"/>
      <c r="GD102" s="61"/>
      <c r="GE102" s="61"/>
      <c r="GF102" s="61"/>
      <c r="GG102" s="61"/>
      <c r="GH102" s="61"/>
      <c r="GI102" s="61"/>
      <c r="GJ102" s="61"/>
      <c r="GK102" s="61"/>
      <c r="GL102" s="61"/>
      <c r="GM102" s="61"/>
      <c r="GN102" s="61"/>
      <c r="GO102" s="61"/>
      <c r="GP102" s="61"/>
      <c r="GQ102" s="61"/>
      <c r="GR102" s="61"/>
      <c r="GS102" s="61"/>
      <c r="GT102" s="61"/>
      <c r="GU102" s="61"/>
      <c r="GV102" s="61"/>
      <c r="GW102" s="61"/>
      <c r="GX102" s="61"/>
      <c r="GY102" s="61"/>
      <c r="GZ102" s="61"/>
      <c r="HA102" s="61"/>
      <c r="HB102" s="61"/>
      <c r="HC102" s="61"/>
      <c r="HD102" s="61"/>
      <c r="HE102" s="61"/>
      <c r="HF102" s="61"/>
      <c r="HG102" s="61"/>
      <c r="HH102" s="61"/>
      <c r="HI102" s="61"/>
      <c r="HJ102" s="61"/>
      <c r="HK102" s="61"/>
      <c r="HL102" s="61"/>
      <c r="HM102" s="61"/>
      <c r="HN102" s="61"/>
      <c r="HO102" s="61"/>
      <c r="HP102" s="61"/>
      <c r="HQ102" s="61"/>
      <c r="HR102" s="61"/>
      <c r="HS102" s="61"/>
      <c r="HT102" s="61"/>
      <c r="HU102" s="61"/>
      <c r="HV102" s="61"/>
      <c r="HW102" s="61"/>
      <c r="HX102" s="61"/>
      <c r="HY102" s="61"/>
      <c r="HZ102" s="61"/>
      <c r="IA102" s="61"/>
      <c r="IB102" s="61"/>
      <c r="IC102" s="61"/>
      <c r="ID102" s="61"/>
      <c r="IE102" s="61"/>
      <c r="IF102" s="61"/>
      <c r="IG102" s="61"/>
      <c r="IH102" s="61"/>
      <c r="II102" s="61"/>
      <c r="IJ102" s="61"/>
      <c r="IK102" s="61"/>
      <c r="IL102" s="61"/>
      <c r="IM102" s="61"/>
      <c r="IN102" s="61"/>
      <c r="IO102" s="61"/>
      <c r="IP102" s="61"/>
      <c r="IQ102" s="61"/>
      <c r="IR102" s="61"/>
      <c r="IS102" s="61"/>
      <c r="IT102" s="61"/>
      <c r="IU102" s="61"/>
      <c r="IV102" s="61"/>
      <c r="IW102" s="61"/>
      <c r="IX102" s="61"/>
      <c r="IY102" s="61"/>
      <c r="IZ102" s="61"/>
      <c r="JA102" s="61"/>
      <c r="JB102" s="61"/>
      <c r="JC102" s="61"/>
      <c r="JD102" s="61"/>
      <c r="JE102" s="61"/>
      <c r="JF102" s="61"/>
      <c r="JG102" s="61"/>
      <c r="JH102" s="61"/>
      <c r="JI102" s="61"/>
      <c r="JJ102" s="61"/>
      <c r="JK102" s="61"/>
      <c r="JL102" s="61"/>
      <c r="JM102" s="61"/>
      <c r="JN102" s="61"/>
      <c r="JO102" s="61"/>
      <c r="JP102" s="61"/>
      <c r="JQ102" s="61"/>
      <c r="JR102" s="61"/>
      <c r="JS102" s="61"/>
      <c r="JT102" s="61"/>
      <c r="JU102" s="61"/>
      <c r="JV102" s="61"/>
      <c r="JW102" s="61"/>
      <c r="JX102" s="61"/>
      <c r="JY102" s="61"/>
      <c r="JZ102" s="61"/>
      <c r="KA102" s="61"/>
      <c r="KB102" s="61"/>
      <c r="KC102" s="61"/>
      <c r="KD102" s="61"/>
      <c r="KE102" s="61"/>
      <c r="KF102" s="61"/>
      <c r="KG102" s="61"/>
      <c r="KH102" s="61"/>
      <c r="KI102" s="61"/>
      <c r="KJ102" s="61"/>
      <c r="KK102" s="61"/>
      <c r="KL102" s="61"/>
      <c r="KM102" s="61"/>
      <c r="KN102" s="61"/>
      <c r="KO102" s="61"/>
      <c r="KP102" s="61"/>
      <c r="KQ102" s="61"/>
      <c r="KR102" s="61"/>
      <c r="KS102" s="61"/>
      <c r="KT102" s="61"/>
      <c r="KU102" s="61"/>
      <c r="KV102" s="61"/>
      <c r="KW102" s="61"/>
      <c r="KX102" s="61"/>
      <c r="KY102" s="61"/>
      <c r="KZ102" s="61"/>
      <c r="LA102" s="61"/>
      <c r="LB102" s="61"/>
      <c r="LC102" s="61"/>
      <c r="LD102" s="61"/>
      <c r="LE102" s="61"/>
      <c r="LF102" s="61"/>
      <c r="LG102" s="61"/>
      <c r="LH102" s="61"/>
      <c r="LI102" s="61"/>
      <c r="LJ102" s="61"/>
      <c r="LK102" s="61"/>
      <c r="LL102" s="61"/>
      <c r="LM102" s="61"/>
      <c r="LN102" s="61"/>
      <c r="LO102" s="61"/>
      <c r="LP102" s="61"/>
      <c r="LQ102" s="61"/>
      <c r="LR102" s="61"/>
      <c r="LS102" s="61"/>
      <c r="LT102" s="61"/>
      <c r="LU102" s="61"/>
      <c r="LV102" s="61"/>
      <c r="LW102" s="61"/>
      <c r="LX102" s="61"/>
      <c r="LY102" s="61"/>
      <c r="LZ102" s="61"/>
      <c r="MA102" s="61"/>
      <c r="MB102" s="61"/>
      <c r="MC102" s="61"/>
      <c r="MD102" s="61"/>
      <c r="ME102" s="61"/>
      <c r="MF102" s="61"/>
      <c r="MG102" s="61"/>
      <c r="MH102" s="61"/>
      <c r="MI102" s="61"/>
      <c r="MJ102" s="61"/>
      <c r="MK102" s="61"/>
      <c r="ML102" s="61"/>
      <c r="MM102" s="61"/>
      <c r="MN102" s="61"/>
      <c r="MO102" s="61"/>
      <c r="MP102" s="61"/>
      <c r="MQ102" s="61"/>
      <c r="MR102" s="61"/>
      <c r="MS102" s="61"/>
      <c r="MT102" s="61"/>
      <c r="MU102" s="61"/>
      <c r="MV102" s="61"/>
      <c r="MW102" s="61"/>
      <c r="MX102" s="61"/>
      <c r="MY102" s="61"/>
      <c r="MZ102" s="61"/>
      <c r="NA102" s="61"/>
      <c r="NB102" s="61"/>
      <c r="NC102" s="61"/>
      <c r="ND102" s="61"/>
      <c r="NE102" s="61"/>
      <c r="NF102" s="61"/>
      <c r="NG102" s="61"/>
      <c r="NH102" s="61"/>
      <c r="NI102" s="61"/>
      <c r="NJ102" s="61"/>
      <c r="NK102" s="61"/>
      <c r="NL102" s="61"/>
      <c r="NM102" s="61"/>
      <c r="NN102" s="61"/>
      <c r="NO102" s="61"/>
      <c r="NP102" s="61"/>
      <c r="NQ102" s="61"/>
      <c r="NR102" s="61"/>
      <c r="NS102" s="61"/>
      <c r="NT102" s="61"/>
    </row>
    <row r="103" spans="1:384" s="4" customFormat="1" ht="54" customHeight="1" x14ac:dyDescent="0.2">
      <c r="A103" s="41"/>
      <c r="B103" s="41"/>
      <c r="C103" s="41"/>
      <c r="D103" s="29"/>
      <c r="E103" s="37" t="s">
        <v>104</v>
      </c>
      <c r="F103" s="11">
        <v>2019</v>
      </c>
      <c r="G103" s="23"/>
      <c r="H103" s="22">
        <v>1500000</v>
      </c>
      <c r="I103" s="22"/>
      <c r="J103" s="17">
        <f t="shared" si="30"/>
        <v>1500000</v>
      </c>
      <c r="K103" s="26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/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  <c r="DZ103" s="61"/>
      <c r="EA103" s="61"/>
      <c r="EB103" s="61"/>
      <c r="EC103" s="61"/>
      <c r="ED103" s="61"/>
      <c r="EE103" s="61"/>
      <c r="EF103" s="61"/>
      <c r="EG103" s="61"/>
      <c r="EH103" s="61"/>
      <c r="EI103" s="61"/>
      <c r="EJ103" s="61"/>
      <c r="EK103" s="61"/>
      <c r="EL103" s="61"/>
      <c r="EM103" s="61"/>
      <c r="EN103" s="61"/>
      <c r="EO103" s="61"/>
      <c r="EP103" s="61"/>
      <c r="EQ103" s="61"/>
      <c r="ER103" s="61"/>
      <c r="ES103" s="61"/>
      <c r="ET103" s="61"/>
      <c r="EU103" s="61"/>
      <c r="EV103" s="61"/>
      <c r="EW103" s="61"/>
      <c r="EX103" s="61"/>
      <c r="EY103" s="61"/>
      <c r="EZ103" s="61"/>
      <c r="FA103" s="61"/>
      <c r="FB103" s="61"/>
      <c r="FC103" s="61"/>
      <c r="FD103" s="61"/>
      <c r="FE103" s="61"/>
      <c r="FF103" s="61"/>
      <c r="FG103" s="61"/>
      <c r="FH103" s="61"/>
      <c r="FI103" s="61"/>
      <c r="FJ103" s="61"/>
      <c r="FK103" s="61"/>
      <c r="FL103" s="61"/>
      <c r="FM103" s="61"/>
      <c r="FN103" s="61"/>
      <c r="FO103" s="61"/>
      <c r="FP103" s="61"/>
      <c r="FQ103" s="61"/>
      <c r="FR103" s="61"/>
      <c r="FS103" s="61"/>
      <c r="FT103" s="61"/>
      <c r="FU103" s="61"/>
      <c r="FV103" s="61"/>
      <c r="FW103" s="61"/>
      <c r="FX103" s="61"/>
      <c r="FY103" s="61"/>
      <c r="FZ103" s="61"/>
      <c r="GA103" s="61"/>
      <c r="GB103" s="61"/>
      <c r="GC103" s="61"/>
      <c r="GD103" s="61"/>
      <c r="GE103" s="61"/>
      <c r="GF103" s="61"/>
      <c r="GG103" s="61"/>
      <c r="GH103" s="61"/>
      <c r="GI103" s="61"/>
      <c r="GJ103" s="61"/>
      <c r="GK103" s="61"/>
      <c r="GL103" s="61"/>
      <c r="GM103" s="61"/>
      <c r="GN103" s="61"/>
      <c r="GO103" s="61"/>
      <c r="GP103" s="61"/>
      <c r="GQ103" s="61"/>
      <c r="GR103" s="61"/>
      <c r="GS103" s="61"/>
      <c r="GT103" s="61"/>
      <c r="GU103" s="61"/>
      <c r="GV103" s="61"/>
      <c r="GW103" s="61"/>
      <c r="GX103" s="61"/>
      <c r="GY103" s="61"/>
      <c r="GZ103" s="61"/>
      <c r="HA103" s="61"/>
      <c r="HB103" s="61"/>
      <c r="HC103" s="61"/>
      <c r="HD103" s="61"/>
      <c r="HE103" s="61"/>
      <c r="HF103" s="61"/>
      <c r="HG103" s="61"/>
      <c r="HH103" s="61"/>
      <c r="HI103" s="61"/>
      <c r="HJ103" s="61"/>
      <c r="HK103" s="61"/>
      <c r="HL103" s="61"/>
      <c r="HM103" s="61"/>
      <c r="HN103" s="61"/>
      <c r="HO103" s="61"/>
      <c r="HP103" s="61"/>
      <c r="HQ103" s="61"/>
      <c r="HR103" s="61"/>
      <c r="HS103" s="61"/>
      <c r="HT103" s="61"/>
      <c r="HU103" s="61"/>
      <c r="HV103" s="61"/>
      <c r="HW103" s="61"/>
      <c r="HX103" s="61"/>
      <c r="HY103" s="61"/>
      <c r="HZ103" s="61"/>
      <c r="IA103" s="61"/>
      <c r="IB103" s="61"/>
      <c r="IC103" s="61"/>
      <c r="ID103" s="61"/>
      <c r="IE103" s="61"/>
      <c r="IF103" s="61"/>
      <c r="IG103" s="61"/>
      <c r="IH103" s="61"/>
      <c r="II103" s="61"/>
      <c r="IJ103" s="61"/>
      <c r="IK103" s="61"/>
      <c r="IL103" s="61"/>
      <c r="IM103" s="61"/>
      <c r="IN103" s="61"/>
      <c r="IO103" s="61"/>
      <c r="IP103" s="61"/>
      <c r="IQ103" s="61"/>
      <c r="IR103" s="61"/>
      <c r="IS103" s="61"/>
      <c r="IT103" s="61"/>
      <c r="IU103" s="61"/>
      <c r="IV103" s="61"/>
      <c r="IW103" s="61"/>
      <c r="IX103" s="61"/>
      <c r="IY103" s="61"/>
      <c r="IZ103" s="61"/>
      <c r="JA103" s="61"/>
      <c r="JB103" s="61"/>
      <c r="JC103" s="61"/>
      <c r="JD103" s="61"/>
      <c r="JE103" s="61"/>
      <c r="JF103" s="61"/>
      <c r="JG103" s="61"/>
      <c r="JH103" s="61"/>
      <c r="JI103" s="61"/>
      <c r="JJ103" s="61"/>
      <c r="JK103" s="61"/>
      <c r="JL103" s="61"/>
      <c r="JM103" s="61"/>
      <c r="JN103" s="61"/>
      <c r="JO103" s="61"/>
      <c r="JP103" s="61"/>
      <c r="JQ103" s="61"/>
      <c r="JR103" s="61"/>
      <c r="JS103" s="61"/>
      <c r="JT103" s="61"/>
      <c r="JU103" s="61"/>
      <c r="JV103" s="61"/>
      <c r="JW103" s="61"/>
      <c r="JX103" s="61"/>
      <c r="JY103" s="61"/>
      <c r="JZ103" s="61"/>
      <c r="KA103" s="61"/>
      <c r="KB103" s="61"/>
      <c r="KC103" s="61"/>
      <c r="KD103" s="61"/>
      <c r="KE103" s="61"/>
      <c r="KF103" s="61"/>
      <c r="KG103" s="61"/>
      <c r="KH103" s="61"/>
      <c r="KI103" s="61"/>
      <c r="KJ103" s="61"/>
      <c r="KK103" s="61"/>
      <c r="KL103" s="61"/>
      <c r="KM103" s="61"/>
      <c r="KN103" s="61"/>
      <c r="KO103" s="61"/>
      <c r="KP103" s="61"/>
      <c r="KQ103" s="61"/>
      <c r="KR103" s="61"/>
      <c r="KS103" s="61"/>
      <c r="KT103" s="61"/>
      <c r="KU103" s="61"/>
      <c r="KV103" s="61"/>
      <c r="KW103" s="61"/>
      <c r="KX103" s="61"/>
      <c r="KY103" s="61"/>
      <c r="KZ103" s="61"/>
      <c r="LA103" s="61"/>
      <c r="LB103" s="61"/>
      <c r="LC103" s="61"/>
      <c r="LD103" s="61"/>
      <c r="LE103" s="61"/>
      <c r="LF103" s="61"/>
      <c r="LG103" s="61"/>
      <c r="LH103" s="61"/>
      <c r="LI103" s="61"/>
      <c r="LJ103" s="61"/>
      <c r="LK103" s="61"/>
      <c r="LL103" s="61"/>
      <c r="LM103" s="61"/>
      <c r="LN103" s="61"/>
      <c r="LO103" s="61"/>
      <c r="LP103" s="61"/>
      <c r="LQ103" s="61"/>
      <c r="LR103" s="61"/>
      <c r="LS103" s="61"/>
      <c r="LT103" s="61"/>
      <c r="LU103" s="61"/>
      <c r="LV103" s="61"/>
      <c r="LW103" s="61"/>
      <c r="LX103" s="61"/>
      <c r="LY103" s="61"/>
      <c r="LZ103" s="61"/>
      <c r="MA103" s="61"/>
      <c r="MB103" s="61"/>
      <c r="MC103" s="61"/>
      <c r="MD103" s="61"/>
      <c r="ME103" s="61"/>
      <c r="MF103" s="61"/>
      <c r="MG103" s="61"/>
      <c r="MH103" s="61"/>
      <c r="MI103" s="61"/>
      <c r="MJ103" s="61"/>
      <c r="MK103" s="61"/>
      <c r="ML103" s="61"/>
      <c r="MM103" s="61"/>
      <c r="MN103" s="61"/>
      <c r="MO103" s="61"/>
      <c r="MP103" s="61"/>
      <c r="MQ103" s="61"/>
      <c r="MR103" s="61"/>
      <c r="MS103" s="61"/>
      <c r="MT103" s="61"/>
      <c r="MU103" s="61"/>
      <c r="MV103" s="61"/>
      <c r="MW103" s="61"/>
      <c r="MX103" s="61"/>
      <c r="MY103" s="61"/>
      <c r="MZ103" s="61"/>
      <c r="NA103" s="61"/>
      <c r="NB103" s="61"/>
      <c r="NC103" s="61"/>
      <c r="ND103" s="61"/>
      <c r="NE103" s="61"/>
      <c r="NF103" s="61"/>
      <c r="NG103" s="61"/>
      <c r="NH103" s="61"/>
      <c r="NI103" s="61"/>
      <c r="NJ103" s="61"/>
      <c r="NK103" s="61"/>
      <c r="NL103" s="61"/>
      <c r="NM103" s="61"/>
      <c r="NN103" s="61"/>
      <c r="NO103" s="61"/>
      <c r="NP103" s="61"/>
      <c r="NQ103" s="61"/>
      <c r="NR103" s="61"/>
      <c r="NS103" s="61"/>
      <c r="NT103" s="61"/>
    </row>
    <row r="104" spans="1:384" s="4" customFormat="1" ht="40.15" customHeight="1" x14ac:dyDescent="0.2">
      <c r="A104" s="41"/>
      <c r="B104" s="41"/>
      <c r="C104" s="41"/>
      <c r="D104" s="29"/>
      <c r="E104" s="37" t="s">
        <v>39</v>
      </c>
      <c r="F104" s="23" t="s">
        <v>57</v>
      </c>
      <c r="G104" s="23">
        <v>4183025</v>
      </c>
      <c r="H104" s="22">
        <f>1000000+500000</f>
        <v>1500000</v>
      </c>
      <c r="I104" s="22">
        <v>500000</v>
      </c>
      <c r="J104" s="17">
        <f t="shared" si="30"/>
        <v>2000000</v>
      </c>
      <c r="K104" s="26">
        <v>1.6</v>
      </c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/>
      <c r="CH104" s="61"/>
      <c r="CI104" s="61"/>
      <c r="CJ104" s="61"/>
      <c r="CK104" s="61"/>
      <c r="CL104" s="61"/>
      <c r="CM104" s="61"/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/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  <c r="DZ104" s="61"/>
      <c r="EA104" s="61"/>
      <c r="EB104" s="61"/>
      <c r="EC104" s="61"/>
      <c r="ED104" s="61"/>
      <c r="EE104" s="61"/>
      <c r="EF104" s="61"/>
      <c r="EG104" s="61"/>
      <c r="EH104" s="61"/>
      <c r="EI104" s="61"/>
      <c r="EJ104" s="61"/>
      <c r="EK104" s="61"/>
      <c r="EL104" s="61"/>
      <c r="EM104" s="61"/>
      <c r="EN104" s="61"/>
      <c r="EO104" s="61"/>
      <c r="EP104" s="61"/>
      <c r="EQ104" s="61"/>
      <c r="ER104" s="61"/>
      <c r="ES104" s="61"/>
      <c r="ET104" s="61"/>
      <c r="EU104" s="61"/>
      <c r="EV104" s="61"/>
      <c r="EW104" s="61"/>
      <c r="EX104" s="61"/>
      <c r="EY104" s="61"/>
      <c r="EZ104" s="61"/>
      <c r="FA104" s="61"/>
      <c r="FB104" s="61"/>
      <c r="FC104" s="61"/>
      <c r="FD104" s="61"/>
      <c r="FE104" s="61"/>
      <c r="FF104" s="61"/>
      <c r="FG104" s="61"/>
      <c r="FH104" s="61"/>
      <c r="FI104" s="61"/>
      <c r="FJ104" s="61"/>
      <c r="FK104" s="61"/>
      <c r="FL104" s="61"/>
      <c r="FM104" s="61"/>
      <c r="FN104" s="61"/>
      <c r="FO104" s="61"/>
      <c r="FP104" s="61"/>
      <c r="FQ104" s="61"/>
      <c r="FR104" s="61"/>
      <c r="FS104" s="61"/>
      <c r="FT104" s="61"/>
      <c r="FU104" s="61"/>
      <c r="FV104" s="61"/>
      <c r="FW104" s="61"/>
      <c r="FX104" s="61"/>
      <c r="FY104" s="61"/>
      <c r="FZ104" s="61"/>
      <c r="GA104" s="61"/>
      <c r="GB104" s="61"/>
      <c r="GC104" s="61"/>
      <c r="GD104" s="61"/>
      <c r="GE104" s="61"/>
      <c r="GF104" s="61"/>
      <c r="GG104" s="61"/>
      <c r="GH104" s="61"/>
      <c r="GI104" s="61"/>
      <c r="GJ104" s="61"/>
      <c r="GK104" s="61"/>
      <c r="GL104" s="61"/>
      <c r="GM104" s="61"/>
      <c r="GN104" s="61"/>
      <c r="GO104" s="61"/>
      <c r="GP104" s="61"/>
      <c r="GQ104" s="61"/>
      <c r="GR104" s="61"/>
      <c r="GS104" s="61"/>
      <c r="GT104" s="61"/>
      <c r="GU104" s="61"/>
      <c r="GV104" s="61"/>
      <c r="GW104" s="61"/>
      <c r="GX104" s="61"/>
      <c r="GY104" s="61"/>
      <c r="GZ104" s="61"/>
      <c r="HA104" s="61"/>
      <c r="HB104" s="61"/>
      <c r="HC104" s="61"/>
      <c r="HD104" s="61"/>
      <c r="HE104" s="61"/>
      <c r="HF104" s="61"/>
      <c r="HG104" s="61"/>
      <c r="HH104" s="61"/>
      <c r="HI104" s="61"/>
      <c r="HJ104" s="61"/>
      <c r="HK104" s="61"/>
      <c r="HL104" s="61"/>
      <c r="HM104" s="61"/>
      <c r="HN104" s="61"/>
      <c r="HO104" s="61"/>
      <c r="HP104" s="61"/>
      <c r="HQ104" s="61"/>
      <c r="HR104" s="61"/>
      <c r="HS104" s="61"/>
      <c r="HT104" s="61"/>
      <c r="HU104" s="61"/>
      <c r="HV104" s="61"/>
      <c r="HW104" s="61"/>
      <c r="HX104" s="61"/>
      <c r="HY104" s="61"/>
      <c r="HZ104" s="61"/>
      <c r="IA104" s="61"/>
      <c r="IB104" s="61"/>
      <c r="IC104" s="61"/>
      <c r="ID104" s="61"/>
      <c r="IE104" s="61"/>
      <c r="IF104" s="61"/>
      <c r="IG104" s="61"/>
      <c r="IH104" s="61"/>
      <c r="II104" s="61"/>
      <c r="IJ104" s="61"/>
      <c r="IK104" s="61"/>
      <c r="IL104" s="61"/>
      <c r="IM104" s="61"/>
      <c r="IN104" s="61"/>
      <c r="IO104" s="61"/>
      <c r="IP104" s="61"/>
      <c r="IQ104" s="61"/>
      <c r="IR104" s="61"/>
      <c r="IS104" s="61"/>
      <c r="IT104" s="61"/>
      <c r="IU104" s="61"/>
      <c r="IV104" s="61"/>
      <c r="IW104" s="61"/>
      <c r="IX104" s="61"/>
      <c r="IY104" s="61"/>
      <c r="IZ104" s="61"/>
      <c r="JA104" s="61"/>
      <c r="JB104" s="61"/>
      <c r="JC104" s="61"/>
      <c r="JD104" s="61"/>
      <c r="JE104" s="61"/>
      <c r="JF104" s="61"/>
      <c r="JG104" s="61"/>
      <c r="JH104" s="61"/>
      <c r="JI104" s="61"/>
      <c r="JJ104" s="61"/>
      <c r="JK104" s="61"/>
      <c r="JL104" s="61"/>
      <c r="JM104" s="61"/>
      <c r="JN104" s="61"/>
      <c r="JO104" s="61"/>
      <c r="JP104" s="61"/>
      <c r="JQ104" s="61"/>
      <c r="JR104" s="61"/>
      <c r="JS104" s="61"/>
      <c r="JT104" s="61"/>
      <c r="JU104" s="61"/>
      <c r="JV104" s="61"/>
      <c r="JW104" s="61"/>
      <c r="JX104" s="61"/>
      <c r="JY104" s="61"/>
      <c r="JZ104" s="61"/>
      <c r="KA104" s="61"/>
      <c r="KB104" s="61"/>
      <c r="KC104" s="61"/>
      <c r="KD104" s="61"/>
      <c r="KE104" s="61"/>
      <c r="KF104" s="61"/>
      <c r="KG104" s="61"/>
      <c r="KH104" s="61"/>
      <c r="KI104" s="61"/>
      <c r="KJ104" s="61"/>
      <c r="KK104" s="61"/>
      <c r="KL104" s="61"/>
      <c r="KM104" s="61"/>
      <c r="KN104" s="61"/>
      <c r="KO104" s="61"/>
      <c r="KP104" s="61"/>
      <c r="KQ104" s="61"/>
      <c r="KR104" s="61"/>
      <c r="KS104" s="61"/>
      <c r="KT104" s="61"/>
      <c r="KU104" s="61"/>
      <c r="KV104" s="61"/>
      <c r="KW104" s="61"/>
      <c r="KX104" s="61"/>
      <c r="KY104" s="61"/>
      <c r="KZ104" s="61"/>
      <c r="LA104" s="61"/>
      <c r="LB104" s="61"/>
      <c r="LC104" s="61"/>
      <c r="LD104" s="61"/>
      <c r="LE104" s="61"/>
      <c r="LF104" s="61"/>
      <c r="LG104" s="61"/>
      <c r="LH104" s="61"/>
      <c r="LI104" s="61"/>
      <c r="LJ104" s="61"/>
      <c r="LK104" s="61"/>
      <c r="LL104" s="61"/>
      <c r="LM104" s="61"/>
      <c r="LN104" s="61"/>
      <c r="LO104" s="61"/>
      <c r="LP104" s="61"/>
      <c r="LQ104" s="61"/>
      <c r="LR104" s="61"/>
      <c r="LS104" s="61"/>
      <c r="LT104" s="61"/>
      <c r="LU104" s="61"/>
      <c r="LV104" s="61"/>
      <c r="LW104" s="61"/>
      <c r="LX104" s="61"/>
      <c r="LY104" s="61"/>
      <c r="LZ104" s="61"/>
      <c r="MA104" s="61"/>
      <c r="MB104" s="61"/>
      <c r="MC104" s="61"/>
      <c r="MD104" s="61"/>
      <c r="ME104" s="61"/>
      <c r="MF104" s="61"/>
      <c r="MG104" s="61"/>
      <c r="MH104" s="61"/>
      <c r="MI104" s="61"/>
      <c r="MJ104" s="61"/>
      <c r="MK104" s="61"/>
      <c r="ML104" s="61"/>
      <c r="MM104" s="61"/>
      <c r="MN104" s="61"/>
      <c r="MO104" s="61"/>
      <c r="MP104" s="61"/>
      <c r="MQ104" s="61"/>
      <c r="MR104" s="61"/>
      <c r="MS104" s="61"/>
      <c r="MT104" s="61"/>
      <c r="MU104" s="61"/>
      <c r="MV104" s="61"/>
      <c r="MW104" s="61"/>
      <c r="MX104" s="61"/>
      <c r="MY104" s="61"/>
      <c r="MZ104" s="61"/>
      <c r="NA104" s="61"/>
      <c r="NB104" s="61"/>
      <c r="NC104" s="61"/>
      <c r="ND104" s="61"/>
      <c r="NE104" s="61"/>
      <c r="NF104" s="61"/>
      <c r="NG104" s="61"/>
      <c r="NH104" s="61"/>
      <c r="NI104" s="61"/>
      <c r="NJ104" s="61"/>
      <c r="NK104" s="61"/>
      <c r="NL104" s="61"/>
      <c r="NM104" s="61"/>
      <c r="NN104" s="61"/>
      <c r="NO104" s="61"/>
      <c r="NP104" s="61"/>
      <c r="NQ104" s="61"/>
      <c r="NR104" s="61"/>
      <c r="NS104" s="61"/>
      <c r="NT104" s="61"/>
    </row>
    <row r="105" spans="1:384" s="4" customFormat="1" ht="40.15" customHeight="1" x14ac:dyDescent="0.2">
      <c r="A105" s="41"/>
      <c r="B105" s="41"/>
      <c r="C105" s="41"/>
      <c r="D105" s="29"/>
      <c r="E105" s="37" t="s">
        <v>127</v>
      </c>
      <c r="F105" s="23" t="s">
        <v>56</v>
      </c>
      <c r="G105" s="23"/>
      <c r="H105" s="22"/>
      <c r="I105" s="22">
        <v>50000</v>
      </c>
      <c r="J105" s="17">
        <f>I105+H105</f>
        <v>50000</v>
      </c>
      <c r="K105" s="26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/>
      <c r="DF105" s="61"/>
      <c r="DG105" s="61"/>
      <c r="DH105" s="61"/>
      <c r="DI105" s="61"/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  <c r="DZ105" s="61"/>
      <c r="EA105" s="61"/>
      <c r="EB105" s="61"/>
      <c r="EC105" s="61"/>
      <c r="ED105" s="61"/>
      <c r="EE105" s="61"/>
      <c r="EF105" s="61"/>
      <c r="EG105" s="61"/>
      <c r="EH105" s="61"/>
      <c r="EI105" s="61"/>
      <c r="EJ105" s="61"/>
      <c r="EK105" s="61"/>
      <c r="EL105" s="61"/>
      <c r="EM105" s="61"/>
      <c r="EN105" s="61"/>
      <c r="EO105" s="61"/>
      <c r="EP105" s="61"/>
      <c r="EQ105" s="61"/>
      <c r="ER105" s="61"/>
      <c r="ES105" s="61"/>
      <c r="ET105" s="61"/>
      <c r="EU105" s="61"/>
      <c r="EV105" s="61"/>
      <c r="EW105" s="61"/>
      <c r="EX105" s="61"/>
      <c r="EY105" s="61"/>
      <c r="EZ105" s="61"/>
      <c r="FA105" s="61"/>
      <c r="FB105" s="61"/>
      <c r="FC105" s="61"/>
      <c r="FD105" s="61"/>
      <c r="FE105" s="61"/>
      <c r="FF105" s="61"/>
      <c r="FG105" s="61"/>
      <c r="FH105" s="61"/>
      <c r="FI105" s="61"/>
      <c r="FJ105" s="61"/>
      <c r="FK105" s="61"/>
      <c r="FL105" s="61"/>
      <c r="FM105" s="61"/>
      <c r="FN105" s="61"/>
      <c r="FO105" s="61"/>
      <c r="FP105" s="61"/>
      <c r="FQ105" s="61"/>
      <c r="FR105" s="61"/>
      <c r="FS105" s="61"/>
      <c r="FT105" s="61"/>
      <c r="FU105" s="61"/>
      <c r="FV105" s="61"/>
      <c r="FW105" s="61"/>
      <c r="FX105" s="61"/>
      <c r="FY105" s="61"/>
      <c r="FZ105" s="61"/>
      <c r="GA105" s="61"/>
      <c r="GB105" s="61"/>
      <c r="GC105" s="61"/>
      <c r="GD105" s="61"/>
      <c r="GE105" s="61"/>
      <c r="GF105" s="61"/>
      <c r="GG105" s="61"/>
      <c r="GH105" s="61"/>
      <c r="GI105" s="61"/>
      <c r="GJ105" s="61"/>
      <c r="GK105" s="61"/>
      <c r="GL105" s="61"/>
      <c r="GM105" s="61"/>
      <c r="GN105" s="61"/>
      <c r="GO105" s="61"/>
      <c r="GP105" s="61"/>
      <c r="GQ105" s="61"/>
      <c r="GR105" s="61"/>
      <c r="GS105" s="61"/>
      <c r="GT105" s="61"/>
      <c r="GU105" s="61"/>
      <c r="GV105" s="61"/>
      <c r="GW105" s="61"/>
      <c r="GX105" s="61"/>
      <c r="GY105" s="61"/>
      <c r="GZ105" s="61"/>
      <c r="HA105" s="61"/>
      <c r="HB105" s="61"/>
      <c r="HC105" s="61"/>
      <c r="HD105" s="61"/>
      <c r="HE105" s="61"/>
      <c r="HF105" s="61"/>
      <c r="HG105" s="61"/>
      <c r="HH105" s="61"/>
      <c r="HI105" s="61"/>
      <c r="HJ105" s="61"/>
      <c r="HK105" s="61"/>
      <c r="HL105" s="61"/>
      <c r="HM105" s="61"/>
      <c r="HN105" s="61"/>
      <c r="HO105" s="61"/>
      <c r="HP105" s="61"/>
      <c r="HQ105" s="61"/>
      <c r="HR105" s="61"/>
      <c r="HS105" s="61"/>
      <c r="HT105" s="61"/>
      <c r="HU105" s="61"/>
      <c r="HV105" s="61"/>
      <c r="HW105" s="61"/>
      <c r="HX105" s="61"/>
      <c r="HY105" s="61"/>
      <c r="HZ105" s="61"/>
      <c r="IA105" s="61"/>
      <c r="IB105" s="61"/>
      <c r="IC105" s="61"/>
      <c r="ID105" s="61"/>
      <c r="IE105" s="61"/>
      <c r="IF105" s="61"/>
      <c r="IG105" s="61"/>
      <c r="IH105" s="61"/>
      <c r="II105" s="61"/>
      <c r="IJ105" s="61"/>
      <c r="IK105" s="61"/>
      <c r="IL105" s="61"/>
      <c r="IM105" s="61"/>
      <c r="IN105" s="61"/>
      <c r="IO105" s="61"/>
      <c r="IP105" s="61"/>
      <c r="IQ105" s="61"/>
      <c r="IR105" s="61"/>
      <c r="IS105" s="61"/>
      <c r="IT105" s="61"/>
      <c r="IU105" s="61"/>
      <c r="IV105" s="61"/>
      <c r="IW105" s="61"/>
      <c r="IX105" s="61"/>
      <c r="IY105" s="61"/>
      <c r="IZ105" s="61"/>
      <c r="JA105" s="61"/>
      <c r="JB105" s="61"/>
      <c r="JC105" s="61"/>
      <c r="JD105" s="61"/>
      <c r="JE105" s="61"/>
      <c r="JF105" s="61"/>
      <c r="JG105" s="61"/>
      <c r="JH105" s="61"/>
      <c r="JI105" s="61"/>
      <c r="JJ105" s="61"/>
      <c r="JK105" s="61"/>
      <c r="JL105" s="61"/>
      <c r="JM105" s="61"/>
      <c r="JN105" s="61"/>
      <c r="JO105" s="61"/>
      <c r="JP105" s="61"/>
      <c r="JQ105" s="61"/>
      <c r="JR105" s="61"/>
      <c r="JS105" s="61"/>
      <c r="JT105" s="61"/>
      <c r="JU105" s="61"/>
      <c r="JV105" s="61"/>
      <c r="JW105" s="61"/>
      <c r="JX105" s="61"/>
      <c r="JY105" s="61"/>
      <c r="JZ105" s="61"/>
      <c r="KA105" s="61"/>
      <c r="KB105" s="61"/>
      <c r="KC105" s="61"/>
      <c r="KD105" s="61"/>
      <c r="KE105" s="61"/>
      <c r="KF105" s="61"/>
      <c r="KG105" s="61"/>
      <c r="KH105" s="61"/>
      <c r="KI105" s="61"/>
      <c r="KJ105" s="61"/>
      <c r="KK105" s="61"/>
      <c r="KL105" s="61"/>
      <c r="KM105" s="61"/>
      <c r="KN105" s="61"/>
      <c r="KO105" s="61"/>
      <c r="KP105" s="61"/>
      <c r="KQ105" s="61"/>
      <c r="KR105" s="61"/>
      <c r="KS105" s="61"/>
      <c r="KT105" s="61"/>
      <c r="KU105" s="61"/>
      <c r="KV105" s="61"/>
      <c r="KW105" s="61"/>
      <c r="KX105" s="61"/>
      <c r="KY105" s="61"/>
      <c r="KZ105" s="61"/>
      <c r="LA105" s="61"/>
      <c r="LB105" s="61"/>
      <c r="LC105" s="61"/>
      <c r="LD105" s="61"/>
      <c r="LE105" s="61"/>
      <c r="LF105" s="61"/>
      <c r="LG105" s="61"/>
      <c r="LH105" s="61"/>
      <c r="LI105" s="61"/>
      <c r="LJ105" s="61"/>
      <c r="LK105" s="61"/>
      <c r="LL105" s="61"/>
      <c r="LM105" s="61"/>
      <c r="LN105" s="61"/>
      <c r="LO105" s="61"/>
      <c r="LP105" s="61"/>
      <c r="LQ105" s="61"/>
      <c r="LR105" s="61"/>
      <c r="LS105" s="61"/>
      <c r="LT105" s="61"/>
      <c r="LU105" s="61"/>
      <c r="LV105" s="61"/>
      <c r="LW105" s="61"/>
      <c r="LX105" s="61"/>
      <c r="LY105" s="61"/>
      <c r="LZ105" s="61"/>
      <c r="MA105" s="61"/>
      <c r="MB105" s="61"/>
      <c r="MC105" s="61"/>
      <c r="MD105" s="61"/>
      <c r="ME105" s="61"/>
      <c r="MF105" s="61"/>
      <c r="MG105" s="61"/>
      <c r="MH105" s="61"/>
      <c r="MI105" s="61"/>
      <c r="MJ105" s="61"/>
      <c r="MK105" s="61"/>
      <c r="ML105" s="61"/>
      <c r="MM105" s="61"/>
      <c r="MN105" s="61"/>
      <c r="MO105" s="61"/>
      <c r="MP105" s="61"/>
      <c r="MQ105" s="61"/>
      <c r="MR105" s="61"/>
      <c r="MS105" s="61"/>
      <c r="MT105" s="61"/>
      <c r="MU105" s="61"/>
      <c r="MV105" s="61"/>
      <c r="MW105" s="61"/>
      <c r="MX105" s="61"/>
      <c r="MY105" s="61"/>
      <c r="MZ105" s="61"/>
      <c r="NA105" s="61"/>
      <c r="NB105" s="61"/>
      <c r="NC105" s="61"/>
      <c r="ND105" s="61"/>
      <c r="NE105" s="61"/>
      <c r="NF105" s="61"/>
      <c r="NG105" s="61"/>
      <c r="NH105" s="61"/>
      <c r="NI105" s="61"/>
      <c r="NJ105" s="61"/>
      <c r="NK105" s="61"/>
      <c r="NL105" s="61"/>
      <c r="NM105" s="61"/>
      <c r="NN105" s="61"/>
      <c r="NO105" s="61"/>
      <c r="NP105" s="61"/>
      <c r="NQ105" s="61"/>
      <c r="NR105" s="61"/>
      <c r="NS105" s="61"/>
      <c r="NT105" s="61"/>
    </row>
    <row r="106" spans="1:384" s="4" customFormat="1" ht="67.5" customHeight="1" x14ac:dyDescent="0.2">
      <c r="A106" s="41"/>
      <c r="B106" s="41"/>
      <c r="C106" s="41"/>
      <c r="D106" s="29"/>
      <c r="E106" s="37" t="s">
        <v>122</v>
      </c>
      <c r="F106" s="11">
        <v>2019</v>
      </c>
      <c r="G106" s="23"/>
      <c r="H106" s="22">
        <v>250000</v>
      </c>
      <c r="I106" s="22"/>
      <c r="J106" s="17">
        <f t="shared" si="30"/>
        <v>250000</v>
      </c>
      <c r="K106" s="26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/>
      <c r="CJ106" s="61"/>
      <c r="CK106" s="61"/>
      <c r="CL106" s="61"/>
      <c r="CM106" s="61"/>
      <c r="CN106" s="61"/>
      <c r="CO106" s="61"/>
      <c r="CP106" s="61"/>
      <c r="CQ106" s="61"/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/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  <c r="DZ106" s="61"/>
      <c r="EA106" s="61"/>
      <c r="EB106" s="61"/>
      <c r="EC106" s="61"/>
      <c r="ED106" s="61"/>
      <c r="EE106" s="61"/>
      <c r="EF106" s="61"/>
      <c r="EG106" s="61"/>
      <c r="EH106" s="61"/>
      <c r="EI106" s="61"/>
      <c r="EJ106" s="61"/>
      <c r="EK106" s="61"/>
      <c r="EL106" s="61"/>
      <c r="EM106" s="61"/>
      <c r="EN106" s="61"/>
      <c r="EO106" s="61"/>
      <c r="EP106" s="61"/>
      <c r="EQ106" s="61"/>
      <c r="ER106" s="61"/>
      <c r="ES106" s="61"/>
      <c r="ET106" s="61"/>
      <c r="EU106" s="61"/>
      <c r="EV106" s="61"/>
      <c r="EW106" s="61"/>
      <c r="EX106" s="61"/>
      <c r="EY106" s="61"/>
      <c r="EZ106" s="61"/>
      <c r="FA106" s="61"/>
      <c r="FB106" s="61"/>
      <c r="FC106" s="61"/>
      <c r="FD106" s="61"/>
      <c r="FE106" s="61"/>
      <c r="FF106" s="61"/>
      <c r="FG106" s="61"/>
      <c r="FH106" s="61"/>
      <c r="FI106" s="61"/>
      <c r="FJ106" s="61"/>
      <c r="FK106" s="61"/>
      <c r="FL106" s="61"/>
      <c r="FM106" s="61"/>
      <c r="FN106" s="61"/>
      <c r="FO106" s="61"/>
      <c r="FP106" s="61"/>
      <c r="FQ106" s="61"/>
      <c r="FR106" s="61"/>
      <c r="FS106" s="61"/>
      <c r="FT106" s="61"/>
      <c r="FU106" s="61"/>
      <c r="FV106" s="61"/>
      <c r="FW106" s="61"/>
      <c r="FX106" s="61"/>
      <c r="FY106" s="61"/>
      <c r="FZ106" s="61"/>
      <c r="GA106" s="61"/>
      <c r="GB106" s="61"/>
      <c r="GC106" s="61"/>
      <c r="GD106" s="61"/>
      <c r="GE106" s="61"/>
      <c r="GF106" s="61"/>
      <c r="GG106" s="61"/>
      <c r="GH106" s="61"/>
      <c r="GI106" s="61"/>
      <c r="GJ106" s="61"/>
      <c r="GK106" s="61"/>
      <c r="GL106" s="61"/>
      <c r="GM106" s="61"/>
      <c r="GN106" s="61"/>
      <c r="GO106" s="61"/>
      <c r="GP106" s="61"/>
      <c r="GQ106" s="61"/>
      <c r="GR106" s="61"/>
      <c r="GS106" s="61"/>
      <c r="GT106" s="61"/>
      <c r="GU106" s="61"/>
      <c r="GV106" s="61"/>
      <c r="GW106" s="61"/>
      <c r="GX106" s="61"/>
      <c r="GY106" s="61"/>
      <c r="GZ106" s="61"/>
      <c r="HA106" s="61"/>
      <c r="HB106" s="61"/>
      <c r="HC106" s="61"/>
      <c r="HD106" s="61"/>
      <c r="HE106" s="61"/>
      <c r="HF106" s="61"/>
      <c r="HG106" s="61"/>
      <c r="HH106" s="61"/>
      <c r="HI106" s="61"/>
      <c r="HJ106" s="61"/>
      <c r="HK106" s="61"/>
      <c r="HL106" s="61"/>
      <c r="HM106" s="61"/>
      <c r="HN106" s="61"/>
      <c r="HO106" s="61"/>
      <c r="HP106" s="61"/>
      <c r="HQ106" s="61"/>
      <c r="HR106" s="61"/>
      <c r="HS106" s="61"/>
      <c r="HT106" s="61"/>
      <c r="HU106" s="61"/>
      <c r="HV106" s="61"/>
      <c r="HW106" s="61"/>
      <c r="HX106" s="61"/>
      <c r="HY106" s="61"/>
      <c r="HZ106" s="61"/>
      <c r="IA106" s="61"/>
      <c r="IB106" s="61"/>
      <c r="IC106" s="61"/>
      <c r="ID106" s="61"/>
      <c r="IE106" s="61"/>
      <c r="IF106" s="61"/>
      <c r="IG106" s="61"/>
      <c r="IH106" s="61"/>
      <c r="II106" s="61"/>
      <c r="IJ106" s="61"/>
      <c r="IK106" s="61"/>
      <c r="IL106" s="61"/>
      <c r="IM106" s="61"/>
      <c r="IN106" s="61"/>
      <c r="IO106" s="61"/>
      <c r="IP106" s="61"/>
      <c r="IQ106" s="61"/>
      <c r="IR106" s="61"/>
      <c r="IS106" s="61"/>
      <c r="IT106" s="61"/>
      <c r="IU106" s="61"/>
      <c r="IV106" s="61"/>
      <c r="IW106" s="61"/>
      <c r="IX106" s="61"/>
      <c r="IY106" s="61"/>
      <c r="IZ106" s="61"/>
      <c r="JA106" s="61"/>
      <c r="JB106" s="61"/>
      <c r="JC106" s="61"/>
      <c r="JD106" s="61"/>
      <c r="JE106" s="61"/>
      <c r="JF106" s="61"/>
      <c r="JG106" s="61"/>
      <c r="JH106" s="61"/>
      <c r="JI106" s="61"/>
      <c r="JJ106" s="61"/>
      <c r="JK106" s="61"/>
      <c r="JL106" s="61"/>
      <c r="JM106" s="61"/>
      <c r="JN106" s="61"/>
      <c r="JO106" s="61"/>
      <c r="JP106" s="61"/>
      <c r="JQ106" s="61"/>
      <c r="JR106" s="61"/>
      <c r="JS106" s="61"/>
      <c r="JT106" s="61"/>
      <c r="JU106" s="61"/>
      <c r="JV106" s="61"/>
      <c r="JW106" s="61"/>
      <c r="JX106" s="61"/>
      <c r="JY106" s="61"/>
      <c r="JZ106" s="61"/>
      <c r="KA106" s="61"/>
      <c r="KB106" s="61"/>
      <c r="KC106" s="61"/>
      <c r="KD106" s="61"/>
      <c r="KE106" s="61"/>
      <c r="KF106" s="61"/>
      <c r="KG106" s="61"/>
      <c r="KH106" s="61"/>
      <c r="KI106" s="61"/>
      <c r="KJ106" s="61"/>
      <c r="KK106" s="61"/>
      <c r="KL106" s="61"/>
      <c r="KM106" s="61"/>
      <c r="KN106" s="61"/>
      <c r="KO106" s="61"/>
      <c r="KP106" s="61"/>
      <c r="KQ106" s="61"/>
      <c r="KR106" s="61"/>
      <c r="KS106" s="61"/>
      <c r="KT106" s="61"/>
      <c r="KU106" s="61"/>
      <c r="KV106" s="61"/>
      <c r="KW106" s="61"/>
      <c r="KX106" s="61"/>
      <c r="KY106" s="61"/>
      <c r="KZ106" s="61"/>
      <c r="LA106" s="61"/>
      <c r="LB106" s="61"/>
      <c r="LC106" s="61"/>
      <c r="LD106" s="61"/>
      <c r="LE106" s="61"/>
      <c r="LF106" s="61"/>
      <c r="LG106" s="61"/>
      <c r="LH106" s="61"/>
      <c r="LI106" s="61"/>
      <c r="LJ106" s="61"/>
      <c r="LK106" s="61"/>
      <c r="LL106" s="61"/>
      <c r="LM106" s="61"/>
      <c r="LN106" s="61"/>
      <c r="LO106" s="61"/>
      <c r="LP106" s="61"/>
      <c r="LQ106" s="61"/>
      <c r="LR106" s="61"/>
      <c r="LS106" s="61"/>
      <c r="LT106" s="61"/>
      <c r="LU106" s="61"/>
      <c r="LV106" s="61"/>
      <c r="LW106" s="61"/>
      <c r="LX106" s="61"/>
      <c r="LY106" s="61"/>
      <c r="LZ106" s="61"/>
      <c r="MA106" s="61"/>
      <c r="MB106" s="61"/>
      <c r="MC106" s="61"/>
      <c r="MD106" s="61"/>
      <c r="ME106" s="61"/>
      <c r="MF106" s="61"/>
      <c r="MG106" s="61"/>
      <c r="MH106" s="61"/>
      <c r="MI106" s="61"/>
      <c r="MJ106" s="61"/>
      <c r="MK106" s="61"/>
      <c r="ML106" s="61"/>
      <c r="MM106" s="61"/>
      <c r="MN106" s="61"/>
      <c r="MO106" s="61"/>
      <c r="MP106" s="61"/>
      <c r="MQ106" s="61"/>
      <c r="MR106" s="61"/>
      <c r="MS106" s="61"/>
      <c r="MT106" s="61"/>
      <c r="MU106" s="61"/>
      <c r="MV106" s="61"/>
      <c r="MW106" s="61"/>
      <c r="MX106" s="61"/>
      <c r="MY106" s="61"/>
      <c r="MZ106" s="61"/>
      <c r="NA106" s="61"/>
      <c r="NB106" s="61"/>
      <c r="NC106" s="61"/>
      <c r="ND106" s="61"/>
      <c r="NE106" s="61"/>
      <c r="NF106" s="61"/>
      <c r="NG106" s="61"/>
      <c r="NH106" s="61"/>
      <c r="NI106" s="61"/>
      <c r="NJ106" s="61"/>
      <c r="NK106" s="61"/>
      <c r="NL106" s="61"/>
      <c r="NM106" s="61"/>
      <c r="NN106" s="61"/>
      <c r="NO106" s="61"/>
      <c r="NP106" s="61"/>
      <c r="NQ106" s="61"/>
      <c r="NR106" s="61"/>
      <c r="NS106" s="61"/>
      <c r="NT106" s="61"/>
    </row>
    <row r="107" spans="1:384" s="4" customFormat="1" ht="53.25" customHeight="1" x14ac:dyDescent="0.2">
      <c r="A107" s="41"/>
      <c r="B107" s="41"/>
      <c r="C107" s="41"/>
      <c r="D107" s="29"/>
      <c r="E107" s="37" t="s">
        <v>27</v>
      </c>
      <c r="F107" s="11">
        <v>2019</v>
      </c>
      <c r="G107" s="23"/>
      <c r="H107" s="22">
        <v>700000</v>
      </c>
      <c r="I107" s="22"/>
      <c r="J107" s="17">
        <f t="shared" si="30"/>
        <v>700000</v>
      </c>
      <c r="K107" s="26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/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  <c r="DZ107" s="61"/>
      <c r="EA107" s="61"/>
      <c r="EB107" s="61"/>
      <c r="EC107" s="61"/>
      <c r="ED107" s="61"/>
      <c r="EE107" s="61"/>
      <c r="EF107" s="61"/>
      <c r="EG107" s="61"/>
      <c r="EH107" s="61"/>
      <c r="EI107" s="61"/>
      <c r="EJ107" s="61"/>
      <c r="EK107" s="61"/>
      <c r="EL107" s="61"/>
      <c r="EM107" s="61"/>
      <c r="EN107" s="61"/>
      <c r="EO107" s="61"/>
      <c r="EP107" s="61"/>
      <c r="EQ107" s="61"/>
      <c r="ER107" s="61"/>
      <c r="ES107" s="61"/>
      <c r="ET107" s="61"/>
      <c r="EU107" s="61"/>
      <c r="EV107" s="61"/>
      <c r="EW107" s="61"/>
      <c r="EX107" s="61"/>
      <c r="EY107" s="61"/>
      <c r="EZ107" s="61"/>
      <c r="FA107" s="61"/>
      <c r="FB107" s="61"/>
      <c r="FC107" s="61"/>
      <c r="FD107" s="61"/>
      <c r="FE107" s="61"/>
      <c r="FF107" s="61"/>
      <c r="FG107" s="61"/>
      <c r="FH107" s="61"/>
      <c r="FI107" s="61"/>
      <c r="FJ107" s="61"/>
      <c r="FK107" s="61"/>
      <c r="FL107" s="61"/>
      <c r="FM107" s="61"/>
      <c r="FN107" s="61"/>
      <c r="FO107" s="61"/>
      <c r="FP107" s="61"/>
      <c r="FQ107" s="61"/>
      <c r="FR107" s="61"/>
      <c r="FS107" s="61"/>
      <c r="FT107" s="61"/>
      <c r="FU107" s="61"/>
      <c r="FV107" s="61"/>
      <c r="FW107" s="61"/>
      <c r="FX107" s="61"/>
      <c r="FY107" s="61"/>
      <c r="FZ107" s="61"/>
      <c r="GA107" s="61"/>
      <c r="GB107" s="61"/>
      <c r="GC107" s="61"/>
      <c r="GD107" s="61"/>
      <c r="GE107" s="61"/>
      <c r="GF107" s="61"/>
      <c r="GG107" s="61"/>
      <c r="GH107" s="61"/>
      <c r="GI107" s="61"/>
      <c r="GJ107" s="61"/>
      <c r="GK107" s="61"/>
      <c r="GL107" s="61"/>
      <c r="GM107" s="61"/>
      <c r="GN107" s="61"/>
      <c r="GO107" s="61"/>
      <c r="GP107" s="61"/>
      <c r="GQ107" s="61"/>
      <c r="GR107" s="61"/>
      <c r="GS107" s="61"/>
      <c r="GT107" s="61"/>
      <c r="GU107" s="61"/>
      <c r="GV107" s="61"/>
      <c r="GW107" s="61"/>
      <c r="GX107" s="61"/>
      <c r="GY107" s="61"/>
      <c r="GZ107" s="61"/>
      <c r="HA107" s="61"/>
      <c r="HB107" s="61"/>
      <c r="HC107" s="61"/>
      <c r="HD107" s="61"/>
      <c r="HE107" s="61"/>
      <c r="HF107" s="61"/>
      <c r="HG107" s="61"/>
      <c r="HH107" s="61"/>
      <c r="HI107" s="61"/>
      <c r="HJ107" s="61"/>
      <c r="HK107" s="61"/>
      <c r="HL107" s="61"/>
      <c r="HM107" s="61"/>
      <c r="HN107" s="61"/>
      <c r="HO107" s="61"/>
      <c r="HP107" s="61"/>
      <c r="HQ107" s="61"/>
      <c r="HR107" s="61"/>
      <c r="HS107" s="61"/>
      <c r="HT107" s="61"/>
      <c r="HU107" s="61"/>
      <c r="HV107" s="61"/>
      <c r="HW107" s="61"/>
      <c r="HX107" s="61"/>
      <c r="HY107" s="61"/>
      <c r="HZ107" s="61"/>
      <c r="IA107" s="61"/>
      <c r="IB107" s="61"/>
      <c r="IC107" s="61"/>
      <c r="ID107" s="61"/>
      <c r="IE107" s="61"/>
      <c r="IF107" s="61"/>
      <c r="IG107" s="61"/>
      <c r="IH107" s="61"/>
      <c r="II107" s="61"/>
      <c r="IJ107" s="61"/>
      <c r="IK107" s="61"/>
      <c r="IL107" s="61"/>
      <c r="IM107" s="61"/>
      <c r="IN107" s="61"/>
      <c r="IO107" s="61"/>
      <c r="IP107" s="61"/>
      <c r="IQ107" s="61"/>
      <c r="IR107" s="61"/>
      <c r="IS107" s="61"/>
      <c r="IT107" s="61"/>
      <c r="IU107" s="61"/>
      <c r="IV107" s="61"/>
      <c r="IW107" s="61"/>
      <c r="IX107" s="61"/>
      <c r="IY107" s="61"/>
      <c r="IZ107" s="61"/>
      <c r="JA107" s="61"/>
      <c r="JB107" s="61"/>
      <c r="JC107" s="61"/>
      <c r="JD107" s="61"/>
      <c r="JE107" s="61"/>
      <c r="JF107" s="61"/>
      <c r="JG107" s="61"/>
      <c r="JH107" s="61"/>
      <c r="JI107" s="61"/>
      <c r="JJ107" s="61"/>
      <c r="JK107" s="61"/>
      <c r="JL107" s="61"/>
      <c r="JM107" s="61"/>
      <c r="JN107" s="61"/>
      <c r="JO107" s="61"/>
      <c r="JP107" s="61"/>
      <c r="JQ107" s="61"/>
      <c r="JR107" s="61"/>
      <c r="JS107" s="61"/>
      <c r="JT107" s="61"/>
      <c r="JU107" s="61"/>
      <c r="JV107" s="61"/>
      <c r="JW107" s="61"/>
      <c r="JX107" s="61"/>
      <c r="JY107" s="61"/>
      <c r="JZ107" s="61"/>
      <c r="KA107" s="61"/>
      <c r="KB107" s="61"/>
      <c r="KC107" s="61"/>
      <c r="KD107" s="61"/>
      <c r="KE107" s="61"/>
      <c r="KF107" s="61"/>
      <c r="KG107" s="61"/>
      <c r="KH107" s="61"/>
      <c r="KI107" s="61"/>
      <c r="KJ107" s="61"/>
      <c r="KK107" s="61"/>
      <c r="KL107" s="61"/>
      <c r="KM107" s="61"/>
      <c r="KN107" s="61"/>
      <c r="KO107" s="61"/>
      <c r="KP107" s="61"/>
      <c r="KQ107" s="61"/>
      <c r="KR107" s="61"/>
      <c r="KS107" s="61"/>
      <c r="KT107" s="61"/>
      <c r="KU107" s="61"/>
      <c r="KV107" s="61"/>
      <c r="KW107" s="61"/>
      <c r="KX107" s="61"/>
      <c r="KY107" s="61"/>
      <c r="KZ107" s="61"/>
      <c r="LA107" s="61"/>
      <c r="LB107" s="61"/>
      <c r="LC107" s="61"/>
      <c r="LD107" s="61"/>
      <c r="LE107" s="61"/>
      <c r="LF107" s="61"/>
      <c r="LG107" s="61"/>
      <c r="LH107" s="61"/>
      <c r="LI107" s="61"/>
      <c r="LJ107" s="61"/>
      <c r="LK107" s="61"/>
      <c r="LL107" s="61"/>
      <c r="LM107" s="61"/>
      <c r="LN107" s="61"/>
      <c r="LO107" s="61"/>
      <c r="LP107" s="61"/>
      <c r="LQ107" s="61"/>
      <c r="LR107" s="61"/>
      <c r="LS107" s="61"/>
      <c r="LT107" s="61"/>
      <c r="LU107" s="61"/>
      <c r="LV107" s="61"/>
      <c r="LW107" s="61"/>
      <c r="LX107" s="61"/>
      <c r="LY107" s="61"/>
      <c r="LZ107" s="61"/>
      <c r="MA107" s="61"/>
      <c r="MB107" s="61"/>
      <c r="MC107" s="61"/>
      <c r="MD107" s="61"/>
      <c r="ME107" s="61"/>
      <c r="MF107" s="61"/>
      <c r="MG107" s="61"/>
      <c r="MH107" s="61"/>
      <c r="MI107" s="61"/>
      <c r="MJ107" s="61"/>
      <c r="MK107" s="61"/>
      <c r="ML107" s="61"/>
      <c r="MM107" s="61"/>
      <c r="MN107" s="61"/>
      <c r="MO107" s="61"/>
      <c r="MP107" s="61"/>
      <c r="MQ107" s="61"/>
      <c r="MR107" s="61"/>
      <c r="MS107" s="61"/>
      <c r="MT107" s="61"/>
      <c r="MU107" s="61"/>
      <c r="MV107" s="61"/>
      <c r="MW107" s="61"/>
      <c r="MX107" s="61"/>
      <c r="MY107" s="61"/>
      <c r="MZ107" s="61"/>
      <c r="NA107" s="61"/>
      <c r="NB107" s="61"/>
      <c r="NC107" s="61"/>
      <c r="ND107" s="61"/>
      <c r="NE107" s="61"/>
      <c r="NF107" s="61"/>
      <c r="NG107" s="61"/>
      <c r="NH107" s="61"/>
      <c r="NI107" s="61"/>
      <c r="NJ107" s="61"/>
      <c r="NK107" s="61"/>
      <c r="NL107" s="61"/>
      <c r="NM107" s="61"/>
      <c r="NN107" s="61"/>
      <c r="NO107" s="61"/>
      <c r="NP107" s="61"/>
      <c r="NQ107" s="61"/>
      <c r="NR107" s="61"/>
      <c r="NS107" s="61"/>
      <c r="NT107" s="61"/>
    </row>
    <row r="108" spans="1:384" s="4" customFormat="1" ht="55.5" customHeight="1" x14ac:dyDescent="0.2">
      <c r="A108" s="41"/>
      <c r="B108" s="41"/>
      <c r="C108" s="41"/>
      <c r="D108" s="29"/>
      <c r="E108" s="37" t="s">
        <v>28</v>
      </c>
      <c r="F108" s="23" t="s">
        <v>58</v>
      </c>
      <c r="G108" s="23">
        <v>31834662</v>
      </c>
      <c r="H108" s="22">
        <f>10000000-2000000-1000000</f>
        <v>7000000</v>
      </c>
      <c r="I108" s="22"/>
      <c r="J108" s="17">
        <f t="shared" si="30"/>
        <v>7000000</v>
      </c>
      <c r="K108" s="26">
        <v>56</v>
      </c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R108" s="61"/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/>
      <c r="CJ108" s="61"/>
      <c r="CK108" s="61"/>
      <c r="CL108" s="61"/>
      <c r="CM108" s="61"/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/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  <c r="DZ108" s="61"/>
      <c r="EA108" s="61"/>
      <c r="EB108" s="61"/>
      <c r="EC108" s="61"/>
      <c r="ED108" s="61"/>
      <c r="EE108" s="61"/>
      <c r="EF108" s="61"/>
      <c r="EG108" s="61"/>
      <c r="EH108" s="61"/>
      <c r="EI108" s="61"/>
      <c r="EJ108" s="61"/>
      <c r="EK108" s="61"/>
      <c r="EL108" s="61"/>
      <c r="EM108" s="61"/>
      <c r="EN108" s="61"/>
      <c r="EO108" s="61"/>
      <c r="EP108" s="61"/>
      <c r="EQ108" s="61"/>
      <c r="ER108" s="61"/>
      <c r="ES108" s="61"/>
      <c r="ET108" s="61"/>
      <c r="EU108" s="61"/>
      <c r="EV108" s="61"/>
      <c r="EW108" s="61"/>
      <c r="EX108" s="61"/>
      <c r="EY108" s="61"/>
      <c r="EZ108" s="61"/>
      <c r="FA108" s="61"/>
      <c r="FB108" s="61"/>
      <c r="FC108" s="61"/>
      <c r="FD108" s="61"/>
      <c r="FE108" s="61"/>
      <c r="FF108" s="61"/>
      <c r="FG108" s="61"/>
      <c r="FH108" s="61"/>
      <c r="FI108" s="61"/>
      <c r="FJ108" s="61"/>
      <c r="FK108" s="61"/>
      <c r="FL108" s="61"/>
      <c r="FM108" s="61"/>
      <c r="FN108" s="61"/>
      <c r="FO108" s="61"/>
      <c r="FP108" s="61"/>
      <c r="FQ108" s="61"/>
      <c r="FR108" s="61"/>
      <c r="FS108" s="61"/>
      <c r="FT108" s="61"/>
      <c r="FU108" s="61"/>
      <c r="FV108" s="61"/>
      <c r="FW108" s="61"/>
      <c r="FX108" s="61"/>
      <c r="FY108" s="61"/>
      <c r="FZ108" s="61"/>
      <c r="GA108" s="61"/>
      <c r="GB108" s="61"/>
      <c r="GC108" s="61"/>
      <c r="GD108" s="61"/>
      <c r="GE108" s="61"/>
      <c r="GF108" s="61"/>
      <c r="GG108" s="61"/>
      <c r="GH108" s="61"/>
      <c r="GI108" s="61"/>
      <c r="GJ108" s="61"/>
      <c r="GK108" s="61"/>
      <c r="GL108" s="61"/>
      <c r="GM108" s="61"/>
      <c r="GN108" s="61"/>
      <c r="GO108" s="61"/>
      <c r="GP108" s="61"/>
      <c r="GQ108" s="61"/>
      <c r="GR108" s="61"/>
      <c r="GS108" s="61"/>
      <c r="GT108" s="61"/>
      <c r="GU108" s="61"/>
      <c r="GV108" s="61"/>
      <c r="GW108" s="61"/>
      <c r="GX108" s="61"/>
      <c r="GY108" s="61"/>
      <c r="GZ108" s="61"/>
      <c r="HA108" s="61"/>
      <c r="HB108" s="61"/>
      <c r="HC108" s="61"/>
      <c r="HD108" s="61"/>
      <c r="HE108" s="61"/>
      <c r="HF108" s="61"/>
      <c r="HG108" s="61"/>
      <c r="HH108" s="61"/>
      <c r="HI108" s="61"/>
      <c r="HJ108" s="61"/>
      <c r="HK108" s="61"/>
      <c r="HL108" s="61"/>
      <c r="HM108" s="61"/>
      <c r="HN108" s="61"/>
      <c r="HO108" s="61"/>
      <c r="HP108" s="61"/>
      <c r="HQ108" s="61"/>
      <c r="HR108" s="61"/>
      <c r="HS108" s="61"/>
      <c r="HT108" s="61"/>
      <c r="HU108" s="61"/>
      <c r="HV108" s="61"/>
      <c r="HW108" s="61"/>
      <c r="HX108" s="61"/>
      <c r="HY108" s="61"/>
      <c r="HZ108" s="61"/>
      <c r="IA108" s="61"/>
      <c r="IB108" s="61"/>
      <c r="IC108" s="61"/>
      <c r="ID108" s="61"/>
      <c r="IE108" s="61"/>
      <c r="IF108" s="61"/>
      <c r="IG108" s="61"/>
      <c r="IH108" s="61"/>
      <c r="II108" s="61"/>
      <c r="IJ108" s="61"/>
      <c r="IK108" s="61"/>
      <c r="IL108" s="61"/>
      <c r="IM108" s="61"/>
      <c r="IN108" s="61"/>
      <c r="IO108" s="61"/>
      <c r="IP108" s="61"/>
      <c r="IQ108" s="61"/>
      <c r="IR108" s="61"/>
      <c r="IS108" s="61"/>
      <c r="IT108" s="61"/>
      <c r="IU108" s="61"/>
      <c r="IV108" s="61"/>
      <c r="IW108" s="61"/>
      <c r="IX108" s="61"/>
      <c r="IY108" s="61"/>
      <c r="IZ108" s="61"/>
      <c r="JA108" s="61"/>
      <c r="JB108" s="61"/>
      <c r="JC108" s="61"/>
      <c r="JD108" s="61"/>
      <c r="JE108" s="61"/>
      <c r="JF108" s="61"/>
      <c r="JG108" s="61"/>
      <c r="JH108" s="61"/>
      <c r="JI108" s="61"/>
      <c r="JJ108" s="61"/>
      <c r="JK108" s="61"/>
      <c r="JL108" s="61"/>
      <c r="JM108" s="61"/>
      <c r="JN108" s="61"/>
      <c r="JO108" s="61"/>
      <c r="JP108" s="61"/>
      <c r="JQ108" s="61"/>
      <c r="JR108" s="61"/>
      <c r="JS108" s="61"/>
      <c r="JT108" s="61"/>
      <c r="JU108" s="61"/>
      <c r="JV108" s="61"/>
      <c r="JW108" s="61"/>
      <c r="JX108" s="61"/>
      <c r="JY108" s="61"/>
      <c r="JZ108" s="61"/>
      <c r="KA108" s="61"/>
      <c r="KB108" s="61"/>
      <c r="KC108" s="61"/>
      <c r="KD108" s="61"/>
      <c r="KE108" s="61"/>
      <c r="KF108" s="61"/>
      <c r="KG108" s="61"/>
      <c r="KH108" s="61"/>
      <c r="KI108" s="61"/>
      <c r="KJ108" s="61"/>
      <c r="KK108" s="61"/>
      <c r="KL108" s="61"/>
      <c r="KM108" s="61"/>
      <c r="KN108" s="61"/>
      <c r="KO108" s="61"/>
      <c r="KP108" s="61"/>
      <c r="KQ108" s="61"/>
      <c r="KR108" s="61"/>
      <c r="KS108" s="61"/>
      <c r="KT108" s="61"/>
      <c r="KU108" s="61"/>
      <c r="KV108" s="61"/>
      <c r="KW108" s="61"/>
      <c r="KX108" s="61"/>
      <c r="KY108" s="61"/>
      <c r="KZ108" s="61"/>
      <c r="LA108" s="61"/>
      <c r="LB108" s="61"/>
      <c r="LC108" s="61"/>
      <c r="LD108" s="61"/>
      <c r="LE108" s="61"/>
      <c r="LF108" s="61"/>
      <c r="LG108" s="61"/>
      <c r="LH108" s="61"/>
      <c r="LI108" s="61"/>
      <c r="LJ108" s="61"/>
      <c r="LK108" s="61"/>
      <c r="LL108" s="61"/>
      <c r="LM108" s="61"/>
      <c r="LN108" s="61"/>
      <c r="LO108" s="61"/>
      <c r="LP108" s="61"/>
      <c r="LQ108" s="61"/>
      <c r="LR108" s="61"/>
      <c r="LS108" s="61"/>
      <c r="LT108" s="61"/>
      <c r="LU108" s="61"/>
      <c r="LV108" s="61"/>
      <c r="LW108" s="61"/>
      <c r="LX108" s="61"/>
      <c r="LY108" s="61"/>
      <c r="LZ108" s="61"/>
      <c r="MA108" s="61"/>
      <c r="MB108" s="61"/>
      <c r="MC108" s="61"/>
      <c r="MD108" s="61"/>
      <c r="ME108" s="61"/>
      <c r="MF108" s="61"/>
      <c r="MG108" s="61"/>
      <c r="MH108" s="61"/>
      <c r="MI108" s="61"/>
      <c r="MJ108" s="61"/>
      <c r="MK108" s="61"/>
      <c r="ML108" s="61"/>
      <c r="MM108" s="61"/>
      <c r="MN108" s="61"/>
      <c r="MO108" s="61"/>
      <c r="MP108" s="61"/>
      <c r="MQ108" s="61"/>
      <c r="MR108" s="61"/>
      <c r="MS108" s="61"/>
      <c r="MT108" s="61"/>
      <c r="MU108" s="61"/>
      <c r="MV108" s="61"/>
      <c r="MW108" s="61"/>
      <c r="MX108" s="61"/>
      <c r="MY108" s="61"/>
      <c r="MZ108" s="61"/>
      <c r="NA108" s="61"/>
      <c r="NB108" s="61"/>
      <c r="NC108" s="61"/>
      <c r="ND108" s="61"/>
      <c r="NE108" s="61"/>
      <c r="NF108" s="61"/>
      <c r="NG108" s="61"/>
      <c r="NH108" s="61"/>
      <c r="NI108" s="61"/>
      <c r="NJ108" s="61"/>
      <c r="NK108" s="61"/>
      <c r="NL108" s="61"/>
      <c r="NM108" s="61"/>
      <c r="NN108" s="61"/>
      <c r="NO108" s="61"/>
      <c r="NP108" s="61"/>
      <c r="NQ108" s="61"/>
      <c r="NR108" s="61"/>
      <c r="NS108" s="61"/>
      <c r="NT108" s="61"/>
    </row>
    <row r="109" spans="1:384" s="4" customFormat="1" ht="37.5" customHeight="1" x14ac:dyDescent="0.2">
      <c r="A109" s="41"/>
      <c r="B109" s="41"/>
      <c r="C109" s="41"/>
      <c r="D109" s="29"/>
      <c r="E109" s="38" t="s">
        <v>29</v>
      </c>
      <c r="F109" s="23" t="s">
        <v>58</v>
      </c>
      <c r="G109" s="23">
        <v>14670250</v>
      </c>
      <c r="H109" s="22">
        <f>1000000+6000000-6900000-15265</f>
        <v>84735</v>
      </c>
      <c r="I109" s="22">
        <v>-255</v>
      </c>
      <c r="J109" s="17">
        <f t="shared" si="30"/>
        <v>84480</v>
      </c>
      <c r="K109" s="26">
        <v>51.3</v>
      </c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/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  <c r="DZ109" s="61"/>
      <c r="EA109" s="61"/>
      <c r="EB109" s="61"/>
      <c r="EC109" s="61"/>
      <c r="ED109" s="61"/>
      <c r="EE109" s="61"/>
      <c r="EF109" s="61"/>
      <c r="EG109" s="61"/>
      <c r="EH109" s="61"/>
      <c r="EI109" s="61"/>
      <c r="EJ109" s="61"/>
      <c r="EK109" s="61"/>
      <c r="EL109" s="61"/>
      <c r="EM109" s="61"/>
      <c r="EN109" s="61"/>
      <c r="EO109" s="61"/>
      <c r="EP109" s="61"/>
      <c r="EQ109" s="61"/>
      <c r="ER109" s="61"/>
      <c r="ES109" s="61"/>
      <c r="ET109" s="61"/>
      <c r="EU109" s="61"/>
      <c r="EV109" s="61"/>
      <c r="EW109" s="61"/>
      <c r="EX109" s="61"/>
      <c r="EY109" s="61"/>
      <c r="EZ109" s="61"/>
      <c r="FA109" s="61"/>
      <c r="FB109" s="61"/>
      <c r="FC109" s="61"/>
      <c r="FD109" s="61"/>
      <c r="FE109" s="61"/>
      <c r="FF109" s="61"/>
      <c r="FG109" s="61"/>
      <c r="FH109" s="61"/>
      <c r="FI109" s="61"/>
      <c r="FJ109" s="61"/>
      <c r="FK109" s="61"/>
      <c r="FL109" s="61"/>
      <c r="FM109" s="61"/>
      <c r="FN109" s="61"/>
      <c r="FO109" s="61"/>
      <c r="FP109" s="61"/>
      <c r="FQ109" s="61"/>
      <c r="FR109" s="61"/>
      <c r="FS109" s="61"/>
      <c r="FT109" s="61"/>
      <c r="FU109" s="61"/>
      <c r="FV109" s="61"/>
      <c r="FW109" s="61"/>
      <c r="FX109" s="61"/>
      <c r="FY109" s="61"/>
      <c r="FZ109" s="61"/>
      <c r="GA109" s="61"/>
      <c r="GB109" s="61"/>
      <c r="GC109" s="61"/>
      <c r="GD109" s="61"/>
      <c r="GE109" s="61"/>
      <c r="GF109" s="61"/>
      <c r="GG109" s="61"/>
      <c r="GH109" s="61"/>
      <c r="GI109" s="61"/>
      <c r="GJ109" s="61"/>
      <c r="GK109" s="61"/>
      <c r="GL109" s="61"/>
      <c r="GM109" s="61"/>
      <c r="GN109" s="61"/>
      <c r="GO109" s="61"/>
      <c r="GP109" s="61"/>
      <c r="GQ109" s="61"/>
      <c r="GR109" s="61"/>
      <c r="GS109" s="61"/>
      <c r="GT109" s="61"/>
      <c r="GU109" s="61"/>
      <c r="GV109" s="61"/>
      <c r="GW109" s="61"/>
      <c r="GX109" s="61"/>
      <c r="GY109" s="61"/>
      <c r="GZ109" s="61"/>
      <c r="HA109" s="61"/>
      <c r="HB109" s="61"/>
      <c r="HC109" s="61"/>
      <c r="HD109" s="61"/>
      <c r="HE109" s="61"/>
      <c r="HF109" s="61"/>
      <c r="HG109" s="61"/>
      <c r="HH109" s="61"/>
      <c r="HI109" s="61"/>
      <c r="HJ109" s="61"/>
      <c r="HK109" s="61"/>
      <c r="HL109" s="61"/>
      <c r="HM109" s="61"/>
      <c r="HN109" s="61"/>
      <c r="HO109" s="61"/>
      <c r="HP109" s="61"/>
      <c r="HQ109" s="61"/>
      <c r="HR109" s="61"/>
      <c r="HS109" s="61"/>
      <c r="HT109" s="61"/>
      <c r="HU109" s="61"/>
      <c r="HV109" s="61"/>
      <c r="HW109" s="61"/>
      <c r="HX109" s="61"/>
      <c r="HY109" s="61"/>
      <c r="HZ109" s="61"/>
      <c r="IA109" s="61"/>
      <c r="IB109" s="61"/>
      <c r="IC109" s="61"/>
      <c r="ID109" s="61"/>
      <c r="IE109" s="61"/>
      <c r="IF109" s="61"/>
      <c r="IG109" s="61"/>
      <c r="IH109" s="61"/>
      <c r="II109" s="61"/>
      <c r="IJ109" s="61"/>
      <c r="IK109" s="61"/>
      <c r="IL109" s="61"/>
      <c r="IM109" s="61"/>
      <c r="IN109" s="61"/>
      <c r="IO109" s="61"/>
      <c r="IP109" s="61"/>
      <c r="IQ109" s="61"/>
      <c r="IR109" s="61"/>
      <c r="IS109" s="61"/>
      <c r="IT109" s="61"/>
      <c r="IU109" s="61"/>
      <c r="IV109" s="61"/>
      <c r="IW109" s="61"/>
      <c r="IX109" s="61"/>
      <c r="IY109" s="61"/>
      <c r="IZ109" s="61"/>
      <c r="JA109" s="61"/>
      <c r="JB109" s="61"/>
      <c r="JC109" s="61"/>
      <c r="JD109" s="61"/>
      <c r="JE109" s="61"/>
      <c r="JF109" s="61"/>
      <c r="JG109" s="61"/>
      <c r="JH109" s="61"/>
      <c r="JI109" s="61"/>
      <c r="JJ109" s="61"/>
      <c r="JK109" s="61"/>
      <c r="JL109" s="61"/>
      <c r="JM109" s="61"/>
      <c r="JN109" s="61"/>
      <c r="JO109" s="61"/>
      <c r="JP109" s="61"/>
      <c r="JQ109" s="61"/>
      <c r="JR109" s="61"/>
      <c r="JS109" s="61"/>
      <c r="JT109" s="61"/>
      <c r="JU109" s="61"/>
      <c r="JV109" s="61"/>
      <c r="JW109" s="61"/>
      <c r="JX109" s="61"/>
      <c r="JY109" s="61"/>
      <c r="JZ109" s="61"/>
      <c r="KA109" s="61"/>
      <c r="KB109" s="61"/>
      <c r="KC109" s="61"/>
      <c r="KD109" s="61"/>
      <c r="KE109" s="61"/>
      <c r="KF109" s="61"/>
      <c r="KG109" s="61"/>
      <c r="KH109" s="61"/>
      <c r="KI109" s="61"/>
      <c r="KJ109" s="61"/>
      <c r="KK109" s="61"/>
      <c r="KL109" s="61"/>
      <c r="KM109" s="61"/>
      <c r="KN109" s="61"/>
      <c r="KO109" s="61"/>
      <c r="KP109" s="61"/>
      <c r="KQ109" s="61"/>
      <c r="KR109" s="61"/>
      <c r="KS109" s="61"/>
      <c r="KT109" s="61"/>
      <c r="KU109" s="61"/>
      <c r="KV109" s="61"/>
      <c r="KW109" s="61"/>
      <c r="KX109" s="61"/>
      <c r="KY109" s="61"/>
      <c r="KZ109" s="61"/>
      <c r="LA109" s="61"/>
      <c r="LB109" s="61"/>
      <c r="LC109" s="61"/>
      <c r="LD109" s="61"/>
      <c r="LE109" s="61"/>
      <c r="LF109" s="61"/>
      <c r="LG109" s="61"/>
      <c r="LH109" s="61"/>
      <c r="LI109" s="61"/>
      <c r="LJ109" s="61"/>
      <c r="LK109" s="61"/>
      <c r="LL109" s="61"/>
      <c r="LM109" s="61"/>
      <c r="LN109" s="61"/>
      <c r="LO109" s="61"/>
      <c r="LP109" s="61"/>
      <c r="LQ109" s="61"/>
      <c r="LR109" s="61"/>
      <c r="LS109" s="61"/>
      <c r="LT109" s="61"/>
      <c r="LU109" s="61"/>
      <c r="LV109" s="61"/>
      <c r="LW109" s="61"/>
      <c r="LX109" s="61"/>
      <c r="LY109" s="61"/>
      <c r="LZ109" s="61"/>
      <c r="MA109" s="61"/>
      <c r="MB109" s="61"/>
      <c r="MC109" s="61"/>
      <c r="MD109" s="61"/>
      <c r="ME109" s="61"/>
      <c r="MF109" s="61"/>
      <c r="MG109" s="61"/>
      <c r="MH109" s="61"/>
      <c r="MI109" s="61"/>
      <c r="MJ109" s="61"/>
      <c r="MK109" s="61"/>
      <c r="ML109" s="61"/>
      <c r="MM109" s="61"/>
      <c r="MN109" s="61"/>
      <c r="MO109" s="61"/>
      <c r="MP109" s="61"/>
      <c r="MQ109" s="61"/>
      <c r="MR109" s="61"/>
      <c r="MS109" s="61"/>
      <c r="MT109" s="61"/>
      <c r="MU109" s="61"/>
      <c r="MV109" s="61"/>
      <c r="MW109" s="61"/>
      <c r="MX109" s="61"/>
      <c r="MY109" s="61"/>
      <c r="MZ109" s="61"/>
      <c r="NA109" s="61"/>
      <c r="NB109" s="61"/>
      <c r="NC109" s="61"/>
      <c r="ND109" s="61"/>
      <c r="NE109" s="61"/>
      <c r="NF109" s="61"/>
      <c r="NG109" s="61"/>
      <c r="NH109" s="61"/>
      <c r="NI109" s="61"/>
      <c r="NJ109" s="61"/>
      <c r="NK109" s="61"/>
      <c r="NL109" s="61"/>
      <c r="NM109" s="61"/>
      <c r="NN109" s="61"/>
      <c r="NO109" s="61"/>
      <c r="NP109" s="61"/>
      <c r="NQ109" s="61"/>
      <c r="NR109" s="61"/>
      <c r="NS109" s="61"/>
      <c r="NT109" s="61"/>
    </row>
    <row r="110" spans="1:384" s="4" customFormat="1" ht="49.5" customHeight="1" x14ac:dyDescent="0.2">
      <c r="A110" s="41"/>
      <c r="B110" s="41"/>
      <c r="C110" s="41"/>
      <c r="D110" s="29"/>
      <c r="E110" s="38" t="s">
        <v>30</v>
      </c>
      <c r="F110" s="11">
        <v>2019</v>
      </c>
      <c r="G110" s="23"/>
      <c r="H110" s="22">
        <f>1000000+500000</f>
        <v>1500000</v>
      </c>
      <c r="I110" s="22"/>
      <c r="J110" s="17">
        <f t="shared" si="30"/>
        <v>1500000</v>
      </c>
      <c r="K110" s="26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/>
      <c r="CH110" s="61"/>
      <c r="CI110" s="61"/>
      <c r="CJ110" s="61"/>
      <c r="CK110" s="61"/>
      <c r="CL110" s="61"/>
      <c r="CM110" s="61"/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/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  <c r="DZ110" s="61"/>
      <c r="EA110" s="61"/>
      <c r="EB110" s="61"/>
      <c r="EC110" s="61"/>
      <c r="ED110" s="61"/>
      <c r="EE110" s="61"/>
      <c r="EF110" s="61"/>
      <c r="EG110" s="61"/>
      <c r="EH110" s="61"/>
      <c r="EI110" s="61"/>
      <c r="EJ110" s="61"/>
      <c r="EK110" s="61"/>
      <c r="EL110" s="61"/>
      <c r="EM110" s="61"/>
      <c r="EN110" s="61"/>
      <c r="EO110" s="61"/>
      <c r="EP110" s="61"/>
      <c r="EQ110" s="61"/>
      <c r="ER110" s="61"/>
      <c r="ES110" s="61"/>
      <c r="ET110" s="61"/>
      <c r="EU110" s="61"/>
      <c r="EV110" s="61"/>
      <c r="EW110" s="61"/>
      <c r="EX110" s="61"/>
      <c r="EY110" s="61"/>
      <c r="EZ110" s="61"/>
      <c r="FA110" s="61"/>
      <c r="FB110" s="61"/>
      <c r="FC110" s="61"/>
      <c r="FD110" s="61"/>
      <c r="FE110" s="61"/>
      <c r="FF110" s="61"/>
      <c r="FG110" s="61"/>
      <c r="FH110" s="61"/>
      <c r="FI110" s="61"/>
      <c r="FJ110" s="61"/>
      <c r="FK110" s="61"/>
      <c r="FL110" s="61"/>
      <c r="FM110" s="61"/>
      <c r="FN110" s="61"/>
      <c r="FO110" s="61"/>
      <c r="FP110" s="61"/>
      <c r="FQ110" s="61"/>
      <c r="FR110" s="61"/>
      <c r="FS110" s="61"/>
      <c r="FT110" s="61"/>
      <c r="FU110" s="61"/>
      <c r="FV110" s="61"/>
      <c r="FW110" s="61"/>
      <c r="FX110" s="61"/>
      <c r="FY110" s="61"/>
      <c r="FZ110" s="61"/>
      <c r="GA110" s="61"/>
      <c r="GB110" s="61"/>
      <c r="GC110" s="61"/>
      <c r="GD110" s="61"/>
      <c r="GE110" s="61"/>
      <c r="GF110" s="61"/>
      <c r="GG110" s="61"/>
      <c r="GH110" s="61"/>
      <c r="GI110" s="61"/>
      <c r="GJ110" s="61"/>
      <c r="GK110" s="61"/>
      <c r="GL110" s="61"/>
      <c r="GM110" s="61"/>
      <c r="GN110" s="61"/>
      <c r="GO110" s="61"/>
      <c r="GP110" s="61"/>
      <c r="GQ110" s="61"/>
      <c r="GR110" s="61"/>
      <c r="GS110" s="61"/>
      <c r="GT110" s="61"/>
      <c r="GU110" s="61"/>
      <c r="GV110" s="61"/>
      <c r="GW110" s="61"/>
      <c r="GX110" s="61"/>
      <c r="GY110" s="61"/>
      <c r="GZ110" s="61"/>
      <c r="HA110" s="61"/>
      <c r="HB110" s="61"/>
      <c r="HC110" s="61"/>
      <c r="HD110" s="61"/>
      <c r="HE110" s="61"/>
      <c r="HF110" s="61"/>
      <c r="HG110" s="61"/>
      <c r="HH110" s="61"/>
      <c r="HI110" s="61"/>
      <c r="HJ110" s="61"/>
      <c r="HK110" s="61"/>
      <c r="HL110" s="61"/>
      <c r="HM110" s="61"/>
      <c r="HN110" s="61"/>
      <c r="HO110" s="61"/>
      <c r="HP110" s="61"/>
      <c r="HQ110" s="61"/>
      <c r="HR110" s="61"/>
      <c r="HS110" s="61"/>
      <c r="HT110" s="61"/>
      <c r="HU110" s="61"/>
      <c r="HV110" s="61"/>
      <c r="HW110" s="61"/>
      <c r="HX110" s="61"/>
      <c r="HY110" s="61"/>
      <c r="HZ110" s="61"/>
      <c r="IA110" s="61"/>
      <c r="IB110" s="61"/>
      <c r="IC110" s="61"/>
      <c r="ID110" s="61"/>
      <c r="IE110" s="61"/>
      <c r="IF110" s="61"/>
      <c r="IG110" s="61"/>
      <c r="IH110" s="61"/>
      <c r="II110" s="61"/>
      <c r="IJ110" s="61"/>
      <c r="IK110" s="61"/>
      <c r="IL110" s="61"/>
      <c r="IM110" s="61"/>
      <c r="IN110" s="61"/>
      <c r="IO110" s="61"/>
      <c r="IP110" s="61"/>
      <c r="IQ110" s="61"/>
      <c r="IR110" s="61"/>
      <c r="IS110" s="61"/>
      <c r="IT110" s="61"/>
      <c r="IU110" s="61"/>
      <c r="IV110" s="61"/>
      <c r="IW110" s="61"/>
      <c r="IX110" s="61"/>
      <c r="IY110" s="61"/>
      <c r="IZ110" s="61"/>
      <c r="JA110" s="61"/>
      <c r="JB110" s="61"/>
      <c r="JC110" s="61"/>
      <c r="JD110" s="61"/>
      <c r="JE110" s="61"/>
      <c r="JF110" s="61"/>
      <c r="JG110" s="61"/>
      <c r="JH110" s="61"/>
      <c r="JI110" s="61"/>
      <c r="JJ110" s="61"/>
      <c r="JK110" s="61"/>
      <c r="JL110" s="61"/>
      <c r="JM110" s="61"/>
      <c r="JN110" s="61"/>
      <c r="JO110" s="61"/>
      <c r="JP110" s="61"/>
      <c r="JQ110" s="61"/>
      <c r="JR110" s="61"/>
      <c r="JS110" s="61"/>
      <c r="JT110" s="61"/>
      <c r="JU110" s="61"/>
      <c r="JV110" s="61"/>
      <c r="JW110" s="61"/>
      <c r="JX110" s="61"/>
      <c r="JY110" s="61"/>
      <c r="JZ110" s="61"/>
      <c r="KA110" s="61"/>
      <c r="KB110" s="61"/>
      <c r="KC110" s="61"/>
      <c r="KD110" s="61"/>
      <c r="KE110" s="61"/>
      <c r="KF110" s="61"/>
      <c r="KG110" s="61"/>
      <c r="KH110" s="61"/>
      <c r="KI110" s="61"/>
      <c r="KJ110" s="61"/>
      <c r="KK110" s="61"/>
      <c r="KL110" s="61"/>
      <c r="KM110" s="61"/>
      <c r="KN110" s="61"/>
      <c r="KO110" s="61"/>
      <c r="KP110" s="61"/>
      <c r="KQ110" s="61"/>
      <c r="KR110" s="61"/>
      <c r="KS110" s="61"/>
      <c r="KT110" s="61"/>
      <c r="KU110" s="61"/>
      <c r="KV110" s="61"/>
      <c r="KW110" s="61"/>
      <c r="KX110" s="61"/>
      <c r="KY110" s="61"/>
      <c r="KZ110" s="61"/>
      <c r="LA110" s="61"/>
      <c r="LB110" s="61"/>
      <c r="LC110" s="61"/>
      <c r="LD110" s="61"/>
      <c r="LE110" s="61"/>
      <c r="LF110" s="61"/>
      <c r="LG110" s="61"/>
      <c r="LH110" s="61"/>
      <c r="LI110" s="61"/>
      <c r="LJ110" s="61"/>
      <c r="LK110" s="61"/>
      <c r="LL110" s="61"/>
      <c r="LM110" s="61"/>
      <c r="LN110" s="61"/>
      <c r="LO110" s="61"/>
      <c r="LP110" s="61"/>
      <c r="LQ110" s="61"/>
      <c r="LR110" s="61"/>
      <c r="LS110" s="61"/>
      <c r="LT110" s="61"/>
      <c r="LU110" s="61"/>
      <c r="LV110" s="61"/>
      <c r="LW110" s="61"/>
      <c r="LX110" s="61"/>
      <c r="LY110" s="61"/>
      <c r="LZ110" s="61"/>
      <c r="MA110" s="61"/>
      <c r="MB110" s="61"/>
      <c r="MC110" s="61"/>
      <c r="MD110" s="61"/>
      <c r="ME110" s="61"/>
      <c r="MF110" s="61"/>
      <c r="MG110" s="61"/>
      <c r="MH110" s="61"/>
      <c r="MI110" s="61"/>
      <c r="MJ110" s="61"/>
      <c r="MK110" s="61"/>
      <c r="ML110" s="61"/>
      <c r="MM110" s="61"/>
      <c r="MN110" s="61"/>
      <c r="MO110" s="61"/>
      <c r="MP110" s="61"/>
      <c r="MQ110" s="61"/>
      <c r="MR110" s="61"/>
      <c r="MS110" s="61"/>
      <c r="MT110" s="61"/>
      <c r="MU110" s="61"/>
      <c r="MV110" s="61"/>
      <c r="MW110" s="61"/>
      <c r="MX110" s="61"/>
      <c r="MY110" s="61"/>
      <c r="MZ110" s="61"/>
      <c r="NA110" s="61"/>
      <c r="NB110" s="61"/>
      <c r="NC110" s="61"/>
      <c r="ND110" s="61"/>
      <c r="NE110" s="61"/>
      <c r="NF110" s="61"/>
      <c r="NG110" s="61"/>
      <c r="NH110" s="61"/>
      <c r="NI110" s="61"/>
      <c r="NJ110" s="61"/>
      <c r="NK110" s="61"/>
      <c r="NL110" s="61"/>
      <c r="NM110" s="61"/>
      <c r="NN110" s="61"/>
      <c r="NO110" s="61"/>
      <c r="NP110" s="61"/>
      <c r="NQ110" s="61"/>
      <c r="NR110" s="61"/>
      <c r="NS110" s="61"/>
      <c r="NT110" s="61"/>
    </row>
    <row r="111" spans="1:384" s="4" customFormat="1" ht="63" customHeight="1" x14ac:dyDescent="0.2">
      <c r="A111" s="41"/>
      <c r="B111" s="41"/>
      <c r="C111" s="41"/>
      <c r="D111" s="29"/>
      <c r="E111" s="38" t="s">
        <v>74</v>
      </c>
      <c r="F111" s="23" t="s">
        <v>56</v>
      </c>
      <c r="G111" s="23"/>
      <c r="H111" s="22">
        <f>2000000+2000000-2000000</f>
        <v>2000000</v>
      </c>
      <c r="I111" s="22"/>
      <c r="J111" s="17">
        <f t="shared" si="30"/>
        <v>2000000</v>
      </c>
      <c r="K111" s="26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/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  <c r="DZ111" s="61"/>
      <c r="EA111" s="61"/>
      <c r="EB111" s="61"/>
      <c r="EC111" s="61"/>
      <c r="ED111" s="61"/>
      <c r="EE111" s="61"/>
      <c r="EF111" s="61"/>
      <c r="EG111" s="61"/>
      <c r="EH111" s="61"/>
      <c r="EI111" s="61"/>
      <c r="EJ111" s="61"/>
      <c r="EK111" s="61"/>
      <c r="EL111" s="61"/>
      <c r="EM111" s="61"/>
      <c r="EN111" s="61"/>
      <c r="EO111" s="61"/>
      <c r="EP111" s="61"/>
      <c r="EQ111" s="61"/>
      <c r="ER111" s="61"/>
      <c r="ES111" s="61"/>
      <c r="ET111" s="61"/>
      <c r="EU111" s="61"/>
      <c r="EV111" s="61"/>
      <c r="EW111" s="61"/>
      <c r="EX111" s="61"/>
      <c r="EY111" s="61"/>
      <c r="EZ111" s="61"/>
      <c r="FA111" s="61"/>
      <c r="FB111" s="61"/>
      <c r="FC111" s="61"/>
      <c r="FD111" s="61"/>
      <c r="FE111" s="61"/>
      <c r="FF111" s="61"/>
      <c r="FG111" s="61"/>
      <c r="FH111" s="61"/>
      <c r="FI111" s="61"/>
      <c r="FJ111" s="61"/>
      <c r="FK111" s="61"/>
      <c r="FL111" s="61"/>
      <c r="FM111" s="61"/>
      <c r="FN111" s="61"/>
      <c r="FO111" s="61"/>
      <c r="FP111" s="61"/>
      <c r="FQ111" s="61"/>
      <c r="FR111" s="61"/>
      <c r="FS111" s="61"/>
      <c r="FT111" s="61"/>
      <c r="FU111" s="61"/>
      <c r="FV111" s="61"/>
      <c r="FW111" s="61"/>
      <c r="FX111" s="61"/>
      <c r="FY111" s="61"/>
      <c r="FZ111" s="61"/>
      <c r="GA111" s="61"/>
      <c r="GB111" s="61"/>
      <c r="GC111" s="61"/>
      <c r="GD111" s="61"/>
      <c r="GE111" s="61"/>
      <c r="GF111" s="61"/>
      <c r="GG111" s="61"/>
      <c r="GH111" s="61"/>
      <c r="GI111" s="61"/>
      <c r="GJ111" s="61"/>
      <c r="GK111" s="61"/>
      <c r="GL111" s="61"/>
      <c r="GM111" s="61"/>
      <c r="GN111" s="61"/>
      <c r="GO111" s="61"/>
      <c r="GP111" s="61"/>
      <c r="GQ111" s="61"/>
      <c r="GR111" s="61"/>
      <c r="GS111" s="61"/>
      <c r="GT111" s="61"/>
      <c r="GU111" s="61"/>
      <c r="GV111" s="61"/>
      <c r="GW111" s="61"/>
      <c r="GX111" s="61"/>
      <c r="GY111" s="61"/>
      <c r="GZ111" s="61"/>
      <c r="HA111" s="61"/>
      <c r="HB111" s="61"/>
      <c r="HC111" s="61"/>
      <c r="HD111" s="61"/>
      <c r="HE111" s="61"/>
      <c r="HF111" s="61"/>
      <c r="HG111" s="61"/>
      <c r="HH111" s="61"/>
      <c r="HI111" s="61"/>
      <c r="HJ111" s="61"/>
      <c r="HK111" s="61"/>
      <c r="HL111" s="61"/>
      <c r="HM111" s="61"/>
      <c r="HN111" s="61"/>
      <c r="HO111" s="61"/>
      <c r="HP111" s="61"/>
      <c r="HQ111" s="61"/>
      <c r="HR111" s="61"/>
      <c r="HS111" s="61"/>
      <c r="HT111" s="61"/>
      <c r="HU111" s="61"/>
      <c r="HV111" s="61"/>
      <c r="HW111" s="61"/>
      <c r="HX111" s="61"/>
      <c r="HY111" s="61"/>
      <c r="HZ111" s="61"/>
      <c r="IA111" s="61"/>
      <c r="IB111" s="61"/>
      <c r="IC111" s="61"/>
      <c r="ID111" s="61"/>
      <c r="IE111" s="61"/>
      <c r="IF111" s="61"/>
      <c r="IG111" s="61"/>
      <c r="IH111" s="61"/>
      <c r="II111" s="61"/>
      <c r="IJ111" s="61"/>
      <c r="IK111" s="61"/>
      <c r="IL111" s="61"/>
      <c r="IM111" s="61"/>
      <c r="IN111" s="61"/>
      <c r="IO111" s="61"/>
      <c r="IP111" s="61"/>
      <c r="IQ111" s="61"/>
      <c r="IR111" s="61"/>
      <c r="IS111" s="61"/>
      <c r="IT111" s="61"/>
      <c r="IU111" s="61"/>
      <c r="IV111" s="61"/>
      <c r="IW111" s="61"/>
      <c r="IX111" s="61"/>
      <c r="IY111" s="61"/>
      <c r="IZ111" s="61"/>
      <c r="JA111" s="61"/>
      <c r="JB111" s="61"/>
      <c r="JC111" s="61"/>
      <c r="JD111" s="61"/>
      <c r="JE111" s="61"/>
      <c r="JF111" s="61"/>
      <c r="JG111" s="61"/>
      <c r="JH111" s="61"/>
      <c r="JI111" s="61"/>
      <c r="JJ111" s="61"/>
      <c r="JK111" s="61"/>
      <c r="JL111" s="61"/>
      <c r="JM111" s="61"/>
      <c r="JN111" s="61"/>
      <c r="JO111" s="61"/>
      <c r="JP111" s="61"/>
      <c r="JQ111" s="61"/>
      <c r="JR111" s="61"/>
      <c r="JS111" s="61"/>
      <c r="JT111" s="61"/>
      <c r="JU111" s="61"/>
      <c r="JV111" s="61"/>
      <c r="JW111" s="61"/>
      <c r="JX111" s="61"/>
      <c r="JY111" s="61"/>
      <c r="JZ111" s="61"/>
      <c r="KA111" s="61"/>
      <c r="KB111" s="61"/>
      <c r="KC111" s="61"/>
      <c r="KD111" s="61"/>
      <c r="KE111" s="61"/>
      <c r="KF111" s="61"/>
      <c r="KG111" s="61"/>
      <c r="KH111" s="61"/>
      <c r="KI111" s="61"/>
      <c r="KJ111" s="61"/>
      <c r="KK111" s="61"/>
      <c r="KL111" s="61"/>
      <c r="KM111" s="61"/>
      <c r="KN111" s="61"/>
      <c r="KO111" s="61"/>
      <c r="KP111" s="61"/>
      <c r="KQ111" s="61"/>
      <c r="KR111" s="61"/>
      <c r="KS111" s="61"/>
      <c r="KT111" s="61"/>
      <c r="KU111" s="61"/>
      <c r="KV111" s="61"/>
      <c r="KW111" s="61"/>
      <c r="KX111" s="61"/>
      <c r="KY111" s="61"/>
      <c r="KZ111" s="61"/>
      <c r="LA111" s="61"/>
      <c r="LB111" s="61"/>
      <c r="LC111" s="61"/>
      <c r="LD111" s="61"/>
      <c r="LE111" s="61"/>
      <c r="LF111" s="61"/>
      <c r="LG111" s="61"/>
      <c r="LH111" s="61"/>
      <c r="LI111" s="61"/>
      <c r="LJ111" s="61"/>
      <c r="LK111" s="61"/>
      <c r="LL111" s="61"/>
      <c r="LM111" s="61"/>
      <c r="LN111" s="61"/>
      <c r="LO111" s="61"/>
      <c r="LP111" s="61"/>
      <c r="LQ111" s="61"/>
      <c r="LR111" s="61"/>
      <c r="LS111" s="61"/>
      <c r="LT111" s="61"/>
      <c r="LU111" s="61"/>
      <c r="LV111" s="61"/>
      <c r="LW111" s="61"/>
      <c r="LX111" s="61"/>
      <c r="LY111" s="61"/>
      <c r="LZ111" s="61"/>
      <c r="MA111" s="61"/>
      <c r="MB111" s="61"/>
      <c r="MC111" s="61"/>
      <c r="MD111" s="61"/>
      <c r="ME111" s="61"/>
      <c r="MF111" s="61"/>
      <c r="MG111" s="61"/>
      <c r="MH111" s="61"/>
      <c r="MI111" s="61"/>
      <c r="MJ111" s="61"/>
      <c r="MK111" s="61"/>
      <c r="ML111" s="61"/>
      <c r="MM111" s="61"/>
      <c r="MN111" s="61"/>
      <c r="MO111" s="61"/>
      <c r="MP111" s="61"/>
      <c r="MQ111" s="61"/>
      <c r="MR111" s="61"/>
      <c r="MS111" s="61"/>
      <c r="MT111" s="61"/>
      <c r="MU111" s="61"/>
      <c r="MV111" s="61"/>
      <c r="MW111" s="61"/>
      <c r="MX111" s="61"/>
      <c r="MY111" s="61"/>
      <c r="MZ111" s="61"/>
      <c r="NA111" s="61"/>
      <c r="NB111" s="61"/>
      <c r="NC111" s="61"/>
      <c r="ND111" s="61"/>
      <c r="NE111" s="61"/>
      <c r="NF111" s="61"/>
      <c r="NG111" s="61"/>
      <c r="NH111" s="61"/>
      <c r="NI111" s="61"/>
      <c r="NJ111" s="61"/>
      <c r="NK111" s="61"/>
      <c r="NL111" s="61"/>
      <c r="NM111" s="61"/>
      <c r="NN111" s="61"/>
      <c r="NO111" s="61"/>
      <c r="NP111" s="61"/>
      <c r="NQ111" s="61"/>
      <c r="NR111" s="61"/>
      <c r="NS111" s="61"/>
      <c r="NT111" s="61"/>
    </row>
    <row r="112" spans="1:384" s="4" customFormat="1" ht="55.5" customHeight="1" x14ac:dyDescent="0.2">
      <c r="A112" s="12">
        <v>1517340</v>
      </c>
      <c r="B112" s="12">
        <v>7340</v>
      </c>
      <c r="C112" s="70" t="s">
        <v>11</v>
      </c>
      <c r="D112" s="27" t="s">
        <v>31</v>
      </c>
      <c r="E112" s="37"/>
      <c r="F112" s="23"/>
      <c r="G112" s="23"/>
      <c r="H112" s="14">
        <f>H113</f>
        <v>500000</v>
      </c>
      <c r="I112" s="14">
        <f t="shared" ref="I112:J112" si="31">I113</f>
        <v>0</v>
      </c>
      <c r="J112" s="14">
        <f t="shared" si="31"/>
        <v>500000</v>
      </c>
      <c r="K112" s="26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/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  <c r="DZ112" s="61"/>
      <c r="EA112" s="61"/>
      <c r="EB112" s="61"/>
      <c r="EC112" s="61"/>
      <c r="ED112" s="61"/>
      <c r="EE112" s="61"/>
      <c r="EF112" s="61"/>
      <c r="EG112" s="61"/>
      <c r="EH112" s="61"/>
      <c r="EI112" s="61"/>
      <c r="EJ112" s="61"/>
      <c r="EK112" s="61"/>
      <c r="EL112" s="61"/>
      <c r="EM112" s="61"/>
      <c r="EN112" s="61"/>
      <c r="EO112" s="61"/>
      <c r="EP112" s="61"/>
      <c r="EQ112" s="61"/>
      <c r="ER112" s="61"/>
      <c r="ES112" s="61"/>
      <c r="ET112" s="61"/>
      <c r="EU112" s="61"/>
      <c r="EV112" s="61"/>
      <c r="EW112" s="61"/>
      <c r="EX112" s="61"/>
      <c r="EY112" s="61"/>
      <c r="EZ112" s="61"/>
      <c r="FA112" s="61"/>
      <c r="FB112" s="61"/>
      <c r="FC112" s="61"/>
      <c r="FD112" s="61"/>
      <c r="FE112" s="61"/>
      <c r="FF112" s="61"/>
      <c r="FG112" s="61"/>
      <c r="FH112" s="61"/>
      <c r="FI112" s="61"/>
      <c r="FJ112" s="61"/>
      <c r="FK112" s="61"/>
      <c r="FL112" s="61"/>
      <c r="FM112" s="61"/>
      <c r="FN112" s="61"/>
      <c r="FO112" s="61"/>
      <c r="FP112" s="61"/>
      <c r="FQ112" s="61"/>
      <c r="FR112" s="61"/>
      <c r="FS112" s="61"/>
      <c r="FT112" s="61"/>
      <c r="FU112" s="61"/>
      <c r="FV112" s="61"/>
      <c r="FW112" s="61"/>
      <c r="FX112" s="61"/>
      <c r="FY112" s="61"/>
      <c r="FZ112" s="61"/>
      <c r="GA112" s="61"/>
      <c r="GB112" s="61"/>
      <c r="GC112" s="61"/>
      <c r="GD112" s="61"/>
      <c r="GE112" s="61"/>
      <c r="GF112" s="61"/>
      <c r="GG112" s="61"/>
      <c r="GH112" s="61"/>
      <c r="GI112" s="61"/>
      <c r="GJ112" s="61"/>
      <c r="GK112" s="61"/>
      <c r="GL112" s="61"/>
      <c r="GM112" s="61"/>
      <c r="GN112" s="61"/>
      <c r="GO112" s="61"/>
      <c r="GP112" s="61"/>
      <c r="GQ112" s="61"/>
      <c r="GR112" s="61"/>
      <c r="GS112" s="61"/>
      <c r="GT112" s="61"/>
      <c r="GU112" s="61"/>
      <c r="GV112" s="61"/>
      <c r="GW112" s="61"/>
      <c r="GX112" s="61"/>
      <c r="GY112" s="61"/>
      <c r="GZ112" s="61"/>
      <c r="HA112" s="61"/>
      <c r="HB112" s="61"/>
      <c r="HC112" s="61"/>
      <c r="HD112" s="61"/>
      <c r="HE112" s="61"/>
      <c r="HF112" s="61"/>
      <c r="HG112" s="61"/>
      <c r="HH112" s="61"/>
      <c r="HI112" s="61"/>
      <c r="HJ112" s="61"/>
      <c r="HK112" s="61"/>
      <c r="HL112" s="61"/>
      <c r="HM112" s="61"/>
      <c r="HN112" s="61"/>
      <c r="HO112" s="61"/>
      <c r="HP112" s="61"/>
      <c r="HQ112" s="61"/>
      <c r="HR112" s="61"/>
      <c r="HS112" s="61"/>
      <c r="HT112" s="61"/>
      <c r="HU112" s="61"/>
      <c r="HV112" s="61"/>
      <c r="HW112" s="61"/>
      <c r="HX112" s="61"/>
      <c r="HY112" s="61"/>
      <c r="HZ112" s="61"/>
      <c r="IA112" s="61"/>
      <c r="IB112" s="61"/>
      <c r="IC112" s="61"/>
      <c r="ID112" s="61"/>
      <c r="IE112" s="61"/>
      <c r="IF112" s="61"/>
      <c r="IG112" s="61"/>
      <c r="IH112" s="61"/>
      <c r="II112" s="61"/>
      <c r="IJ112" s="61"/>
      <c r="IK112" s="61"/>
      <c r="IL112" s="61"/>
      <c r="IM112" s="61"/>
      <c r="IN112" s="61"/>
      <c r="IO112" s="61"/>
      <c r="IP112" s="61"/>
      <c r="IQ112" s="61"/>
      <c r="IR112" s="61"/>
      <c r="IS112" s="61"/>
      <c r="IT112" s="61"/>
      <c r="IU112" s="61"/>
      <c r="IV112" s="61"/>
      <c r="IW112" s="61"/>
      <c r="IX112" s="61"/>
      <c r="IY112" s="61"/>
      <c r="IZ112" s="61"/>
      <c r="JA112" s="61"/>
      <c r="JB112" s="61"/>
      <c r="JC112" s="61"/>
      <c r="JD112" s="61"/>
      <c r="JE112" s="61"/>
      <c r="JF112" s="61"/>
      <c r="JG112" s="61"/>
      <c r="JH112" s="61"/>
      <c r="JI112" s="61"/>
      <c r="JJ112" s="61"/>
      <c r="JK112" s="61"/>
      <c r="JL112" s="61"/>
      <c r="JM112" s="61"/>
      <c r="JN112" s="61"/>
      <c r="JO112" s="61"/>
      <c r="JP112" s="61"/>
      <c r="JQ112" s="61"/>
      <c r="JR112" s="61"/>
      <c r="JS112" s="61"/>
      <c r="JT112" s="61"/>
      <c r="JU112" s="61"/>
      <c r="JV112" s="61"/>
      <c r="JW112" s="61"/>
      <c r="JX112" s="61"/>
      <c r="JY112" s="61"/>
      <c r="JZ112" s="61"/>
      <c r="KA112" s="61"/>
      <c r="KB112" s="61"/>
      <c r="KC112" s="61"/>
      <c r="KD112" s="61"/>
      <c r="KE112" s="61"/>
      <c r="KF112" s="61"/>
      <c r="KG112" s="61"/>
      <c r="KH112" s="61"/>
      <c r="KI112" s="61"/>
      <c r="KJ112" s="61"/>
      <c r="KK112" s="61"/>
      <c r="KL112" s="61"/>
      <c r="KM112" s="61"/>
      <c r="KN112" s="61"/>
      <c r="KO112" s="61"/>
      <c r="KP112" s="61"/>
      <c r="KQ112" s="61"/>
      <c r="KR112" s="61"/>
      <c r="KS112" s="61"/>
      <c r="KT112" s="61"/>
      <c r="KU112" s="61"/>
      <c r="KV112" s="61"/>
      <c r="KW112" s="61"/>
      <c r="KX112" s="61"/>
      <c r="KY112" s="61"/>
      <c r="KZ112" s="61"/>
      <c r="LA112" s="61"/>
      <c r="LB112" s="61"/>
      <c r="LC112" s="61"/>
      <c r="LD112" s="61"/>
      <c r="LE112" s="61"/>
      <c r="LF112" s="61"/>
      <c r="LG112" s="61"/>
      <c r="LH112" s="61"/>
      <c r="LI112" s="61"/>
      <c r="LJ112" s="61"/>
      <c r="LK112" s="61"/>
      <c r="LL112" s="61"/>
      <c r="LM112" s="61"/>
      <c r="LN112" s="61"/>
      <c r="LO112" s="61"/>
      <c r="LP112" s="61"/>
      <c r="LQ112" s="61"/>
      <c r="LR112" s="61"/>
      <c r="LS112" s="61"/>
      <c r="LT112" s="61"/>
      <c r="LU112" s="61"/>
      <c r="LV112" s="61"/>
      <c r="LW112" s="61"/>
      <c r="LX112" s="61"/>
      <c r="LY112" s="61"/>
      <c r="LZ112" s="61"/>
      <c r="MA112" s="61"/>
      <c r="MB112" s="61"/>
      <c r="MC112" s="61"/>
      <c r="MD112" s="61"/>
      <c r="ME112" s="61"/>
      <c r="MF112" s="61"/>
      <c r="MG112" s="61"/>
      <c r="MH112" s="61"/>
      <c r="MI112" s="61"/>
      <c r="MJ112" s="61"/>
      <c r="MK112" s="61"/>
      <c r="ML112" s="61"/>
      <c r="MM112" s="61"/>
      <c r="MN112" s="61"/>
      <c r="MO112" s="61"/>
      <c r="MP112" s="61"/>
      <c r="MQ112" s="61"/>
      <c r="MR112" s="61"/>
      <c r="MS112" s="61"/>
      <c r="MT112" s="61"/>
      <c r="MU112" s="61"/>
      <c r="MV112" s="61"/>
      <c r="MW112" s="61"/>
      <c r="MX112" s="61"/>
      <c r="MY112" s="61"/>
      <c r="MZ112" s="61"/>
      <c r="NA112" s="61"/>
      <c r="NB112" s="61"/>
      <c r="NC112" s="61"/>
      <c r="ND112" s="61"/>
      <c r="NE112" s="61"/>
      <c r="NF112" s="61"/>
      <c r="NG112" s="61"/>
      <c r="NH112" s="61"/>
      <c r="NI112" s="61"/>
      <c r="NJ112" s="61"/>
      <c r="NK112" s="61"/>
      <c r="NL112" s="61"/>
      <c r="NM112" s="61"/>
      <c r="NN112" s="61"/>
      <c r="NO112" s="61"/>
      <c r="NP112" s="61"/>
      <c r="NQ112" s="61"/>
      <c r="NR112" s="61"/>
      <c r="NS112" s="61"/>
      <c r="NT112" s="61"/>
    </row>
    <row r="113" spans="1:384" s="4" customFormat="1" ht="55.5" customHeight="1" x14ac:dyDescent="0.2">
      <c r="A113" s="41"/>
      <c r="B113" s="41"/>
      <c r="C113" s="41"/>
      <c r="D113" s="37"/>
      <c r="E113" s="37" t="s">
        <v>32</v>
      </c>
      <c r="F113" s="11">
        <v>2019</v>
      </c>
      <c r="G113" s="23"/>
      <c r="H113" s="22">
        <v>500000</v>
      </c>
      <c r="I113" s="22"/>
      <c r="J113" s="17">
        <f>H113+I113</f>
        <v>500000</v>
      </c>
      <c r="K113" s="26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/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  <c r="DZ113" s="61"/>
      <c r="EA113" s="61"/>
      <c r="EB113" s="61"/>
      <c r="EC113" s="61"/>
      <c r="ED113" s="61"/>
      <c r="EE113" s="61"/>
      <c r="EF113" s="61"/>
      <c r="EG113" s="61"/>
      <c r="EH113" s="61"/>
      <c r="EI113" s="61"/>
      <c r="EJ113" s="61"/>
      <c r="EK113" s="61"/>
      <c r="EL113" s="61"/>
      <c r="EM113" s="61"/>
      <c r="EN113" s="61"/>
      <c r="EO113" s="61"/>
      <c r="EP113" s="61"/>
      <c r="EQ113" s="61"/>
      <c r="ER113" s="61"/>
      <c r="ES113" s="61"/>
      <c r="ET113" s="61"/>
      <c r="EU113" s="61"/>
      <c r="EV113" s="61"/>
      <c r="EW113" s="61"/>
      <c r="EX113" s="61"/>
      <c r="EY113" s="61"/>
      <c r="EZ113" s="61"/>
      <c r="FA113" s="61"/>
      <c r="FB113" s="61"/>
      <c r="FC113" s="61"/>
      <c r="FD113" s="61"/>
      <c r="FE113" s="61"/>
      <c r="FF113" s="61"/>
      <c r="FG113" s="61"/>
      <c r="FH113" s="61"/>
      <c r="FI113" s="61"/>
      <c r="FJ113" s="61"/>
      <c r="FK113" s="61"/>
      <c r="FL113" s="61"/>
      <c r="FM113" s="61"/>
      <c r="FN113" s="61"/>
      <c r="FO113" s="61"/>
      <c r="FP113" s="61"/>
      <c r="FQ113" s="61"/>
      <c r="FR113" s="61"/>
      <c r="FS113" s="61"/>
      <c r="FT113" s="61"/>
      <c r="FU113" s="61"/>
      <c r="FV113" s="61"/>
      <c r="FW113" s="61"/>
      <c r="FX113" s="61"/>
      <c r="FY113" s="61"/>
      <c r="FZ113" s="61"/>
      <c r="GA113" s="61"/>
      <c r="GB113" s="61"/>
      <c r="GC113" s="61"/>
      <c r="GD113" s="61"/>
      <c r="GE113" s="61"/>
      <c r="GF113" s="61"/>
      <c r="GG113" s="61"/>
      <c r="GH113" s="61"/>
      <c r="GI113" s="61"/>
      <c r="GJ113" s="61"/>
      <c r="GK113" s="61"/>
      <c r="GL113" s="61"/>
      <c r="GM113" s="61"/>
      <c r="GN113" s="61"/>
      <c r="GO113" s="61"/>
      <c r="GP113" s="61"/>
      <c r="GQ113" s="61"/>
      <c r="GR113" s="61"/>
      <c r="GS113" s="61"/>
      <c r="GT113" s="61"/>
      <c r="GU113" s="61"/>
      <c r="GV113" s="61"/>
      <c r="GW113" s="61"/>
      <c r="GX113" s="61"/>
      <c r="GY113" s="61"/>
      <c r="GZ113" s="61"/>
      <c r="HA113" s="61"/>
      <c r="HB113" s="61"/>
      <c r="HC113" s="61"/>
      <c r="HD113" s="61"/>
      <c r="HE113" s="61"/>
      <c r="HF113" s="61"/>
      <c r="HG113" s="61"/>
      <c r="HH113" s="61"/>
      <c r="HI113" s="61"/>
      <c r="HJ113" s="61"/>
      <c r="HK113" s="61"/>
      <c r="HL113" s="61"/>
      <c r="HM113" s="61"/>
      <c r="HN113" s="61"/>
      <c r="HO113" s="61"/>
      <c r="HP113" s="61"/>
      <c r="HQ113" s="61"/>
      <c r="HR113" s="61"/>
      <c r="HS113" s="61"/>
      <c r="HT113" s="61"/>
      <c r="HU113" s="61"/>
      <c r="HV113" s="61"/>
      <c r="HW113" s="61"/>
      <c r="HX113" s="61"/>
      <c r="HY113" s="61"/>
      <c r="HZ113" s="61"/>
      <c r="IA113" s="61"/>
      <c r="IB113" s="61"/>
      <c r="IC113" s="61"/>
      <c r="ID113" s="61"/>
      <c r="IE113" s="61"/>
      <c r="IF113" s="61"/>
      <c r="IG113" s="61"/>
      <c r="IH113" s="61"/>
      <c r="II113" s="61"/>
      <c r="IJ113" s="61"/>
      <c r="IK113" s="61"/>
      <c r="IL113" s="61"/>
      <c r="IM113" s="61"/>
      <c r="IN113" s="61"/>
      <c r="IO113" s="61"/>
      <c r="IP113" s="61"/>
      <c r="IQ113" s="61"/>
      <c r="IR113" s="61"/>
      <c r="IS113" s="61"/>
      <c r="IT113" s="61"/>
      <c r="IU113" s="61"/>
      <c r="IV113" s="61"/>
      <c r="IW113" s="61"/>
      <c r="IX113" s="61"/>
      <c r="IY113" s="61"/>
      <c r="IZ113" s="61"/>
      <c r="JA113" s="61"/>
      <c r="JB113" s="61"/>
      <c r="JC113" s="61"/>
      <c r="JD113" s="61"/>
      <c r="JE113" s="61"/>
      <c r="JF113" s="61"/>
      <c r="JG113" s="61"/>
      <c r="JH113" s="61"/>
      <c r="JI113" s="61"/>
      <c r="JJ113" s="61"/>
      <c r="JK113" s="61"/>
      <c r="JL113" s="61"/>
      <c r="JM113" s="61"/>
      <c r="JN113" s="61"/>
      <c r="JO113" s="61"/>
      <c r="JP113" s="61"/>
      <c r="JQ113" s="61"/>
      <c r="JR113" s="61"/>
      <c r="JS113" s="61"/>
      <c r="JT113" s="61"/>
      <c r="JU113" s="61"/>
      <c r="JV113" s="61"/>
      <c r="JW113" s="61"/>
      <c r="JX113" s="61"/>
      <c r="JY113" s="61"/>
      <c r="JZ113" s="61"/>
      <c r="KA113" s="61"/>
      <c r="KB113" s="61"/>
      <c r="KC113" s="61"/>
      <c r="KD113" s="61"/>
      <c r="KE113" s="61"/>
      <c r="KF113" s="61"/>
      <c r="KG113" s="61"/>
      <c r="KH113" s="61"/>
      <c r="KI113" s="61"/>
      <c r="KJ113" s="61"/>
      <c r="KK113" s="61"/>
      <c r="KL113" s="61"/>
      <c r="KM113" s="61"/>
      <c r="KN113" s="61"/>
      <c r="KO113" s="61"/>
      <c r="KP113" s="61"/>
      <c r="KQ113" s="61"/>
      <c r="KR113" s="61"/>
      <c r="KS113" s="61"/>
      <c r="KT113" s="61"/>
      <c r="KU113" s="61"/>
      <c r="KV113" s="61"/>
      <c r="KW113" s="61"/>
      <c r="KX113" s="61"/>
      <c r="KY113" s="61"/>
      <c r="KZ113" s="61"/>
      <c r="LA113" s="61"/>
      <c r="LB113" s="61"/>
      <c r="LC113" s="61"/>
      <c r="LD113" s="61"/>
      <c r="LE113" s="61"/>
      <c r="LF113" s="61"/>
      <c r="LG113" s="61"/>
      <c r="LH113" s="61"/>
      <c r="LI113" s="61"/>
      <c r="LJ113" s="61"/>
      <c r="LK113" s="61"/>
      <c r="LL113" s="61"/>
      <c r="LM113" s="61"/>
      <c r="LN113" s="61"/>
      <c r="LO113" s="61"/>
      <c r="LP113" s="61"/>
      <c r="LQ113" s="61"/>
      <c r="LR113" s="61"/>
      <c r="LS113" s="61"/>
      <c r="LT113" s="61"/>
      <c r="LU113" s="61"/>
      <c r="LV113" s="61"/>
      <c r="LW113" s="61"/>
      <c r="LX113" s="61"/>
      <c r="LY113" s="61"/>
      <c r="LZ113" s="61"/>
      <c r="MA113" s="61"/>
      <c r="MB113" s="61"/>
      <c r="MC113" s="61"/>
      <c r="MD113" s="61"/>
      <c r="ME113" s="61"/>
      <c r="MF113" s="61"/>
      <c r="MG113" s="61"/>
      <c r="MH113" s="61"/>
      <c r="MI113" s="61"/>
      <c r="MJ113" s="61"/>
      <c r="MK113" s="61"/>
      <c r="ML113" s="61"/>
      <c r="MM113" s="61"/>
      <c r="MN113" s="61"/>
      <c r="MO113" s="61"/>
      <c r="MP113" s="61"/>
      <c r="MQ113" s="61"/>
      <c r="MR113" s="61"/>
      <c r="MS113" s="61"/>
      <c r="MT113" s="61"/>
      <c r="MU113" s="61"/>
      <c r="MV113" s="61"/>
      <c r="MW113" s="61"/>
      <c r="MX113" s="61"/>
      <c r="MY113" s="61"/>
      <c r="MZ113" s="61"/>
      <c r="NA113" s="61"/>
      <c r="NB113" s="61"/>
      <c r="NC113" s="61"/>
      <c r="ND113" s="61"/>
      <c r="NE113" s="61"/>
      <c r="NF113" s="61"/>
      <c r="NG113" s="61"/>
      <c r="NH113" s="61"/>
      <c r="NI113" s="61"/>
      <c r="NJ113" s="61"/>
      <c r="NK113" s="61"/>
      <c r="NL113" s="61"/>
      <c r="NM113" s="61"/>
      <c r="NN113" s="61"/>
      <c r="NO113" s="61"/>
      <c r="NP113" s="61"/>
      <c r="NQ113" s="61"/>
      <c r="NR113" s="61"/>
      <c r="NS113" s="61"/>
      <c r="NT113" s="61"/>
    </row>
    <row r="114" spans="1:384" s="4" customFormat="1" ht="75" customHeight="1" x14ac:dyDescent="0.2">
      <c r="A114" s="12">
        <v>1517361</v>
      </c>
      <c r="B114" s="12">
        <v>7361</v>
      </c>
      <c r="C114" s="70" t="s">
        <v>93</v>
      </c>
      <c r="D114" s="27" t="s">
        <v>105</v>
      </c>
      <c r="E114" s="37" t="s">
        <v>106</v>
      </c>
      <c r="F114" s="23" t="s">
        <v>56</v>
      </c>
      <c r="G114" s="23">
        <v>1567405</v>
      </c>
      <c r="H114" s="14">
        <v>28000</v>
      </c>
      <c r="I114" s="14"/>
      <c r="J114" s="14">
        <f>I114+H114</f>
        <v>28000</v>
      </c>
      <c r="K114" s="26">
        <v>72.900000000000006</v>
      </c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/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  <c r="DZ114" s="61"/>
      <c r="EA114" s="61"/>
      <c r="EB114" s="61"/>
      <c r="EC114" s="61"/>
      <c r="ED114" s="61"/>
      <c r="EE114" s="61"/>
      <c r="EF114" s="61"/>
      <c r="EG114" s="61"/>
      <c r="EH114" s="61"/>
      <c r="EI114" s="61"/>
      <c r="EJ114" s="61"/>
      <c r="EK114" s="61"/>
      <c r="EL114" s="61"/>
      <c r="EM114" s="61"/>
      <c r="EN114" s="61"/>
      <c r="EO114" s="61"/>
      <c r="EP114" s="61"/>
      <c r="EQ114" s="61"/>
      <c r="ER114" s="61"/>
      <c r="ES114" s="61"/>
      <c r="ET114" s="61"/>
      <c r="EU114" s="61"/>
      <c r="EV114" s="61"/>
      <c r="EW114" s="61"/>
      <c r="EX114" s="61"/>
      <c r="EY114" s="61"/>
      <c r="EZ114" s="61"/>
      <c r="FA114" s="61"/>
      <c r="FB114" s="61"/>
      <c r="FC114" s="61"/>
      <c r="FD114" s="61"/>
      <c r="FE114" s="61"/>
      <c r="FF114" s="61"/>
      <c r="FG114" s="61"/>
      <c r="FH114" s="61"/>
      <c r="FI114" s="61"/>
      <c r="FJ114" s="61"/>
      <c r="FK114" s="61"/>
      <c r="FL114" s="61"/>
      <c r="FM114" s="61"/>
      <c r="FN114" s="61"/>
      <c r="FO114" s="61"/>
      <c r="FP114" s="61"/>
      <c r="FQ114" s="61"/>
      <c r="FR114" s="61"/>
      <c r="FS114" s="61"/>
      <c r="FT114" s="61"/>
      <c r="FU114" s="61"/>
      <c r="FV114" s="61"/>
      <c r="FW114" s="61"/>
      <c r="FX114" s="61"/>
      <c r="FY114" s="61"/>
      <c r="FZ114" s="61"/>
      <c r="GA114" s="61"/>
      <c r="GB114" s="61"/>
      <c r="GC114" s="61"/>
      <c r="GD114" s="61"/>
      <c r="GE114" s="61"/>
      <c r="GF114" s="61"/>
      <c r="GG114" s="61"/>
      <c r="GH114" s="61"/>
      <c r="GI114" s="61"/>
      <c r="GJ114" s="61"/>
      <c r="GK114" s="61"/>
      <c r="GL114" s="61"/>
      <c r="GM114" s="61"/>
      <c r="GN114" s="61"/>
      <c r="GO114" s="61"/>
      <c r="GP114" s="61"/>
      <c r="GQ114" s="61"/>
      <c r="GR114" s="61"/>
      <c r="GS114" s="61"/>
      <c r="GT114" s="61"/>
      <c r="GU114" s="61"/>
      <c r="GV114" s="61"/>
      <c r="GW114" s="61"/>
      <c r="GX114" s="61"/>
      <c r="GY114" s="61"/>
      <c r="GZ114" s="61"/>
      <c r="HA114" s="61"/>
      <c r="HB114" s="61"/>
      <c r="HC114" s="61"/>
      <c r="HD114" s="61"/>
      <c r="HE114" s="61"/>
      <c r="HF114" s="61"/>
      <c r="HG114" s="61"/>
      <c r="HH114" s="61"/>
      <c r="HI114" s="61"/>
      <c r="HJ114" s="61"/>
      <c r="HK114" s="61"/>
      <c r="HL114" s="61"/>
      <c r="HM114" s="61"/>
      <c r="HN114" s="61"/>
      <c r="HO114" s="61"/>
      <c r="HP114" s="61"/>
      <c r="HQ114" s="61"/>
      <c r="HR114" s="61"/>
      <c r="HS114" s="61"/>
      <c r="HT114" s="61"/>
      <c r="HU114" s="61"/>
      <c r="HV114" s="61"/>
      <c r="HW114" s="61"/>
      <c r="HX114" s="61"/>
      <c r="HY114" s="61"/>
      <c r="HZ114" s="61"/>
      <c r="IA114" s="61"/>
      <c r="IB114" s="61"/>
      <c r="IC114" s="61"/>
      <c r="ID114" s="61"/>
      <c r="IE114" s="61"/>
      <c r="IF114" s="61"/>
      <c r="IG114" s="61"/>
      <c r="IH114" s="61"/>
      <c r="II114" s="61"/>
      <c r="IJ114" s="61"/>
      <c r="IK114" s="61"/>
      <c r="IL114" s="61"/>
      <c r="IM114" s="61"/>
      <c r="IN114" s="61"/>
      <c r="IO114" s="61"/>
      <c r="IP114" s="61"/>
      <c r="IQ114" s="61"/>
      <c r="IR114" s="61"/>
      <c r="IS114" s="61"/>
      <c r="IT114" s="61"/>
      <c r="IU114" s="61"/>
      <c r="IV114" s="61"/>
      <c r="IW114" s="61"/>
      <c r="IX114" s="61"/>
      <c r="IY114" s="61"/>
      <c r="IZ114" s="61"/>
      <c r="JA114" s="61"/>
      <c r="JB114" s="61"/>
      <c r="JC114" s="61"/>
      <c r="JD114" s="61"/>
      <c r="JE114" s="61"/>
      <c r="JF114" s="61"/>
      <c r="JG114" s="61"/>
      <c r="JH114" s="61"/>
      <c r="JI114" s="61"/>
      <c r="JJ114" s="61"/>
      <c r="JK114" s="61"/>
      <c r="JL114" s="61"/>
      <c r="JM114" s="61"/>
      <c r="JN114" s="61"/>
      <c r="JO114" s="61"/>
      <c r="JP114" s="61"/>
      <c r="JQ114" s="61"/>
      <c r="JR114" s="61"/>
      <c r="JS114" s="61"/>
      <c r="JT114" s="61"/>
      <c r="JU114" s="61"/>
      <c r="JV114" s="61"/>
      <c r="JW114" s="61"/>
      <c r="JX114" s="61"/>
      <c r="JY114" s="61"/>
      <c r="JZ114" s="61"/>
      <c r="KA114" s="61"/>
      <c r="KB114" s="61"/>
      <c r="KC114" s="61"/>
      <c r="KD114" s="61"/>
      <c r="KE114" s="61"/>
      <c r="KF114" s="61"/>
      <c r="KG114" s="61"/>
      <c r="KH114" s="61"/>
      <c r="KI114" s="61"/>
      <c r="KJ114" s="61"/>
      <c r="KK114" s="61"/>
      <c r="KL114" s="61"/>
      <c r="KM114" s="61"/>
      <c r="KN114" s="61"/>
      <c r="KO114" s="61"/>
      <c r="KP114" s="61"/>
      <c r="KQ114" s="61"/>
      <c r="KR114" s="61"/>
      <c r="KS114" s="61"/>
      <c r="KT114" s="61"/>
      <c r="KU114" s="61"/>
      <c r="KV114" s="61"/>
      <c r="KW114" s="61"/>
      <c r="KX114" s="61"/>
      <c r="KY114" s="61"/>
      <c r="KZ114" s="61"/>
      <c r="LA114" s="61"/>
      <c r="LB114" s="61"/>
      <c r="LC114" s="61"/>
      <c r="LD114" s="61"/>
      <c r="LE114" s="61"/>
      <c r="LF114" s="61"/>
      <c r="LG114" s="61"/>
      <c r="LH114" s="61"/>
      <c r="LI114" s="61"/>
      <c r="LJ114" s="61"/>
      <c r="LK114" s="61"/>
      <c r="LL114" s="61"/>
      <c r="LM114" s="61"/>
      <c r="LN114" s="61"/>
      <c r="LO114" s="61"/>
      <c r="LP114" s="61"/>
      <c r="LQ114" s="61"/>
      <c r="LR114" s="61"/>
      <c r="LS114" s="61"/>
      <c r="LT114" s="61"/>
      <c r="LU114" s="61"/>
      <c r="LV114" s="61"/>
      <c r="LW114" s="61"/>
      <c r="LX114" s="61"/>
      <c r="LY114" s="61"/>
      <c r="LZ114" s="61"/>
      <c r="MA114" s="61"/>
      <c r="MB114" s="61"/>
      <c r="MC114" s="61"/>
      <c r="MD114" s="61"/>
      <c r="ME114" s="61"/>
      <c r="MF114" s="61"/>
      <c r="MG114" s="61"/>
      <c r="MH114" s="61"/>
      <c r="MI114" s="61"/>
      <c r="MJ114" s="61"/>
      <c r="MK114" s="61"/>
      <c r="ML114" s="61"/>
      <c r="MM114" s="61"/>
      <c r="MN114" s="61"/>
      <c r="MO114" s="61"/>
      <c r="MP114" s="61"/>
      <c r="MQ114" s="61"/>
      <c r="MR114" s="61"/>
      <c r="MS114" s="61"/>
      <c r="MT114" s="61"/>
      <c r="MU114" s="61"/>
      <c r="MV114" s="61"/>
      <c r="MW114" s="61"/>
      <c r="MX114" s="61"/>
      <c r="MY114" s="61"/>
      <c r="MZ114" s="61"/>
      <c r="NA114" s="61"/>
      <c r="NB114" s="61"/>
      <c r="NC114" s="61"/>
      <c r="ND114" s="61"/>
      <c r="NE114" s="61"/>
      <c r="NF114" s="61"/>
      <c r="NG114" s="61"/>
      <c r="NH114" s="61"/>
      <c r="NI114" s="61"/>
      <c r="NJ114" s="61"/>
      <c r="NK114" s="61"/>
      <c r="NL114" s="61"/>
      <c r="NM114" s="61"/>
      <c r="NN114" s="61"/>
      <c r="NO114" s="61"/>
      <c r="NP114" s="61"/>
      <c r="NQ114" s="61"/>
      <c r="NR114" s="61"/>
      <c r="NS114" s="61"/>
      <c r="NT114" s="61"/>
    </row>
    <row r="115" spans="1:384" s="4" customFormat="1" ht="40.9" customHeight="1" x14ac:dyDescent="0.2">
      <c r="A115" s="12">
        <v>1517640</v>
      </c>
      <c r="B115" s="12">
        <v>7640</v>
      </c>
      <c r="C115" s="41"/>
      <c r="D115" s="27" t="s">
        <v>44</v>
      </c>
      <c r="E115" s="41"/>
      <c r="F115" s="22"/>
      <c r="G115" s="23"/>
      <c r="H115" s="14">
        <f>SUM(H116:H124)</f>
        <v>75608227</v>
      </c>
      <c r="I115" s="14">
        <f t="shared" ref="I115:J115" si="32">SUM(I116:I124)</f>
        <v>0</v>
      </c>
      <c r="J115" s="14">
        <f t="shared" si="32"/>
        <v>75608227</v>
      </c>
      <c r="K115" s="26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/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  <c r="DZ115" s="61"/>
      <c r="EA115" s="61"/>
      <c r="EB115" s="61"/>
      <c r="EC115" s="61"/>
      <c r="ED115" s="61"/>
      <c r="EE115" s="61"/>
      <c r="EF115" s="61"/>
      <c r="EG115" s="61"/>
      <c r="EH115" s="61"/>
      <c r="EI115" s="61"/>
      <c r="EJ115" s="61"/>
      <c r="EK115" s="61"/>
      <c r="EL115" s="61"/>
      <c r="EM115" s="61"/>
      <c r="EN115" s="61"/>
      <c r="EO115" s="61"/>
      <c r="EP115" s="61"/>
      <c r="EQ115" s="61"/>
      <c r="ER115" s="61"/>
      <c r="ES115" s="61"/>
      <c r="ET115" s="61"/>
      <c r="EU115" s="61"/>
      <c r="EV115" s="61"/>
      <c r="EW115" s="61"/>
      <c r="EX115" s="61"/>
      <c r="EY115" s="61"/>
      <c r="EZ115" s="61"/>
      <c r="FA115" s="61"/>
      <c r="FB115" s="61"/>
      <c r="FC115" s="61"/>
      <c r="FD115" s="61"/>
      <c r="FE115" s="61"/>
      <c r="FF115" s="61"/>
      <c r="FG115" s="61"/>
      <c r="FH115" s="61"/>
      <c r="FI115" s="61"/>
      <c r="FJ115" s="61"/>
      <c r="FK115" s="61"/>
      <c r="FL115" s="61"/>
      <c r="FM115" s="61"/>
      <c r="FN115" s="61"/>
      <c r="FO115" s="61"/>
      <c r="FP115" s="61"/>
      <c r="FQ115" s="61"/>
      <c r="FR115" s="61"/>
      <c r="FS115" s="61"/>
      <c r="FT115" s="61"/>
      <c r="FU115" s="61"/>
      <c r="FV115" s="61"/>
      <c r="FW115" s="61"/>
      <c r="FX115" s="61"/>
      <c r="FY115" s="61"/>
      <c r="FZ115" s="61"/>
      <c r="GA115" s="61"/>
      <c r="GB115" s="61"/>
      <c r="GC115" s="61"/>
      <c r="GD115" s="61"/>
      <c r="GE115" s="61"/>
      <c r="GF115" s="61"/>
      <c r="GG115" s="61"/>
      <c r="GH115" s="61"/>
      <c r="GI115" s="61"/>
      <c r="GJ115" s="61"/>
      <c r="GK115" s="61"/>
      <c r="GL115" s="61"/>
      <c r="GM115" s="61"/>
      <c r="GN115" s="61"/>
      <c r="GO115" s="61"/>
      <c r="GP115" s="61"/>
      <c r="GQ115" s="61"/>
      <c r="GR115" s="61"/>
      <c r="GS115" s="61"/>
      <c r="GT115" s="61"/>
      <c r="GU115" s="61"/>
      <c r="GV115" s="61"/>
      <c r="GW115" s="61"/>
      <c r="GX115" s="61"/>
      <c r="GY115" s="61"/>
      <c r="GZ115" s="61"/>
      <c r="HA115" s="61"/>
      <c r="HB115" s="61"/>
      <c r="HC115" s="61"/>
      <c r="HD115" s="61"/>
      <c r="HE115" s="61"/>
      <c r="HF115" s="61"/>
      <c r="HG115" s="61"/>
      <c r="HH115" s="61"/>
      <c r="HI115" s="61"/>
      <c r="HJ115" s="61"/>
      <c r="HK115" s="61"/>
      <c r="HL115" s="61"/>
      <c r="HM115" s="61"/>
      <c r="HN115" s="61"/>
      <c r="HO115" s="61"/>
      <c r="HP115" s="61"/>
      <c r="HQ115" s="61"/>
      <c r="HR115" s="61"/>
      <c r="HS115" s="61"/>
      <c r="HT115" s="61"/>
      <c r="HU115" s="61"/>
      <c r="HV115" s="61"/>
      <c r="HW115" s="61"/>
      <c r="HX115" s="61"/>
      <c r="HY115" s="61"/>
      <c r="HZ115" s="61"/>
      <c r="IA115" s="61"/>
      <c r="IB115" s="61"/>
      <c r="IC115" s="61"/>
      <c r="ID115" s="61"/>
      <c r="IE115" s="61"/>
      <c r="IF115" s="61"/>
      <c r="IG115" s="61"/>
      <c r="IH115" s="61"/>
      <c r="II115" s="61"/>
      <c r="IJ115" s="61"/>
      <c r="IK115" s="61"/>
      <c r="IL115" s="61"/>
      <c r="IM115" s="61"/>
      <c r="IN115" s="61"/>
      <c r="IO115" s="61"/>
      <c r="IP115" s="61"/>
      <c r="IQ115" s="61"/>
      <c r="IR115" s="61"/>
      <c r="IS115" s="61"/>
      <c r="IT115" s="61"/>
      <c r="IU115" s="61"/>
      <c r="IV115" s="61"/>
      <c r="IW115" s="61"/>
      <c r="IX115" s="61"/>
      <c r="IY115" s="61"/>
      <c r="IZ115" s="61"/>
      <c r="JA115" s="61"/>
      <c r="JB115" s="61"/>
      <c r="JC115" s="61"/>
      <c r="JD115" s="61"/>
      <c r="JE115" s="61"/>
      <c r="JF115" s="61"/>
      <c r="JG115" s="61"/>
      <c r="JH115" s="61"/>
      <c r="JI115" s="61"/>
      <c r="JJ115" s="61"/>
      <c r="JK115" s="61"/>
      <c r="JL115" s="61"/>
      <c r="JM115" s="61"/>
      <c r="JN115" s="61"/>
      <c r="JO115" s="61"/>
      <c r="JP115" s="61"/>
      <c r="JQ115" s="61"/>
      <c r="JR115" s="61"/>
      <c r="JS115" s="61"/>
      <c r="JT115" s="61"/>
      <c r="JU115" s="61"/>
      <c r="JV115" s="61"/>
      <c r="JW115" s="61"/>
      <c r="JX115" s="61"/>
      <c r="JY115" s="61"/>
      <c r="JZ115" s="61"/>
      <c r="KA115" s="61"/>
      <c r="KB115" s="61"/>
      <c r="KC115" s="61"/>
      <c r="KD115" s="61"/>
      <c r="KE115" s="61"/>
      <c r="KF115" s="61"/>
      <c r="KG115" s="61"/>
      <c r="KH115" s="61"/>
      <c r="KI115" s="61"/>
      <c r="KJ115" s="61"/>
      <c r="KK115" s="61"/>
      <c r="KL115" s="61"/>
      <c r="KM115" s="61"/>
      <c r="KN115" s="61"/>
      <c r="KO115" s="61"/>
      <c r="KP115" s="61"/>
      <c r="KQ115" s="61"/>
      <c r="KR115" s="61"/>
      <c r="KS115" s="61"/>
      <c r="KT115" s="61"/>
      <c r="KU115" s="61"/>
      <c r="KV115" s="61"/>
      <c r="KW115" s="61"/>
      <c r="KX115" s="61"/>
      <c r="KY115" s="61"/>
      <c r="KZ115" s="61"/>
      <c r="LA115" s="61"/>
      <c r="LB115" s="61"/>
      <c r="LC115" s="61"/>
      <c r="LD115" s="61"/>
      <c r="LE115" s="61"/>
      <c r="LF115" s="61"/>
      <c r="LG115" s="61"/>
      <c r="LH115" s="61"/>
      <c r="LI115" s="61"/>
      <c r="LJ115" s="61"/>
      <c r="LK115" s="61"/>
      <c r="LL115" s="61"/>
      <c r="LM115" s="61"/>
      <c r="LN115" s="61"/>
      <c r="LO115" s="61"/>
      <c r="LP115" s="61"/>
      <c r="LQ115" s="61"/>
      <c r="LR115" s="61"/>
      <c r="LS115" s="61"/>
      <c r="LT115" s="61"/>
      <c r="LU115" s="61"/>
      <c r="LV115" s="61"/>
      <c r="LW115" s="61"/>
      <c r="LX115" s="61"/>
      <c r="LY115" s="61"/>
      <c r="LZ115" s="61"/>
      <c r="MA115" s="61"/>
      <c r="MB115" s="61"/>
      <c r="MC115" s="61"/>
      <c r="MD115" s="61"/>
      <c r="ME115" s="61"/>
      <c r="MF115" s="61"/>
      <c r="MG115" s="61"/>
      <c r="MH115" s="61"/>
      <c r="MI115" s="61"/>
      <c r="MJ115" s="61"/>
      <c r="MK115" s="61"/>
      <c r="ML115" s="61"/>
      <c r="MM115" s="61"/>
      <c r="MN115" s="61"/>
      <c r="MO115" s="61"/>
      <c r="MP115" s="61"/>
      <c r="MQ115" s="61"/>
      <c r="MR115" s="61"/>
      <c r="MS115" s="61"/>
      <c r="MT115" s="61"/>
      <c r="MU115" s="61"/>
      <c r="MV115" s="61"/>
      <c r="MW115" s="61"/>
      <c r="MX115" s="61"/>
      <c r="MY115" s="61"/>
      <c r="MZ115" s="61"/>
      <c r="NA115" s="61"/>
      <c r="NB115" s="61"/>
      <c r="NC115" s="61"/>
      <c r="ND115" s="61"/>
      <c r="NE115" s="61"/>
      <c r="NF115" s="61"/>
      <c r="NG115" s="61"/>
      <c r="NH115" s="61"/>
      <c r="NI115" s="61"/>
      <c r="NJ115" s="61"/>
      <c r="NK115" s="61"/>
      <c r="NL115" s="61"/>
      <c r="NM115" s="61"/>
      <c r="NN115" s="61"/>
      <c r="NO115" s="61"/>
      <c r="NP115" s="61"/>
      <c r="NQ115" s="61"/>
      <c r="NR115" s="61"/>
      <c r="NS115" s="61"/>
      <c r="NT115" s="61"/>
    </row>
    <row r="116" spans="1:384" s="4" customFormat="1" ht="90.75" customHeight="1" x14ac:dyDescent="0.2">
      <c r="A116" s="41"/>
      <c r="B116" s="41"/>
      <c r="C116" s="41"/>
      <c r="D116" s="41"/>
      <c r="E116" s="37" t="s">
        <v>82</v>
      </c>
      <c r="F116" s="22" t="s">
        <v>60</v>
      </c>
      <c r="G116" s="23"/>
      <c r="H116" s="22">
        <f>9618700+48093527</f>
        <v>57712227</v>
      </c>
      <c r="I116" s="22"/>
      <c r="J116" s="17">
        <f t="shared" ref="J116:J124" si="33">H116+I116</f>
        <v>57712227</v>
      </c>
      <c r="K116" s="47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/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/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  <c r="DZ116" s="61"/>
      <c r="EA116" s="61"/>
      <c r="EB116" s="61"/>
      <c r="EC116" s="61"/>
      <c r="ED116" s="61"/>
      <c r="EE116" s="61"/>
      <c r="EF116" s="61"/>
      <c r="EG116" s="61"/>
      <c r="EH116" s="61"/>
      <c r="EI116" s="61"/>
      <c r="EJ116" s="61"/>
      <c r="EK116" s="61"/>
      <c r="EL116" s="61"/>
      <c r="EM116" s="61"/>
      <c r="EN116" s="61"/>
      <c r="EO116" s="61"/>
      <c r="EP116" s="61"/>
      <c r="EQ116" s="61"/>
      <c r="ER116" s="61"/>
      <c r="ES116" s="61"/>
      <c r="ET116" s="61"/>
      <c r="EU116" s="61"/>
      <c r="EV116" s="61"/>
      <c r="EW116" s="61"/>
      <c r="EX116" s="61"/>
      <c r="EY116" s="61"/>
      <c r="EZ116" s="61"/>
      <c r="FA116" s="61"/>
      <c r="FB116" s="61"/>
      <c r="FC116" s="61"/>
      <c r="FD116" s="61"/>
      <c r="FE116" s="61"/>
      <c r="FF116" s="61"/>
      <c r="FG116" s="61"/>
      <c r="FH116" s="61"/>
      <c r="FI116" s="61"/>
      <c r="FJ116" s="61"/>
      <c r="FK116" s="61"/>
      <c r="FL116" s="61"/>
      <c r="FM116" s="61"/>
      <c r="FN116" s="61"/>
      <c r="FO116" s="61"/>
      <c r="FP116" s="61"/>
      <c r="FQ116" s="61"/>
      <c r="FR116" s="61"/>
      <c r="FS116" s="61"/>
      <c r="FT116" s="61"/>
      <c r="FU116" s="61"/>
      <c r="FV116" s="61"/>
      <c r="FW116" s="61"/>
      <c r="FX116" s="61"/>
      <c r="FY116" s="61"/>
      <c r="FZ116" s="61"/>
      <c r="GA116" s="61"/>
      <c r="GB116" s="61"/>
      <c r="GC116" s="61"/>
      <c r="GD116" s="61"/>
      <c r="GE116" s="61"/>
      <c r="GF116" s="61"/>
      <c r="GG116" s="61"/>
      <c r="GH116" s="61"/>
      <c r="GI116" s="61"/>
      <c r="GJ116" s="61"/>
      <c r="GK116" s="61"/>
      <c r="GL116" s="61"/>
      <c r="GM116" s="61"/>
      <c r="GN116" s="61"/>
      <c r="GO116" s="61"/>
      <c r="GP116" s="61"/>
      <c r="GQ116" s="61"/>
      <c r="GR116" s="61"/>
      <c r="GS116" s="61"/>
      <c r="GT116" s="61"/>
      <c r="GU116" s="61"/>
      <c r="GV116" s="61"/>
      <c r="GW116" s="61"/>
      <c r="GX116" s="61"/>
      <c r="GY116" s="61"/>
      <c r="GZ116" s="61"/>
      <c r="HA116" s="61"/>
      <c r="HB116" s="61"/>
      <c r="HC116" s="61"/>
      <c r="HD116" s="61"/>
      <c r="HE116" s="61"/>
      <c r="HF116" s="61"/>
      <c r="HG116" s="61"/>
      <c r="HH116" s="61"/>
      <c r="HI116" s="61"/>
      <c r="HJ116" s="61"/>
      <c r="HK116" s="61"/>
      <c r="HL116" s="61"/>
      <c r="HM116" s="61"/>
      <c r="HN116" s="61"/>
      <c r="HO116" s="61"/>
      <c r="HP116" s="61"/>
      <c r="HQ116" s="61"/>
      <c r="HR116" s="61"/>
      <c r="HS116" s="61"/>
      <c r="HT116" s="61"/>
      <c r="HU116" s="61"/>
      <c r="HV116" s="61"/>
      <c r="HW116" s="61"/>
      <c r="HX116" s="61"/>
      <c r="HY116" s="61"/>
      <c r="HZ116" s="61"/>
      <c r="IA116" s="61"/>
      <c r="IB116" s="61"/>
      <c r="IC116" s="61"/>
      <c r="ID116" s="61"/>
      <c r="IE116" s="61"/>
      <c r="IF116" s="61"/>
      <c r="IG116" s="61"/>
      <c r="IH116" s="61"/>
      <c r="II116" s="61"/>
      <c r="IJ116" s="61"/>
      <c r="IK116" s="61"/>
      <c r="IL116" s="61"/>
      <c r="IM116" s="61"/>
      <c r="IN116" s="61"/>
      <c r="IO116" s="61"/>
      <c r="IP116" s="61"/>
      <c r="IQ116" s="61"/>
      <c r="IR116" s="61"/>
      <c r="IS116" s="61"/>
      <c r="IT116" s="61"/>
      <c r="IU116" s="61"/>
      <c r="IV116" s="61"/>
      <c r="IW116" s="61"/>
      <c r="IX116" s="61"/>
      <c r="IY116" s="61"/>
      <c r="IZ116" s="61"/>
      <c r="JA116" s="61"/>
      <c r="JB116" s="61"/>
      <c r="JC116" s="61"/>
      <c r="JD116" s="61"/>
      <c r="JE116" s="61"/>
      <c r="JF116" s="61"/>
      <c r="JG116" s="61"/>
      <c r="JH116" s="61"/>
      <c r="JI116" s="61"/>
      <c r="JJ116" s="61"/>
      <c r="JK116" s="61"/>
      <c r="JL116" s="61"/>
      <c r="JM116" s="61"/>
      <c r="JN116" s="61"/>
      <c r="JO116" s="61"/>
      <c r="JP116" s="61"/>
      <c r="JQ116" s="61"/>
      <c r="JR116" s="61"/>
      <c r="JS116" s="61"/>
      <c r="JT116" s="61"/>
      <c r="JU116" s="61"/>
      <c r="JV116" s="61"/>
      <c r="JW116" s="61"/>
      <c r="JX116" s="61"/>
      <c r="JY116" s="61"/>
      <c r="JZ116" s="61"/>
      <c r="KA116" s="61"/>
      <c r="KB116" s="61"/>
      <c r="KC116" s="61"/>
      <c r="KD116" s="61"/>
      <c r="KE116" s="61"/>
      <c r="KF116" s="61"/>
      <c r="KG116" s="61"/>
      <c r="KH116" s="61"/>
      <c r="KI116" s="61"/>
      <c r="KJ116" s="61"/>
      <c r="KK116" s="61"/>
      <c r="KL116" s="61"/>
      <c r="KM116" s="61"/>
      <c r="KN116" s="61"/>
      <c r="KO116" s="61"/>
      <c r="KP116" s="61"/>
      <c r="KQ116" s="61"/>
      <c r="KR116" s="61"/>
      <c r="KS116" s="61"/>
      <c r="KT116" s="61"/>
      <c r="KU116" s="61"/>
      <c r="KV116" s="61"/>
      <c r="KW116" s="61"/>
      <c r="KX116" s="61"/>
      <c r="KY116" s="61"/>
      <c r="KZ116" s="61"/>
      <c r="LA116" s="61"/>
      <c r="LB116" s="61"/>
      <c r="LC116" s="61"/>
      <c r="LD116" s="61"/>
      <c r="LE116" s="61"/>
      <c r="LF116" s="61"/>
      <c r="LG116" s="61"/>
      <c r="LH116" s="61"/>
      <c r="LI116" s="61"/>
      <c r="LJ116" s="61"/>
      <c r="LK116" s="61"/>
      <c r="LL116" s="61"/>
      <c r="LM116" s="61"/>
      <c r="LN116" s="61"/>
      <c r="LO116" s="61"/>
      <c r="LP116" s="61"/>
      <c r="LQ116" s="61"/>
      <c r="LR116" s="61"/>
      <c r="LS116" s="61"/>
      <c r="LT116" s="61"/>
      <c r="LU116" s="61"/>
      <c r="LV116" s="61"/>
      <c r="LW116" s="61"/>
      <c r="LX116" s="61"/>
      <c r="LY116" s="61"/>
      <c r="LZ116" s="61"/>
      <c r="MA116" s="61"/>
      <c r="MB116" s="61"/>
      <c r="MC116" s="61"/>
      <c r="MD116" s="61"/>
      <c r="ME116" s="61"/>
      <c r="MF116" s="61"/>
      <c r="MG116" s="61"/>
      <c r="MH116" s="61"/>
      <c r="MI116" s="61"/>
      <c r="MJ116" s="61"/>
      <c r="MK116" s="61"/>
      <c r="ML116" s="61"/>
      <c r="MM116" s="61"/>
      <c r="MN116" s="61"/>
      <c r="MO116" s="61"/>
      <c r="MP116" s="61"/>
      <c r="MQ116" s="61"/>
      <c r="MR116" s="61"/>
      <c r="MS116" s="61"/>
      <c r="MT116" s="61"/>
      <c r="MU116" s="61"/>
      <c r="MV116" s="61"/>
      <c r="MW116" s="61"/>
      <c r="MX116" s="61"/>
      <c r="MY116" s="61"/>
      <c r="MZ116" s="61"/>
      <c r="NA116" s="61"/>
      <c r="NB116" s="61"/>
      <c r="NC116" s="61"/>
      <c r="ND116" s="61"/>
      <c r="NE116" s="61"/>
      <c r="NF116" s="61"/>
      <c r="NG116" s="61"/>
      <c r="NH116" s="61"/>
      <c r="NI116" s="61"/>
      <c r="NJ116" s="61"/>
      <c r="NK116" s="61"/>
      <c r="NL116" s="61"/>
      <c r="NM116" s="61"/>
      <c r="NN116" s="61"/>
      <c r="NO116" s="61"/>
      <c r="NP116" s="61"/>
      <c r="NQ116" s="61"/>
      <c r="NR116" s="61"/>
      <c r="NS116" s="61"/>
      <c r="NT116" s="61"/>
    </row>
    <row r="117" spans="1:384" s="4" customFormat="1" ht="73.5" customHeight="1" x14ac:dyDescent="0.2">
      <c r="A117" s="41"/>
      <c r="B117" s="41"/>
      <c r="C117" s="41"/>
      <c r="D117" s="41"/>
      <c r="E117" s="37" t="s">
        <v>66</v>
      </c>
      <c r="F117" s="22" t="s">
        <v>57</v>
      </c>
      <c r="G117" s="23"/>
      <c r="H117" s="22">
        <v>3738060</v>
      </c>
      <c r="I117" s="22"/>
      <c r="J117" s="17">
        <f t="shared" si="33"/>
        <v>3738060</v>
      </c>
      <c r="K117" s="48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R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61"/>
      <c r="CC117" s="61"/>
      <c r="CD117" s="61"/>
      <c r="CE117" s="61"/>
      <c r="CF117" s="61"/>
      <c r="CG117" s="61"/>
      <c r="CH117" s="61"/>
      <c r="CI117" s="61"/>
      <c r="CJ117" s="61"/>
      <c r="CK117" s="61"/>
      <c r="CL117" s="61"/>
      <c r="CM117" s="61"/>
      <c r="CN117" s="61"/>
      <c r="CO117" s="61"/>
      <c r="CP117" s="61"/>
      <c r="CQ117" s="61"/>
      <c r="CR117" s="61"/>
      <c r="CS117" s="61"/>
      <c r="CT117" s="61"/>
      <c r="CU117" s="61"/>
      <c r="CV117" s="61"/>
      <c r="CW117" s="61"/>
      <c r="CX117" s="61"/>
      <c r="CY117" s="61"/>
      <c r="CZ117" s="61"/>
      <c r="DA117" s="61"/>
      <c r="DB117" s="61"/>
      <c r="DC117" s="61"/>
      <c r="DD117" s="61"/>
      <c r="DE117" s="61"/>
      <c r="DF117" s="61"/>
      <c r="DG117" s="61"/>
      <c r="DH117" s="61"/>
      <c r="DI117" s="61"/>
      <c r="DJ117" s="61"/>
      <c r="DK117" s="61"/>
      <c r="DL117" s="61"/>
      <c r="DM117" s="61"/>
      <c r="DN117" s="61"/>
      <c r="DO117" s="61"/>
      <c r="DP117" s="61"/>
      <c r="DQ117" s="61"/>
      <c r="DR117" s="61"/>
      <c r="DS117" s="61"/>
      <c r="DT117" s="61"/>
      <c r="DU117" s="61"/>
      <c r="DV117" s="61"/>
      <c r="DW117" s="61"/>
      <c r="DX117" s="61"/>
      <c r="DY117" s="61"/>
      <c r="DZ117" s="61"/>
      <c r="EA117" s="61"/>
      <c r="EB117" s="61"/>
      <c r="EC117" s="61"/>
      <c r="ED117" s="61"/>
      <c r="EE117" s="61"/>
      <c r="EF117" s="61"/>
      <c r="EG117" s="61"/>
      <c r="EH117" s="61"/>
      <c r="EI117" s="61"/>
      <c r="EJ117" s="61"/>
      <c r="EK117" s="61"/>
      <c r="EL117" s="61"/>
      <c r="EM117" s="61"/>
      <c r="EN117" s="61"/>
      <c r="EO117" s="61"/>
      <c r="EP117" s="61"/>
      <c r="EQ117" s="61"/>
      <c r="ER117" s="61"/>
      <c r="ES117" s="61"/>
      <c r="ET117" s="61"/>
      <c r="EU117" s="61"/>
      <c r="EV117" s="61"/>
      <c r="EW117" s="61"/>
      <c r="EX117" s="61"/>
      <c r="EY117" s="61"/>
      <c r="EZ117" s="61"/>
      <c r="FA117" s="61"/>
      <c r="FB117" s="61"/>
      <c r="FC117" s="61"/>
      <c r="FD117" s="61"/>
      <c r="FE117" s="61"/>
      <c r="FF117" s="61"/>
      <c r="FG117" s="61"/>
      <c r="FH117" s="61"/>
      <c r="FI117" s="61"/>
      <c r="FJ117" s="61"/>
      <c r="FK117" s="61"/>
      <c r="FL117" s="61"/>
      <c r="FM117" s="61"/>
      <c r="FN117" s="61"/>
      <c r="FO117" s="61"/>
      <c r="FP117" s="61"/>
      <c r="FQ117" s="61"/>
      <c r="FR117" s="61"/>
      <c r="FS117" s="61"/>
      <c r="FT117" s="61"/>
      <c r="FU117" s="61"/>
      <c r="FV117" s="61"/>
      <c r="FW117" s="61"/>
      <c r="FX117" s="61"/>
      <c r="FY117" s="61"/>
      <c r="FZ117" s="61"/>
      <c r="GA117" s="61"/>
      <c r="GB117" s="61"/>
      <c r="GC117" s="61"/>
      <c r="GD117" s="61"/>
      <c r="GE117" s="61"/>
      <c r="GF117" s="61"/>
      <c r="GG117" s="61"/>
      <c r="GH117" s="61"/>
      <c r="GI117" s="61"/>
      <c r="GJ117" s="61"/>
      <c r="GK117" s="61"/>
      <c r="GL117" s="61"/>
      <c r="GM117" s="61"/>
      <c r="GN117" s="61"/>
      <c r="GO117" s="61"/>
      <c r="GP117" s="61"/>
      <c r="GQ117" s="61"/>
      <c r="GR117" s="61"/>
      <c r="GS117" s="61"/>
      <c r="GT117" s="61"/>
      <c r="GU117" s="61"/>
      <c r="GV117" s="61"/>
      <c r="GW117" s="61"/>
      <c r="GX117" s="61"/>
      <c r="GY117" s="61"/>
      <c r="GZ117" s="61"/>
      <c r="HA117" s="61"/>
      <c r="HB117" s="61"/>
      <c r="HC117" s="61"/>
      <c r="HD117" s="61"/>
      <c r="HE117" s="61"/>
      <c r="HF117" s="61"/>
      <c r="HG117" s="61"/>
      <c r="HH117" s="61"/>
      <c r="HI117" s="61"/>
      <c r="HJ117" s="61"/>
      <c r="HK117" s="61"/>
      <c r="HL117" s="61"/>
      <c r="HM117" s="61"/>
      <c r="HN117" s="61"/>
      <c r="HO117" s="61"/>
      <c r="HP117" s="61"/>
      <c r="HQ117" s="61"/>
      <c r="HR117" s="61"/>
      <c r="HS117" s="61"/>
      <c r="HT117" s="61"/>
      <c r="HU117" s="61"/>
      <c r="HV117" s="61"/>
      <c r="HW117" s="61"/>
      <c r="HX117" s="61"/>
      <c r="HY117" s="61"/>
      <c r="HZ117" s="61"/>
      <c r="IA117" s="61"/>
      <c r="IB117" s="61"/>
      <c r="IC117" s="61"/>
      <c r="ID117" s="61"/>
      <c r="IE117" s="61"/>
      <c r="IF117" s="61"/>
      <c r="IG117" s="61"/>
      <c r="IH117" s="61"/>
      <c r="II117" s="61"/>
      <c r="IJ117" s="61"/>
      <c r="IK117" s="61"/>
      <c r="IL117" s="61"/>
      <c r="IM117" s="61"/>
      <c r="IN117" s="61"/>
      <c r="IO117" s="61"/>
      <c r="IP117" s="61"/>
      <c r="IQ117" s="61"/>
      <c r="IR117" s="61"/>
      <c r="IS117" s="61"/>
      <c r="IT117" s="61"/>
      <c r="IU117" s="61"/>
      <c r="IV117" s="61"/>
      <c r="IW117" s="61"/>
      <c r="IX117" s="61"/>
      <c r="IY117" s="61"/>
      <c r="IZ117" s="61"/>
      <c r="JA117" s="61"/>
      <c r="JB117" s="61"/>
      <c r="JC117" s="61"/>
      <c r="JD117" s="61"/>
      <c r="JE117" s="61"/>
      <c r="JF117" s="61"/>
      <c r="JG117" s="61"/>
      <c r="JH117" s="61"/>
      <c r="JI117" s="61"/>
      <c r="JJ117" s="61"/>
      <c r="JK117" s="61"/>
      <c r="JL117" s="61"/>
      <c r="JM117" s="61"/>
      <c r="JN117" s="61"/>
      <c r="JO117" s="61"/>
      <c r="JP117" s="61"/>
      <c r="JQ117" s="61"/>
      <c r="JR117" s="61"/>
      <c r="JS117" s="61"/>
      <c r="JT117" s="61"/>
      <c r="JU117" s="61"/>
      <c r="JV117" s="61"/>
      <c r="JW117" s="61"/>
      <c r="JX117" s="61"/>
      <c r="JY117" s="61"/>
      <c r="JZ117" s="61"/>
      <c r="KA117" s="61"/>
      <c r="KB117" s="61"/>
      <c r="KC117" s="61"/>
      <c r="KD117" s="61"/>
      <c r="KE117" s="61"/>
      <c r="KF117" s="61"/>
      <c r="KG117" s="61"/>
      <c r="KH117" s="61"/>
      <c r="KI117" s="61"/>
      <c r="KJ117" s="61"/>
      <c r="KK117" s="61"/>
      <c r="KL117" s="61"/>
      <c r="KM117" s="61"/>
      <c r="KN117" s="61"/>
      <c r="KO117" s="61"/>
      <c r="KP117" s="61"/>
      <c r="KQ117" s="61"/>
      <c r="KR117" s="61"/>
      <c r="KS117" s="61"/>
      <c r="KT117" s="61"/>
      <c r="KU117" s="61"/>
      <c r="KV117" s="61"/>
      <c r="KW117" s="61"/>
      <c r="KX117" s="61"/>
      <c r="KY117" s="61"/>
      <c r="KZ117" s="61"/>
      <c r="LA117" s="61"/>
      <c r="LB117" s="61"/>
      <c r="LC117" s="61"/>
      <c r="LD117" s="61"/>
      <c r="LE117" s="61"/>
      <c r="LF117" s="61"/>
      <c r="LG117" s="61"/>
      <c r="LH117" s="61"/>
      <c r="LI117" s="61"/>
      <c r="LJ117" s="61"/>
      <c r="LK117" s="61"/>
      <c r="LL117" s="61"/>
      <c r="LM117" s="61"/>
      <c r="LN117" s="61"/>
      <c r="LO117" s="61"/>
      <c r="LP117" s="61"/>
      <c r="LQ117" s="61"/>
      <c r="LR117" s="61"/>
      <c r="LS117" s="61"/>
      <c r="LT117" s="61"/>
      <c r="LU117" s="61"/>
      <c r="LV117" s="61"/>
      <c r="LW117" s="61"/>
      <c r="LX117" s="61"/>
      <c r="LY117" s="61"/>
      <c r="LZ117" s="61"/>
      <c r="MA117" s="61"/>
      <c r="MB117" s="61"/>
      <c r="MC117" s="61"/>
      <c r="MD117" s="61"/>
      <c r="ME117" s="61"/>
      <c r="MF117" s="61"/>
      <c r="MG117" s="61"/>
      <c r="MH117" s="61"/>
      <c r="MI117" s="61"/>
      <c r="MJ117" s="61"/>
      <c r="MK117" s="61"/>
      <c r="ML117" s="61"/>
      <c r="MM117" s="61"/>
      <c r="MN117" s="61"/>
      <c r="MO117" s="61"/>
      <c r="MP117" s="61"/>
      <c r="MQ117" s="61"/>
      <c r="MR117" s="61"/>
      <c r="MS117" s="61"/>
      <c r="MT117" s="61"/>
      <c r="MU117" s="61"/>
      <c r="MV117" s="61"/>
      <c r="MW117" s="61"/>
      <c r="MX117" s="61"/>
      <c r="MY117" s="61"/>
      <c r="MZ117" s="61"/>
      <c r="NA117" s="61"/>
      <c r="NB117" s="61"/>
      <c r="NC117" s="61"/>
      <c r="ND117" s="61"/>
      <c r="NE117" s="61"/>
      <c r="NF117" s="61"/>
      <c r="NG117" s="61"/>
      <c r="NH117" s="61"/>
      <c r="NI117" s="61"/>
      <c r="NJ117" s="61"/>
      <c r="NK117" s="61"/>
      <c r="NL117" s="61"/>
      <c r="NM117" s="61"/>
      <c r="NN117" s="61"/>
      <c r="NO117" s="61"/>
      <c r="NP117" s="61"/>
      <c r="NQ117" s="61"/>
      <c r="NR117" s="61"/>
      <c r="NS117" s="61"/>
      <c r="NT117" s="61"/>
    </row>
    <row r="118" spans="1:384" s="4" customFormat="1" ht="75" customHeight="1" x14ac:dyDescent="0.2">
      <c r="A118" s="41"/>
      <c r="B118" s="41"/>
      <c r="C118" s="41"/>
      <c r="D118" s="41"/>
      <c r="E118" s="37" t="s">
        <v>67</v>
      </c>
      <c r="F118" s="22" t="s">
        <v>57</v>
      </c>
      <c r="G118" s="23"/>
      <c r="H118" s="22">
        <v>2043580</v>
      </c>
      <c r="I118" s="22"/>
      <c r="J118" s="17">
        <f t="shared" si="33"/>
        <v>2043580</v>
      </c>
      <c r="K118" s="48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  <c r="BQ118" s="61"/>
      <c r="BR118" s="61"/>
      <c r="BS118" s="61"/>
      <c r="BT118" s="61"/>
      <c r="BU118" s="61"/>
      <c r="BV118" s="61"/>
      <c r="BW118" s="61"/>
      <c r="BX118" s="61"/>
      <c r="BY118" s="61"/>
      <c r="BZ118" s="61"/>
      <c r="CA118" s="61"/>
      <c r="CB118" s="61"/>
      <c r="CC118" s="61"/>
      <c r="CD118" s="61"/>
      <c r="CE118" s="61"/>
      <c r="CF118" s="61"/>
      <c r="CG118" s="61"/>
      <c r="CH118" s="61"/>
      <c r="CI118" s="61"/>
      <c r="CJ118" s="61"/>
      <c r="CK118" s="61"/>
      <c r="CL118" s="61"/>
      <c r="CM118" s="61"/>
      <c r="CN118" s="61"/>
      <c r="CO118" s="61"/>
      <c r="CP118" s="61"/>
      <c r="CQ118" s="61"/>
      <c r="CR118" s="61"/>
      <c r="CS118" s="61"/>
      <c r="CT118" s="61"/>
      <c r="CU118" s="61"/>
      <c r="CV118" s="61"/>
      <c r="CW118" s="61"/>
      <c r="CX118" s="61"/>
      <c r="CY118" s="61"/>
      <c r="CZ118" s="61"/>
      <c r="DA118" s="61"/>
      <c r="DB118" s="61"/>
      <c r="DC118" s="61"/>
      <c r="DD118" s="61"/>
      <c r="DE118" s="61"/>
      <c r="DF118" s="61"/>
      <c r="DG118" s="61"/>
      <c r="DH118" s="61"/>
      <c r="DI118" s="61"/>
      <c r="DJ118" s="61"/>
      <c r="DK118" s="61"/>
      <c r="DL118" s="61"/>
      <c r="DM118" s="61"/>
      <c r="DN118" s="61"/>
      <c r="DO118" s="61"/>
      <c r="DP118" s="61"/>
      <c r="DQ118" s="61"/>
      <c r="DR118" s="61"/>
      <c r="DS118" s="61"/>
      <c r="DT118" s="61"/>
      <c r="DU118" s="61"/>
      <c r="DV118" s="61"/>
      <c r="DW118" s="61"/>
      <c r="DX118" s="61"/>
      <c r="DY118" s="61"/>
      <c r="DZ118" s="61"/>
      <c r="EA118" s="61"/>
      <c r="EB118" s="61"/>
      <c r="EC118" s="61"/>
      <c r="ED118" s="61"/>
      <c r="EE118" s="61"/>
      <c r="EF118" s="61"/>
      <c r="EG118" s="61"/>
      <c r="EH118" s="61"/>
      <c r="EI118" s="61"/>
      <c r="EJ118" s="61"/>
      <c r="EK118" s="61"/>
      <c r="EL118" s="61"/>
      <c r="EM118" s="61"/>
      <c r="EN118" s="61"/>
      <c r="EO118" s="61"/>
      <c r="EP118" s="61"/>
      <c r="EQ118" s="61"/>
      <c r="ER118" s="61"/>
      <c r="ES118" s="61"/>
      <c r="ET118" s="61"/>
      <c r="EU118" s="61"/>
      <c r="EV118" s="61"/>
      <c r="EW118" s="61"/>
      <c r="EX118" s="61"/>
      <c r="EY118" s="61"/>
      <c r="EZ118" s="61"/>
      <c r="FA118" s="61"/>
      <c r="FB118" s="61"/>
      <c r="FC118" s="61"/>
      <c r="FD118" s="61"/>
      <c r="FE118" s="61"/>
      <c r="FF118" s="61"/>
      <c r="FG118" s="61"/>
      <c r="FH118" s="61"/>
      <c r="FI118" s="61"/>
      <c r="FJ118" s="61"/>
      <c r="FK118" s="61"/>
      <c r="FL118" s="61"/>
      <c r="FM118" s="61"/>
      <c r="FN118" s="61"/>
      <c r="FO118" s="61"/>
      <c r="FP118" s="61"/>
      <c r="FQ118" s="61"/>
      <c r="FR118" s="61"/>
      <c r="FS118" s="61"/>
      <c r="FT118" s="61"/>
      <c r="FU118" s="61"/>
      <c r="FV118" s="61"/>
      <c r="FW118" s="61"/>
      <c r="FX118" s="61"/>
      <c r="FY118" s="61"/>
      <c r="FZ118" s="61"/>
      <c r="GA118" s="61"/>
      <c r="GB118" s="61"/>
      <c r="GC118" s="61"/>
      <c r="GD118" s="61"/>
      <c r="GE118" s="61"/>
      <c r="GF118" s="61"/>
      <c r="GG118" s="61"/>
      <c r="GH118" s="61"/>
      <c r="GI118" s="61"/>
      <c r="GJ118" s="61"/>
      <c r="GK118" s="61"/>
      <c r="GL118" s="61"/>
      <c r="GM118" s="61"/>
      <c r="GN118" s="61"/>
      <c r="GO118" s="61"/>
      <c r="GP118" s="61"/>
      <c r="GQ118" s="61"/>
      <c r="GR118" s="61"/>
      <c r="GS118" s="61"/>
      <c r="GT118" s="61"/>
      <c r="GU118" s="61"/>
      <c r="GV118" s="61"/>
      <c r="GW118" s="61"/>
      <c r="GX118" s="61"/>
      <c r="GY118" s="61"/>
      <c r="GZ118" s="61"/>
      <c r="HA118" s="61"/>
      <c r="HB118" s="61"/>
      <c r="HC118" s="61"/>
      <c r="HD118" s="61"/>
      <c r="HE118" s="61"/>
      <c r="HF118" s="61"/>
      <c r="HG118" s="61"/>
      <c r="HH118" s="61"/>
      <c r="HI118" s="61"/>
      <c r="HJ118" s="61"/>
      <c r="HK118" s="61"/>
      <c r="HL118" s="61"/>
      <c r="HM118" s="61"/>
      <c r="HN118" s="61"/>
      <c r="HO118" s="61"/>
      <c r="HP118" s="61"/>
      <c r="HQ118" s="61"/>
      <c r="HR118" s="61"/>
      <c r="HS118" s="61"/>
      <c r="HT118" s="61"/>
      <c r="HU118" s="61"/>
      <c r="HV118" s="61"/>
      <c r="HW118" s="61"/>
      <c r="HX118" s="61"/>
      <c r="HY118" s="61"/>
      <c r="HZ118" s="61"/>
      <c r="IA118" s="61"/>
      <c r="IB118" s="61"/>
      <c r="IC118" s="61"/>
      <c r="ID118" s="61"/>
      <c r="IE118" s="61"/>
      <c r="IF118" s="61"/>
      <c r="IG118" s="61"/>
      <c r="IH118" s="61"/>
      <c r="II118" s="61"/>
      <c r="IJ118" s="61"/>
      <c r="IK118" s="61"/>
      <c r="IL118" s="61"/>
      <c r="IM118" s="61"/>
      <c r="IN118" s="61"/>
      <c r="IO118" s="61"/>
      <c r="IP118" s="61"/>
      <c r="IQ118" s="61"/>
      <c r="IR118" s="61"/>
      <c r="IS118" s="61"/>
      <c r="IT118" s="61"/>
      <c r="IU118" s="61"/>
      <c r="IV118" s="61"/>
      <c r="IW118" s="61"/>
      <c r="IX118" s="61"/>
      <c r="IY118" s="61"/>
      <c r="IZ118" s="61"/>
      <c r="JA118" s="61"/>
      <c r="JB118" s="61"/>
      <c r="JC118" s="61"/>
      <c r="JD118" s="61"/>
      <c r="JE118" s="61"/>
      <c r="JF118" s="61"/>
      <c r="JG118" s="61"/>
      <c r="JH118" s="61"/>
      <c r="JI118" s="61"/>
      <c r="JJ118" s="61"/>
      <c r="JK118" s="61"/>
      <c r="JL118" s="61"/>
      <c r="JM118" s="61"/>
      <c r="JN118" s="61"/>
      <c r="JO118" s="61"/>
      <c r="JP118" s="61"/>
      <c r="JQ118" s="61"/>
      <c r="JR118" s="61"/>
      <c r="JS118" s="61"/>
      <c r="JT118" s="61"/>
      <c r="JU118" s="61"/>
      <c r="JV118" s="61"/>
      <c r="JW118" s="61"/>
      <c r="JX118" s="61"/>
      <c r="JY118" s="61"/>
      <c r="JZ118" s="61"/>
      <c r="KA118" s="61"/>
      <c r="KB118" s="61"/>
      <c r="KC118" s="61"/>
      <c r="KD118" s="61"/>
      <c r="KE118" s="61"/>
      <c r="KF118" s="61"/>
      <c r="KG118" s="61"/>
      <c r="KH118" s="61"/>
      <c r="KI118" s="61"/>
      <c r="KJ118" s="61"/>
      <c r="KK118" s="61"/>
      <c r="KL118" s="61"/>
      <c r="KM118" s="61"/>
      <c r="KN118" s="61"/>
      <c r="KO118" s="61"/>
      <c r="KP118" s="61"/>
      <c r="KQ118" s="61"/>
      <c r="KR118" s="61"/>
      <c r="KS118" s="61"/>
      <c r="KT118" s="61"/>
      <c r="KU118" s="61"/>
      <c r="KV118" s="61"/>
      <c r="KW118" s="61"/>
      <c r="KX118" s="61"/>
      <c r="KY118" s="61"/>
      <c r="KZ118" s="61"/>
      <c r="LA118" s="61"/>
      <c r="LB118" s="61"/>
      <c r="LC118" s="61"/>
      <c r="LD118" s="61"/>
      <c r="LE118" s="61"/>
      <c r="LF118" s="61"/>
      <c r="LG118" s="61"/>
      <c r="LH118" s="61"/>
      <c r="LI118" s="61"/>
      <c r="LJ118" s="61"/>
      <c r="LK118" s="61"/>
      <c r="LL118" s="61"/>
      <c r="LM118" s="61"/>
      <c r="LN118" s="61"/>
      <c r="LO118" s="61"/>
      <c r="LP118" s="61"/>
      <c r="LQ118" s="61"/>
      <c r="LR118" s="61"/>
      <c r="LS118" s="61"/>
      <c r="LT118" s="61"/>
      <c r="LU118" s="61"/>
      <c r="LV118" s="61"/>
      <c r="LW118" s="61"/>
      <c r="LX118" s="61"/>
      <c r="LY118" s="61"/>
      <c r="LZ118" s="61"/>
      <c r="MA118" s="61"/>
      <c r="MB118" s="61"/>
      <c r="MC118" s="61"/>
      <c r="MD118" s="61"/>
      <c r="ME118" s="61"/>
      <c r="MF118" s="61"/>
      <c r="MG118" s="61"/>
      <c r="MH118" s="61"/>
      <c r="MI118" s="61"/>
      <c r="MJ118" s="61"/>
      <c r="MK118" s="61"/>
      <c r="ML118" s="61"/>
      <c r="MM118" s="61"/>
      <c r="MN118" s="61"/>
      <c r="MO118" s="61"/>
      <c r="MP118" s="61"/>
      <c r="MQ118" s="61"/>
      <c r="MR118" s="61"/>
      <c r="MS118" s="61"/>
      <c r="MT118" s="61"/>
      <c r="MU118" s="61"/>
      <c r="MV118" s="61"/>
      <c r="MW118" s="61"/>
      <c r="MX118" s="61"/>
      <c r="MY118" s="61"/>
      <c r="MZ118" s="61"/>
      <c r="NA118" s="61"/>
      <c r="NB118" s="61"/>
      <c r="NC118" s="61"/>
      <c r="ND118" s="61"/>
      <c r="NE118" s="61"/>
      <c r="NF118" s="61"/>
      <c r="NG118" s="61"/>
      <c r="NH118" s="61"/>
      <c r="NI118" s="61"/>
      <c r="NJ118" s="61"/>
      <c r="NK118" s="61"/>
      <c r="NL118" s="61"/>
      <c r="NM118" s="61"/>
      <c r="NN118" s="61"/>
      <c r="NO118" s="61"/>
      <c r="NP118" s="61"/>
      <c r="NQ118" s="61"/>
      <c r="NR118" s="61"/>
      <c r="NS118" s="61"/>
      <c r="NT118" s="61"/>
    </row>
    <row r="119" spans="1:384" ht="54" customHeight="1" x14ac:dyDescent="0.35">
      <c r="A119" s="49"/>
      <c r="B119" s="49"/>
      <c r="C119" s="49"/>
      <c r="D119" s="49"/>
      <c r="E119" s="37" t="s">
        <v>68</v>
      </c>
      <c r="F119" s="22" t="s">
        <v>57</v>
      </c>
      <c r="G119" s="49"/>
      <c r="H119" s="22">
        <v>6959860</v>
      </c>
      <c r="I119" s="22"/>
      <c r="J119" s="17">
        <f t="shared" si="33"/>
        <v>6959860</v>
      </c>
      <c r="K119" s="48"/>
      <c r="L119" s="4"/>
    </row>
    <row r="120" spans="1:384" ht="55.5" customHeight="1" x14ac:dyDescent="0.35">
      <c r="A120" s="49"/>
      <c r="B120" s="49"/>
      <c r="C120" s="49"/>
      <c r="D120" s="49"/>
      <c r="E120" s="44" t="s">
        <v>69</v>
      </c>
      <c r="F120" s="23" t="s">
        <v>58</v>
      </c>
      <c r="G120" s="23">
        <v>25179181</v>
      </c>
      <c r="H120" s="22">
        <f>5000000-2000000</f>
        <v>3000000</v>
      </c>
      <c r="I120" s="22"/>
      <c r="J120" s="17">
        <f t="shared" si="33"/>
        <v>3000000</v>
      </c>
      <c r="K120" s="26">
        <v>45.43</v>
      </c>
      <c r="L120" s="4"/>
    </row>
    <row r="121" spans="1:384" ht="51" customHeight="1" x14ac:dyDescent="0.35">
      <c r="A121" s="49"/>
      <c r="B121" s="49"/>
      <c r="C121" s="49"/>
      <c r="D121" s="49"/>
      <c r="E121" s="37" t="s">
        <v>70</v>
      </c>
      <c r="F121" s="23" t="s">
        <v>61</v>
      </c>
      <c r="G121" s="23">
        <v>5382485</v>
      </c>
      <c r="H121" s="22">
        <v>1000000</v>
      </c>
      <c r="I121" s="22"/>
      <c r="J121" s="17">
        <f t="shared" si="33"/>
        <v>1000000</v>
      </c>
      <c r="K121" s="26">
        <v>64.5</v>
      </c>
      <c r="L121" s="4"/>
    </row>
    <row r="122" spans="1:384" ht="55.5" customHeight="1" x14ac:dyDescent="0.35">
      <c r="A122" s="49"/>
      <c r="B122" s="49"/>
      <c r="C122" s="49"/>
      <c r="D122" s="49"/>
      <c r="E122" s="37" t="s">
        <v>109</v>
      </c>
      <c r="F122" s="23" t="s">
        <v>55</v>
      </c>
      <c r="G122" s="23">
        <v>9999558</v>
      </c>
      <c r="H122" s="22">
        <v>154500</v>
      </c>
      <c r="I122" s="22"/>
      <c r="J122" s="17">
        <f t="shared" si="33"/>
        <v>154500</v>
      </c>
      <c r="K122" s="26">
        <v>62.1</v>
      </c>
      <c r="L122" s="4"/>
    </row>
    <row r="123" spans="1:384" ht="113.25" customHeight="1" x14ac:dyDescent="0.35">
      <c r="A123" s="49"/>
      <c r="B123" s="49"/>
      <c r="C123" s="49"/>
      <c r="D123" s="49"/>
      <c r="E123" s="37" t="s">
        <v>71</v>
      </c>
      <c r="F123" s="23" t="s">
        <v>59</v>
      </c>
      <c r="G123" s="23">
        <v>1422026</v>
      </c>
      <c r="H123" s="22">
        <v>500000</v>
      </c>
      <c r="I123" s="22"/>
      <c r="J123" s="17">
        <f t="shared" si="33"/>
        <v>500000</v>
      </c>
      <c r="K123" s="26">
        <v>47.9</v>
      </c>
      <c r="L123" s="4"/>
    </row>
    <row r="124" spans="1:384" ht="145.5" customHeight="1" x14ac:dyDescent="0.35">
      <c r="A124" s="49"/>
      <c r="B124" s="49"/>
      <c r="C124" s="49"/>
      <c r="D124" s="49"/>
      <c r="E124" s="37" t="s">
        <v>72</v>
      </c>
      <c r="F124" s="23" t="s">
        <v>59</v>
      </c>
      <c r="G124" s="23">
        <v>1328224</v>
      </c>
      <c r="H124" s="22">
        <v>500000</v>
      </c>
      <c r="I124" s="22"/>
      <c r="J124" s="17">
        <f t="shared" si="33"/>
        <v>500000</v>
      </c>
      <c r="K124" s="26">
        <v>60.3</v>
      </c>
      <c r="L124" s="4"/>
    </row>
    <row r="125" spans="1:384" ht="25.9" customHeight="1" x14ac:dyDescent="0.35">
      <c r="A125" s="49"/>
      <c r="B125" s="49"/>
      <c r="C125" s="49"/>
      <c r="D125" s="13" t="s">
        <v>49</v>
      </c>
      <c r="E125" s="49"/>
      <c r="F125" s="49"/>
      <c r="G125" s="49"/>
      <c r="H125" s="65">
        <f>H15+H17+H50</f>
        <v>180484575.80000001</v>
      </c>
      <c r="I125" s="65">
        <f t="shared" ref="I125:J125" si="34">I15+I17+I50</f>
        <v>-4841163.4000000004</v>
      </c>
      <c r="J125" s="65">
        <f t="shared" si="34"/>
        <v>175643412.40000001</v>
      </c>
      <c r="K125" s="49"/>
      <c r="L125" s="4"/>
    </row>
    <row r="126" spans="1:384" s="50" customFormat="1" ht="25.9" customHeight="1" x14ac:dyDescent="0.35">
      <c r="D126" s="19" t="s">
        <v>94</v>
      </c>
      <c r="H126" s="51">
        <f>H18</f>
        <v>4362000</v>
      </c>
      <c r="I126" s="51">
        <f t="shared" ref="I126:J126" si="35">I18</f>
        <v>0</v>
      </c>
      <c r="J126" s="51">
        <f t="shared" si="35"/>
        <v>4362000</v>
      </c>
      <c r="L126" s="1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  <c r="CT126" s="63"/>
      <c r="CU126" s="63"/>
      <c r="CV126" s="63"/>
      <c r="CW126" s="63"/>
      <c r="CX126" s="63"/>
      <c r="CY126" s="63"/>
      <c r="CZ126" s="63"/>
      <c r="DA126" s="63"/>
      <c r="DB126" s="63"/>
      <c r="DC126" s="63"/>
      <c r="DD126" s="63"/>
      <c r="DE126" s="63"/>
      <c r="DF126" s="63"/>
      <c r="DG126" s="63"/>
      <c r="DH126" s="63"/>
      <c r="DI126" s="63"/>
      <c r="DJ126" s="63"/>
      <c r="DK126" s="63"/>
      <c r="DL126" s="63"/>
      <c r="DM126" s="63"/>
      <c r="DN126" s="63"/>
      <c r="DO126" s="63"/>
      <c r="DP126" s="63"/>
      <c r="DQ126" s="63"/>
      <c r="DR126" s="63"/>
      <c r="DS126" s="63"/>
      <c r="DT126" s="63"/>
      <c r="DU126" s="63"/>
      <c r="DV126" s="63"/>
      <c r="DW126" s="63"/>
      <c r="DX126" s="63"/>
      <c r="DY126" s="63"/>
      <c r="DZ126" s="63"/>
      <c r="EA126" s="63"/>
      <c r="EB126" s="63"/>
      <c r="EC126" s="63"/>
      <c r="ED126" s="63"/>
      <c r="EE126" s="63"/>
      <c r="EF126" s="63"/>
      <c r="EG126" s="63"/>
      <c r="EH126" s="63"/>
      <c r="EI126" s="63"/>
      <c r="EJ126" s="63"/>
      <c r="EK126" s="63"/>
      <c r="EL126" s="63"/>
      <c r="EM126" s="63"/>
      <c r="EN126" s="63"/>
      <c r="EO126" s="63"/>
      <c r="EP126" s="63"/>
      <c r="EQ126" s="63"/>
      <c r="ER126" s="63"/>
      <c r="ES126" s="63"/>
      <c r="ET126" s="63"/>
      <c r="EU126" s="63"/>
      <c r="EV126" s="63"/>
      <c r="EW126" s="63"/>
      <c r="EX126" s="63"/>
      <c r="EY126" s="63"/>
      <c r="EZ126" s="63"/>
      <c r="FA126" s="63"/>
      <c r="FB126" s="63"/>
      <c r="FC126" s="63"/>
      <c r="FD126" s="63"/>
      <c r="FE126" s="63"/>
      <c r="FF126" s="63"/>
      <c r="FG126" s="63"/>
      <c r="FH126" s="63"/>
      <c r="FI126" s="63"/>
      <c r="FJ126" s="63"/>
      <c r="FK126" s="63"/>
      <c r="FL126" s="63"/>
      <c r="FM126" s="63"/>
      <c r="FN126" s="63"/>
      <c r="FO126" s="63"/>
      <c r="FP126" s="63"/>
      <c r="FQ126" s="63"/>
      <c r="FR126" s="63"/>
      <c r="FS126" s="63"/>
      <c r="FT126" s="63"/>
      <c r="FU126" s="63"/>
      <c r="FV126" s="63"/>
      <c r="FW126" s="63"/>
      <c r="FX126" s="63"/>
      <c r="FY126" s="63"/>
      <c r="FZ126" s="63"/>
      <c r="GA126" s="63"/>
      <c r="GB126" s="63"/>
      <c r="GC126" s="63"/>
      <c r="GD126" s="63"/>
      <c r="GE126" s="63"/>
      <c r="GF126" s="63"/>
      <c r="GG126" s="63"/>
      <c r="GH126" s="63"/>
      <c r="GI126" s="63"/>
      <c r="GJ126" s="63"/>
      <c r="GK126" s="63"/>
      <c r="GL126" s="63"/>
      <c r="GM126" s="63"/>
      <c r="GN126" s="63"/>
      <c r="GO126" s="63"/>
      <c r="GP126" s="63"/>
      <c r="GQ126" s="63"/>
      <c r="GR126" s="63"/>
      <c r="GS126" s="63"/>
      <c r="GT126" s="63"/>
      <c r="GU126" s="63"/>
      <c r="GV126" s="63"/>
      <c r="GW126" s="63"/>
      <c r="GX126" s="63"/>
      <c r="GY126" s="63"/>
      <c r="GZ126" s="63"/>
      <c r="HA126" s="63"/>
      <c r="HB126" s="63"/>
      <c r="HC126" s="63"/>
      <c r="HD126" s="63"/>
      <c r="HE126" s="63"/>
      <c r="HF126" s="63"/>
      <c r="HG126" s="63"/>
      <c r="HH126" s="63"/>
      <c r="HI126" s="63"/>
      <c r="HJ126" s="63"/>
      <c r="HK126" s="63"/>
      <c r="HL126" s="63"/>
      <c r="HM126" s="63"/>
      <c r="HN126" s="63"/>
      <c r="HO126" s="63"/>
      <c r="HP126" s="63"/>
      <c r="HQ126" s="63"/>
      <c r="HR126" s="63"/>
      <c r="HS126" s="63"/>
      <c r="HT126" s="63"/>
      <c r="HU126" s="63"/>
      <c r="HV126" s="63"/>
      <c r="HW126" s="63"/>
      <c r="HX126" s="63"/>
      <c r="HY126" s="63"/>
      <c r="HZ126" s="63"/>
      <c r="IA126" s="63"/>
      <c r="IB126" s="63"/>
      <c r="IC126" s="63"/>
      <c r="ID126" s="63"/>
      <c r="IE126" s="63"/>
      <c r="IF126" s="63"/>
      <c r="IG126" s="63"/>
      <c r="IH126" s="63"/>
      <c r="II126" s="63"/>
      <c r="IJ126" s="63"/>
      <c r="IK126" s="63"/>
      <c r="IL126" s="63"/>
      <c r="IM126" s="63"/>
      <c r="IN126" s="63"/>
      <c r="IO126" s="63"/>
      <c r="IP126" s="63"/>
      <c r="IQ126" s="63"/>
      <c r="IR126" s="63"/>
      <c r="IS126" s="63"/>
      <c r="IT126" s="63"/>
      <c r="IU126" s="63"/>
      <c r="IV126" s="63"/>
      <c r="IW126" s="63"/>
      <c r="IX126" s="63"/>
      <c r="IY126" s="63"/>
      <c r="IZ126" s="63"/>
      <c r="JA126" s="63"/>
      <c r="JB126" s="63"/>
      <c r="JC126" s="63"/>
      <c r="JD126" s="63"/>
      <c r="JE126" s="63"/>
      <c r="JF126" s="63"/>
      <c r="JG126" s="63"/>
      <c r="JH126" s="63"/>
      <c r="JI126" s="63"/>
      <c r="JJ126" s="63"/>
      <c r="JK126" s="63"/>
      <c r="JL126" s="63"/>
      <c r="JM126" s="63"/>
      <c r="JN126" s="63"/>
      <c r="JO126" s="63"/>
      <c r="JP126" s="63"/>
      <c r="JQ126" s="63"/>
      <c r="JR126" s="63"/>
      <c r="JS126" s="63"/>
      <c r="JT126" s="63"/>
      <c r="JU126" s="63"/>
      <c r="JV126" s="63"/>
      <c r="JW126" s="63"/>
      <c r="JX126" s="63"/>
      <c r="JY126" s="63"/>
      <c r="JZ126" s="63"/>
      <c r="KA126" s="63"/>
      <c r="KB126" s="63"/>
      <c r="KC126" s="63"/>
      <c r="KD126" s="63"/>
      <c r="KE126" s="63"/>
      <c r="KF126" s="63"/>
      <c r="KG126" s="63"/>
      <c r="KH126" s="63"/>
      <c r="KI126" s="63"/>
      <c r="KJ126" s="63"/>
      <c r="KK126" s="63"/>
      <c r="KL126" s="63"/>
      <c r="KM126" s="63"/>
      <c r="KN126" s="63"/>
      <c r="KO126" s="63"/>
      <c r="KP126" s="63"/>
      <c r="KQ126" s="63"/>
      <c r="KR126" s="63"/>
      <c r="KS126" s="63"/>
      <c r="KT126" s="63"/>
      <c r="KU126" s="63"/>
      <c r="KV126" s="63"/>
      <c r="KW126" s="63"/>
      <c r="KX126" s="63"/>
      <c r="KY126" s="63"/>
      <c r="KZ126" s="63"/>
      <c r="LA126" s="63"/>
      <c r="LB126" s="63"/>
      <c r="LC126" s="63"/>
      <c r="LD126" s="63"/>
      <c r="LE126" s="63"/>
      <c r="LF126" s="63"/>
      <c r="LG126" s="63"/>
      <c r="LH126" s="63"/>
      <c r="LI126" s="63"/>
      <c r="LJ126" s="63"/>
      <c r="LK126" s="63"/>
      <c r="LL126" s="63"/>
      <c r="LM126" s="63"/>
      <c r="LN126" s="63"/>
      <c r="LO126" s="63"/>
      <c r="LP126" s="63"/>
      <c r="LQ126" s="63"/>
      <c r="LR126" s="63"/>
      <c r="LS126" s="63"/>
      <c r="LT126" s="63"/>
      <c r="LU126" s="63"/>
      <c r="LV126" s="63"/>
      <c r="LW126" s="63"/>
      <c r="LX126" s="63"/>
      <c r="LY126" s="63"/>
      <c r="LZ126" s="63"/>
      <c r="MA126" s="63"/>
      <c r="MB126" s="63"/>
      <c r="MC126" s="63"/>
      <c r="MD126" s="63"/>
      <c r="ME126" s="63"/>
      <c r="MF126" s="63"/>
      <c r="MG126" s="63"/>
      <c r="MH126" s="63"/>
      <c r="MI126" s="63"/>
      <c r="MJ126" s="63"/>
      <c r="MK126" s="63"/>
      <c r="ML126" s="63"/>
      <c r="MM126" s="63"/>
      <c r="MN126" s="63"/>
      <c r="MO126" s="63"/>
      <c r="MP126" s="63"/>
      <c r="MQ126" s="63"/>
      <c r="MR126" s="63"/>
      <c r="MS126" s="63"/>
      <c r="MT126" s="63"/>
      <c r="MU126" s="63"/>
      <c r="MV126" s="63"/>
      <c r="MW126" s="63"/>
      <c r="MX126" s="63"/>
      <c r="MY126" s="63"/>
      <c r="MZ126" s="63"/>
      <c r="NA126" s="63"/>
      <c r="NB126" s="63"/>
      <c r="NC126" s="63"/>
      <c r="ND126" s="63"/>
      <c r="NE126" s="63"/>
      <c r="NF126" s="63"/>
      <c r="NG126" s="63"/>
      <c r="NH126" s="63"/>
      <c r="NI126" s="63"/>
      <c r="NJ126" s="63"/>
      <c r="NK126" s="63"/>
      <c r="NL126" s="63"/>
      <c r="NM126" s="63"/>
      <c r="NN126" s="63"/>
      <c r="NO126" s="63"/>
      <c r="NP126" s="63"/>
      <c r="NQ126" s="63"/>
      <c r="NR126" s="63"/>
      <c r="NS126" s="63"/>
      <c r="NT126" s="63"/>
    </row>
    <row r="127" spans="1:384" s="52" customFormat="1" x14ac:dyDescent="0.35">
      <c r="L127" s="1"/>
    </row>
    <row r="130" spans="1:384" s="54" customFormat="1" ht="28.15" customHeight="1" x14ac:dyDescent="0.35">
      <c r="A130" s="76"/>
      <c r="B130" s="76"/>
      <c r="C130" s="76"/>
      <c r="D130" s="77" t="s">
        <v>133</v>
      </c>
      <c r="E130" s="76"/>
      <c r="H130" s="85"/>
      <c r="I130" s="85"/>
      <c r="J130" s="66" t="s">
        <v>134</v>
      </c>
      <c r="L130" s="1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55"/>
      <c r="CJ130" s="55"/>
      <c r="CK130" s="55"/>
      <c r="CL130" s="55"/>
      <c r="CM130" s="55"/>
      <c r="CN130" s="55"/>
      <c r="CO130" s="55"/>
      <c r="CP130" s="55"/>
      <c r="CQ130" s="55"/>
      <c r="CR130" s="55"/>
      <c r="CS130" s="55"/>
      <c r="CT130" s="55"/>
      <c r="CU130" s="55"/>
      <c r="CV130" s="55"/>
      <c r="CW130" s="55"/>
      <c r="CX130" s="55"/>
      <c r="CY130" s="55"/>
      <c r="CZ130" s="55"/>
      <c r="DA130" s="55"/>
      <c r="DB130" s="55"/>
      <c r="DC130" s="55"/>
      <c r="DD130" s="55"/>
      <c r="DE130" s="55"/>
      <c r="DF130" s="55"/>
      <c r="DG130" s="55"/>
      <c r="DH130" s="55"/>
      <c r="DI130" s="55"/>
      <c r="DJ130" s="55"/>
      <c r="DK130" s="55"/>
      <c r="DL130" s="55"/>
      <c r="DM130" s="55"/>
      <c r="DN130" s="55"/>
      <c r="DO130" s="55"/>
      <c r="DP130" s="55"/>
      <c r="DQ130" s="55"/>
      <c r="DR130" s="55"/>
      <c r="DS130" s="55"/>
      <c r="DT130" s="55"/>
      <c r="DU130" s="55"/>
      <c r="DV130" s="55"/>
      <c r="DW130" s="55"/>
      <c r="DX130" s="55"/>
      <c r="DY130" s="55"/>
      <c r="DZ130" s="55"/>
      <c r="EA130" s="55"/>
      <c r="EB130" s="55"/>
      <c r="EC130" s="55"/>
      <c r="ED130" s="55"/>
      <c r="EE130" s="55"/>
      <c r="EF130" s="55"/>
      <c r="EG130" s="55"/>
      <c r="EH130" s="55"/>
      <c r="EI130" s="55"/>
      <c r="EJ130" s="55"/>
      <c r="EK130" s="55"/>
      <c r="EL130" s="55"/>
      <c r="EM130" s="55"/>
      <c r="EN130" s="55"/>
      <c r="EO130" s="55"/>
      <c r="EP130" s="55"/>
      <c r="EQ130" s="55"/>
      <c r="ER130" s="55"/>
      <c r="ES130" s="55"/>
      <c r="ET130" s="55"/>
      <c r="EU130" s="55"/>
      <c r="EV130" s="55"/>
      <c r="EW130" s="55"/>
      <c r="EX130" s="55"/>
      <c r="EY130" s="55"/>
      <c r="EZ130" s="55"/>
      <c r="FA130" s="55"/>
      <c r="FB130" s="55"/>
      <c r="FC130" s="55"/>
      <c r="FD130" s="55"/>
      <c r="FE130" s="55"/>
      <c r="FF130" s="55"/>
      <c r="FG130" s="55"/>
      <c r="FH130" s="55"/>
      <c r="FI130" s="55"/>
      <c r="FJ130" s="55"/>
      <c r="FK130" s="55"/>
      <c r="FL130" s="55"/>
      <c r="FM130" s="55"/>
      <c r="FN130" s="55"/>
      <c r="FO130" s="55"/>
      <c r="FP130" s="55"/>
      <c r="FQ130" s="55"/>
      <c r="FR130" s="55"/>
      <c r="FS130" s="55"/>
      <c r="FT130" s="55"/>
      <c r="FU130" s="55"/>
      <c r="FV130" s="55"/>
      <c r="FW130" s="55"/>
      <c r="FX130" s="55"/>
      <c r="FY130" s="55"/>
      <c r="FZ130" s="55"/>
      <c r="GA130" s="55"/>
      <c r="GB130" s="55"/>
      <c r="GC130" s="55"/>
      <c r="GD130" s="55"/>
      <c r="GE130" s="55"/>
      <c r="GF130" s="55"/>
      <c r="GG130" s="55"/>
      <c r="GH130" s="55"/>
      <c r="GI130" s="55"/>
      <c r="GJ130" s="55"/>
      <c r="GK130" s="55"/>
      <c r="GL130" s="55"/>
      <c r="GM130" s="55"/>
      <c r="GN130" s="55"/>
      <c r="GO130" s="55"/>
      <c r="GP130" s="55"/>
      <c r="GQ130" s="55"/>
      <c r="GR130" s="55"/>
      <c r="GS130" s="55"/>
      <c r="GT130" s="55"/>
      <c r="GU130" s="55"/>
      <c r="GV130" s="55"/>
      <c r="GW130" s="55"/>
      <c r="GX130" s="55"/>
      <c r="GY130" s="55"/>
      <c r="GZ130" s="55"/>
      <c r="HA130" s="55"/>
      <c r="HB130" s="55"/>
      <c r="HC130" s="55"/>
      <c r="HD130" s="55"/>
      <c r="HE130" s="55"/>
      <c r="HF130" s="55"/>
      <c r="HG130" s="55"/>
      <c r="HH130" s="55"/>
      <c r="HI130" s="55"/>
      <c r="HJ130" s="55"/>
      <c r="HK130" s="55"/>
      <c r="HL130" s="55"/>
      <c r="HM130" s="55"/>
      <c r="HN130" s="55"/>
      <c r="HO130" s="55"/>
      <c r="HP130" s="55"/>
      <c r="HQ130" s="55"/>
      <c r="HR130" s="55"/>
      <c r="HS130" s="55"/>
      <c r="HT130" s="55"/>
      <c r="HU130" s="55"/>
      <c r="HV130" s="55"/>
      <c r="HW130" s="55"/>
      <c r="HX130" s="55"/>
      <c r="HY130" s="55"/>
      <c r="HZ130" s="55"/>
      <c r="IA130" s="55"/>
      <c r="IB130" s="55"/>
      <c r="IC130" s="55"/>
      <c r="ID130" s="55"/>
      <c r="IE130" s="55"/>
      <c r="IF130" s="55"/>
      <c r="IG130" s="55"/>
      <c r="IH130" s="55"/>
      <c r="II130" s="55"/>
      <c r="IJ130" s="55"/>
      <c r="IK130" s="55"/>
      <c r="IL130" s="55"/>
      <c r="IM130" s="55"/>
      <c r="IN130" s="55"/>
      <c r="IO130" s="55"/>
      <c r="IP130" s="55"/>
      <c r="IQ130" s="55"/>
      <c r="IR130" s="55"/>
      <c r="IS130" s="55"/>
      <c r="IT130" s="55"/>
      <c r="IU130" s="55"/>
      <c r="IV130" s="55"/>
      <c r="IW130" s="55"/>
      <c r="IX130" s="55"/>
      <c r="IY130" s="55"/>
      <c r="IZ130" s="55"/>
      <c r="JA130" s="55"/>
      <c r="JB130" s="55"/>
      <c r="JC130" s="55"/>
      <c r="JD130" s="55"/>
      <c r="JE130" s="55"/>
      <c r="JF130" s="55"/>
      <c r="JG130" s="55"/>
      <c r="JH130" s="55"/>
      <c r="JI130" s="55"/>
      <c r="JJ130" s="55"/>
      <c r="JK130" s="55"/>
      <c r="JL130" s="55"/>
      <c r="JM130" s="55"/>
      <c r="JN130" s="55"/>
      <c r="JO130" s="55"/>
      <c r="JP130" s="55"/>
      <c r="JQ130" s="55"/>
      <c r="JR130" s="55"/>
      <c r="JS130" s="55"/>
      <c r="JT130" s="55"/>
      <c r="JU130" s="55"/>
      <c r="JV130" s="55"/>
      <c r="JW130" s="55"/>
      <c r="JX130" s="55"/>
      <c r="JY130" s="55"/>
      <c r="JZ130" s="55"/>
      <c r="KA130" s="55"/>
      <c r="KB130" s="55"/>
      <c r="KC130" s="55"/>
      <c r="KD130" s="55"/>
      <c r="KE130" s="55"/>
      <c r="KF130" s="55"/>
      <c r="KG130" s="55"/>
      <c r="KH130" s="55"/>
      <c r="KI130" s="55"/>
      <c r="KJ130" s="55"/>
      <c r="KK130" s="55"/>
      <c r="KL130" s="55"/>
      <c r="KM130" s="55"/>
      <c r="KN130" s="55"/>
      <c r="KO130" s="55"/>
      <c r="KP130" s="55"/>
      <c r="KQ130" s="55"/>
      <c r="KR130" s="55"/>
      <c r="KS130" s="55"/>
      <c r="KT130" s="55"/>
      <c r="KU130" s="55"/>
      <c r="KV130" s="55"/>
      <c r="KW130" s="55"/>
      <c r="KX130" s="55"/>
      <c r="KY130" s="55"/>
      <c r="KZ130" s="55"/>
      <c r="LA130" s="55"/>
      <c r="LB130" s="55"/>
      <c r="LC130" s="55"/>
      <c r="LD130" s="55"/>
      <c r="LE130" s="55"/>
      <c r="LF130" s="55"/>
      <c r="LG130" s="55"/>
      <c r="LH130" s="55"/>
      <c r="LI130" s="55"/>
      <c r="LJ130" s="55"/>
      <c r="LK130" s="55"/>
      <c r="LL130" s="55"/>
      <c r="LM130" s="55"/>
      <c r="LN130" s="55"/>
      <c r="LO130" s="55"/>
      <c r="LP130" s="55"/>
      <c r="LQ130" s="55"/>
      <c r="LR130" s="55"/>
      <c r="LS130" s="55"/>
      <c r="LT130" s="55"/>
      <c r="LU130" s="55"/>
      <c r="LV130" s="55"/>
      <c r="LW130" s="55"/>
      <c r="LX130" s="55"/>
      <c r="LY130" s="55"/>
      <c r="LZ130" s="55"/>
      <c r="MA130" s="55"/>
      <c r="MB130" s="55"/>
      <c r="MC130" s="55"/>
      <c r="MD130" s="55"/>
      <c r="ME130" s="55"/>
      <c r="MF130" s="55"/>
      <c r="MG130" s="55"/>
      <c r="MH130" s="55"/>
      <c r="MI130" s="55"/>
      <c r="MJ130" s="55"/>
      <c r="MK130" s="55"/>
      <c r="ML130" s="55"/>
      <c r="MM130" s="55"/>
      <c r="MN130" s="55"/>
      <c r="MO130" s="55"/>
      <c r="MP130" s="55"/>
      <c r="MQ130" s="55"/>
      <c r="MR130" s="55"/>
      <c r="MS130" s="55"/>
      <c r="MT130" s="55"/>
      <c r="MU130" s="55"/>
      <c r="MV130" s="55"/>
      <c r="MW130" s="55"/>
      <c r="MX130" s="55"/>
      <c r="MY130" s="55"/>
      <c r="MZ130" s="55"/>
      <c r="NA130" s="55"/>
      <c r="NB130" s="55"/>
      <c r="NC130" s="55"/>
      <c r="ND130" s="55"/>
      <c r="NE130" s="55"/>
      <c r="NF130" s="55"/>
      <c r="NG130" s="55"/>
      <c r="NH130" s="55"/>
      <c r="NI130" s="55"/>
      <c r="NJ130" s="55"/>
      <c r="NK130" s="55"/>
      <c r="NL130" s="55"/>
      <c r="NM130" s="55"/>
      <c r="NN130" s="55"/>
      <c r="NO130" s="55"/>
      <c r="NP130" s="55"/>
      <c r="NQ130" s="55"/>
      <c r="NR130" s="55"/>
      <c r="NS130" s="55"/>
      <c r="NT130" s="55"/>
    </row>
    <row r="131" spans="1:384" s="54" customFormat="1" x14ac:dyDescent="0.35">
      <c r="A131" s="8"/>
      <c r="B131" s="8"/>
      <c r="C131" s="8"/>
      <c r="D131" s="7"/>
      <c r="E131" s="7"/>
      <c r="F131" s="7"/>
      <c r="G131" s="7"/>
      <c r="H131" s="7"/>
      <c r="I131" s="7"/>
      <c r="J131" s="7"/>
      <c r="K131" s="53"/>
      <c r="L131" s="1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55"/>
      <c r="CH131" s="55"/>
      <c r="CI131" s="55"/>
      <c r="CJ131" s="55"/>
      <c r="CK131" s="55"/>
      <c r="CL131" s="55"/>
      <c r="CM131" s="55"/>
      <c r="CN131" s="55"/>
      <c r="CO131" s="55"/>
      <c r="CP131" s="55"/>
      <c r="CQ131" s="55"/>
      <c r="CR131" s="55"/>
      <c r="CS131" s="55"/>
      <c r="CT131" s="55"/>
      <c r="CU131" s="55"/>
      <c r="CV131" s="55"/>
      <c r="CW131" s="55"/>
      <c r="CX131" s="55"/>
      <c r="CY131" s="55"/>
      <c r="CZ131" s="55"/>
      <c r="DA131" s="55"/>
      <c r="DB131" s="55"/>
      <c r="DC131" s="55"/>
      <c r="DD131" s="55"/>
      <c r="DE131" s="55"/>
      <c r="DF131" s="55"/>
      <c r="DG131" s="55"/>
      <c r="DH131" s="55"/>
      <c r="DI131" s="55"/>
      <c r="DJ131" s="55"/>
      <c r="DK131" s="55"/>
      <c r="DL131" s="55"/>
      <c r="DM131" s="55"/>
      <c r="DN131" s="55"/>
      <c r="DO131" s="55"/>
      <c r="DP131" s="55"/>
      <c r="DQ131" s="55"/>
      <c r="DR131" s="55"/>
      <c r="DS131" s="55"/>
      <c r="DT131" s="55"/>
      <c r="DU131" s="55"/>
      <c r="DV131" s="55"/>
      <c r="DW131" s="55"/>
      <c r="DX131" s="55"/>
      <c r="DY131" s="55"/>
      <c r="DZ131" s="55"/>
      <c r="EA131" s="55"/>
      <c r="EB131" s="55"/>
      <c r="EC131" s="55"/>
      <c r="ED131" s="55"/>
      <c r="EE131" s="55"/>
      <c r="EF131" s="55"/>
      <c r="EG131" s="55"/>
      <c r="EH131" s="55"/>
      <c r="EI131" s="55"/>
      <c r="EJ131" s="55"/>
      <c r="EK131" s="55"/>
      <c r="EL131" s="55"/>
      <c r="EM131" s="55"/>
      <c r="EN131" s="55"/>
      <c r="EO131" s="55"/>
      <c r="EP131" s="55"/>
      <c r="EQ131" s="55"/>
      <c r="ER131" s="55"/>
      <c r="ES131" s="55"/>
      <c r="ET131" s="55"/>
      <c r="EU131" s="55"/>
      <c r="EV131" s="55"/>
      <c r="EW131" s="55"/>
      <c r="EX131" s="55"/>
      <c r="EY131" s="55"/>
      <c r="EZ131" s="55"/>
      <c r="FA131" s="55"/>
      <c r="FB131" s="55"/>
      <c r="FC131" s="55"/>
      <c r="FD131" s="55"/>
      <c r="FE131" s="55"/>
      <c r="FF131" s="55"/>
      <c r="FG131" s="55"/>
      <c r="FH131" s="55"/>
      <c r="FI131" s="55"/>
      <c r="FJ131" s="55"/>
      <c r="FK131" s="55"/>
      <c r="FL131" s="55"/>
      <c r="FM131" s="55"/>
      <c r="FN131" s="55"/>
      <c r="FO131" s="55"/>
      <c r="FP131" s="55"/>
      <c r="FQ131" s="55"/>
      <c r="FR131" s="55"/>
      <c r="FS131" s="55"/>
      <c r="FT131" s="55"/>
      <c r="FU131" s="55"/>
      <c r="FV131" s="55"/>
      <c r="FW131" s="55"/>
      <c r="FX131" s="55"/>
      <c r="FY131" s="55"/>
      <c r="FZ131" s="55"/>
      <c r="GA131" s="55"/>
      <c r="GB131" s="55"/>
      <c r="GC131" s="55"/>
      <c r="GD131" s="55"/>
      <c r="GE131" s="55"/>
      <c r="GF131" s="55"/>
      <c r="GG131" s="55"/>
      <c r="GH131" s="55"/>
      <c r="GI131" s="55"/>
      <c r="GJ131" s="55"/>
      <c r="GK131" s="55"/>
      <c r="GL131" s="55"/>
      <c r="GM131" s="55"/>
      <c r="GN131" s="55"/>
      <c r="GO131" s="55"/>
      <c r="GP131" s="55"/>
      <c r="GQ131" s="55"/>
      <c r="GR131" s="55"/>
      <c r="GS131" s="55"/>
      <c r="GT131" s="55"/>
      <c r="GU131" s="55"/>
      <c r="GV131" s="55"/>
      <c r="GW131" s="55"/>
      <c r="GX131" s="55"/>
      <c r="GY131" s="55"/>
      <c r="GZ131" s="55"/>
      <c r="HA131" s="55"/>
      <c r="HB131" s="55"/>
      <c r="HC131" s="55"/>
      <c r="HD131" s="55"/>
      <c r="HE131" s="55"/>
      <c r="HF131" s="55"/>
      <c r="HG131" s="55"/>
      <c r="HH131" s="55"/>
      <c r="HI131" s="55"/>
      <c r="HJ131" s="55"/>
      <c r="HK131" s="55"/>
      <c r="HL131" s="55"/>
      <c r="HM131" s="55"/>
      <c r="HN131" s="55"/>
      <c r="HO131" s="55"/>
      <c r="HP131" s="55"/>
      <c r="HQ131" s="55"/>
      <c r="HR131" s="55"/>
      <c r="HS131" s="55"/>
      <c r="HT131" s="55"/>
      <c r="HU131" s="55"/>
      <c r="HV131" s="55"/>
      <c r="HW131" s="55"/>
      <c r="HX131" s="55"/>
      <c r="HY131" s="55"/>
      <c r="HZ131" s="55"/>
      <c r="IA131" s="55"/>
      <c r="IB131" s="55"/>
      <c r="IC131" s="55"/>
      <c r="ID131" s="55"/>
      <c r="IE131" s="55"/>
      <c r="IF131" s="55"/>
      <c r="IG131" s="55"/>
      <c r="IH131" s="55"/>
      <c r="II131" s="55"/>
      <c r="IJ131" s="55"/>
      <c r="IK131" s="55"/>
      <c r="IL131" s="55"/>
      <c r="IM131" s="55"/>
      <c r="IN131" s="55"/>
      <c r="IO131" s="55"/>
      <c r="IP131" s="55"/>
      <c r="IQ131" s="55"/>
      <c r="IR131" s="55"/>
      <c r="IS131" s="55"/>
      <c r="IT131" s="55"/>
      <c r="IU131" s="55"/>
      <c r="IV131" s="55"/>
      <c r="IW131" s="55"/>
      <c r="IX131" s="55"/>
      <c r="IY131" s="55"/>
      <c r="IZ131" s="55"/>
      <c r="JA131" s="55"/>
      <c r="JB131" s="55"/>
      <c r="JC131" s="55"/>
      <c r="JD131" s="55"/>
      <c r="JE131" s="55"/>
      <c r="JF131" s="55"/>
      <c r="JG131" s="55"/>
      <c r="JH131" s="55"/>
      <c r="JI131" s="55"/>
      <c r="JJ131" s="55"/>
      <c r="JK131" s="55"/>
      <c r="JL131" s="55"/>
      <c r="JM131" s="55"/>
      <c r="JN131" s="55"/>
      <c r="JO131" s="55"/>
      <c r="JP131" s="55"/>
      <c r="JQ131" s="55"/>
      <c r="JR131" s="55"/>
      <c r="JS131" s="55"/>
      <c r="JT131" s="55"/>
      <c r="JU131" s="55"/>
      <c r="JV131" s="55"/>
      <c r="JW131" s="55"/>
      <c r="JX131" s="55"/>
      <c r="JY131" s="55"/>
      <c r="JZ131" s="55"/>
      <c r="KA131" s="55"/>
      <c r="KB131" s="55"/>
      <c r="KC131" s="55"/>
      <c r="KD131" s="55"/>
      <c r="KE131" s="55"/>
      <c r="KF131" s="55"/>
      <c r="KG131" s="55"/>
      <c r="KH131" s="55"/>
      <c r="KI131" s="55"/>
      <c r="KJ131" s="55"/>
      <c r="KK131" s="55"/>
      <c r="KL131" s="55"/>
      <c r="KM131" s="55"/>
      <c r="KN131" s="55"/>
      <c r="KO131" s="55"/>
      <c r="KP131" s="55"/>
      <c r="KQ131" s="55"/>
      <c r="KR131" s="55"/>
      <c r="KS131" s="55"/>
      <c r="KT131" s="55"/>
      <c r="KU131" s="55"/>
      <c r="KV131" s="55"/>
      <c r="KW131" s="55"/>
      <c r="KX131" s="55"/>
      <c r="KY131" s="55"/>
      <c r="KZ131" s="55"/>
      <c r="LA131" s="55"/>
      <c r="LB131" s="55"/>
      <c r="LC131" s="55"/>
      <c r="LD131" s="55"/>
      <c r="LE131" s="55"/>
      <c r="LF131" s="55"/>
      <c r="LG131" s="55"/>
      <c r="LH131" s="55"/>
      <c r="LI131" s="55"/>
      <c r="LJ131" s="55"/>
      <c r="LK131" s="55"/>
      <c r="LL131" s="55"/>
      <c r="LM131" s="55"/>
      <c r="LN131" s="55"/>
      <c r="LO131" s="55"/>
      <c r="LP131" s="55"/>
      <c r="LQ131" s="55"/>
      <c r="LR131" s="55"/>
      <c r="LS131" s="55"/>
      <c r="LT131" s="55"/>
      <c r="LU131" s="55"/>
      <c r="LV131" s="55"/>
      <c r="LW131" s="55"/>
      <c r="LX131" s="55"/>
      <c r="LY131" s="55"/>
      <c r="LZ131" s="55"/>
      <c r="MA131" s="55"/>
      <c r="MB131" s="55"/>
      <c r="MC131" s="55"/>
      <c r="MD131" s="55"/>
      <c r="ME131" s="55"/>
      <c r="MF131" s="55"/>
      <c r="MG131" s="55"/>
      <c r="MH131" s="55"/>
      <c r="MI131" s="55"/>
      <c r="MJ131" s="55"/>
      <c r="MK131" s="55"/>
      <c r="ML131" s="55"/>
      <c r="MM131" s="55"/>
      <c r="MN131" s="55"/>
      <c r="MO131" s="55"/>
      <c r="MP131" s="55"/>
      <c r="MQ131" s="55"/>
      <c r="MR131" s="55"/>
      <c r="MS131" s="55"/>
      <c r="MT131" s="55"/>
      <c r="MU131" s="55"/>
      <c r="MV131" s="55"/>
      <c r="MW131" s="55"/>
      <c r="MX131" s="55"/>
      <c r="MY131" s="55"/>
      <c r="MZ131" s="55"/>
      <c r="NA131" s="55"/>
      <c r="NB131" s="55"/>
      <c r="NC131" s="55"/>
      <c r="ND131" s="55"/>
      <c r="NE131" s="55"/>
      <c r="NF131" s="55"/>
      <c r="NG131" s="55"/>
      <c r="NH131" s="55"/>
      <c r="NI131" s="55"/>
      <c r="NJ131" s="55"/>
      <c r="NK131" s="55"/>
      <c r="NL131" s="55"/>
      <c r="NM131" s="55"/>
      <c r="NN131" s="55"/>
      <c r="NO131" s="55"/>
      <c r="NP131" s="55"/>
      <c r="NQ131" s="55"/>
      <c r="NR131" s="55"/>
      <c r="NS131" s="55"/>
      <c r="NT131" s="55"/>
    </row>
    <row r="132" spans="1:384" s="54" customFormat="1" x14ac:dyDescent="0.35">
      <c r="A132" s="78"/>
      <c r="B132" s="55"/>
      <c r="C132" s="79"/>
      <c r="D132" s="56"/>
      <c r="H132" s="57"/>
      <c r="I132" s="57"/>
      <c r="J132" s="57"/>
      <c r="K132" s="58"/>
      <c r="L132" s="1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55"/>
      <c r="BV132" s="55"/>
      <c r="BW132" s="55"/>
      <c r="BX132" s="55"/>
      <c r="BY132" s="55"/>
      <c r="BZ132" s="55"/>
      <c r="CA132" s="55"/>
      <c r="CB132" s="55"/>
      <c r="CC132" s="55"/>
      <c r="CD132" s="55"/>
      <c r="CE132" s="55"/>
      <c r="CF132" s="55"/>
      <c r="CG132" s="55"/>
      <c r="CH132" s="55"/>
      <c r="CI132" s="55"/>
      <c r="CJ132" s="55"/>
      <c r="CK132" s="55"/>
      <c r="CL132" s="55"/>
      <c r="CM132" s="55"/>
      <c r="CN132" s="55"/>
      <c r="CO132" s="55"/>
      <c r="CP132" s="55"/>
      <c r="CQ132" s="55"/>
      <c r="CR132" s="55"/>
      <c r="CS132" s="55"/>
      <c r="CT132" s="55"/>
      <c r="CU132" s="55"/>
      <c r="CV132" s="55"/>
      <c r="CW132" s="55"/>
      <c r="CX132" s="55"/>
      <c r="CY132" s="55"/>
      <c r="CZ132" s="55"/>
      <c r="DA132" s="55"/>
      <c r="DB132" s="55"/>
      <c r="DC132" s="55"/>
      <c r="DD132" s="55"/>
      <c r="DE132" s="55"/>
      <c r="DF132" s="55"/>
      <c r="DG132" s="55"/>
      <c r="DH132" s="55"/>
      <c r="DI132" s="55"/>
      <c r="DJ132" s="55"/>
      <c r="DK132" s="55"/>
      <c r="DL132" s="55"/>
      <c r="DM132" s="55"/>
      <c r="DN132" s="55"/>
      <c r="DO132" s="55"/>
      <c r="DP132" s="55"/>
      <c r="DQ132" s="55"/>
      <c r="DR132" s="55"/>
      <c r="DS132" s="55"/>
      <c r="DT132" s="55"/>
      <c r="DU132" s="55"/>
      <c r="DV132" s="55"/>
      <c r="DW132" s="55"/>
      <c r="DX132" s="55"/>
      <c r="DY132" s="55"/>
      <c r="DZ132" s="55"/>
      <c r="EA132" s="55"/>
      <c r="EB132" s="55"/>
      <c r="EC132" s="55"/>
      <c r="ED132" s="55"/>
      <c r="EE132" s="55"/>
      <c r="EF132" s="55"/>
      <c r="EG132" s="55"/>
      <c r="EH132" s="55"/>
      <c r="EI132" s="55"/>
      <c r="EJ132" s="55"/>
      <c r="EK132" s="55"/>
      <c r="EL132" s="55"/>
      <c r="EM132" s="55"/>
      <c r="EN132" s="55"/>
      <c r="EO132" s="55"/>
      <c r="EP132" s="55"/>
      <c r="EQ132" s="55"/>
      <c r="ER132" s="55"/>
      <c r="ES132" s="55"/>
      <c r="ET132" s="55"/>
      <c r="EU132" s="55"/>
      <c r="EV132" s="55"/>
      <c r="EW132" s="55"/>
      <c r="EX132" s="55"/>
      <c r="EY132" s="55"/>
      <c r="EZ132" s="55"/>
      <c r="FA132" s="55"/>
      <c r="FB132" s="55"/>
      <c r="FC132" s="55"/>
      <c r="FD132" s="55"/>
      <c r="FE132" s="55"/>
      <c r="FF132" s="55"/>
      <c r="FG132" s="55"/>
      <c r="FH132" s="55"/>
      <c r="FI132" s="55"/>
      <c r="FJ132" s="55"/>
      <c r="FK132" s="55"/>
      <c r="FL132" s="55"/>
      <c r="FM132" s="55"/>
      <c r="FN132" s="55"/>
      <c r="FO132" s="55"/>
      <c r="FP132" s="55"/>
      <c r="FQ132" s="55"/>
      <c r="FR132" s="55"/>
      <c r="FS132" s="55"/>
      <c r="FT132" s="55"/>
      <c r="FU132" s="55"/>
      <c r="FV132" s="55"/>
      <c r="FW132" s="55"/>
      <c r="FX132" s="55"/>
      <c r="FY132" s="55"/>
      <c r="FZ132" s="55"/>
      <c r="GA132" s="55"/>
      <c r="GB132" s="55"/>
      <c r="GC132" s="55"/>
      <c r="GD132" s="55"/>
      <c r="GE132" s="55"/>
      <c r="GF132" s="55"/>
      <c r="GG132" s="55"/>
      <c r="GH132" s="55"/>
      <c r="GI132" s="55"/>
      <c r="GJ132" s="55"/>
      <c r="GK132" s="55"/>
      <c r="GL132" s="55"/>
      <c r="GM132" s="55"/>
      <c r="GN132" s="55"/>
      <c r="GO132" s="55"/>
      <c r="GP132" s="55"/>
      <c r="GQ132" s="55"/>
      <c r="GR132" s="55"/>
      <c r="GS132" s="55"/>
      <c r="GT132" s="55"/>
      <c r="GU132" s="55"/>
      <c r="GV132" s="55"/>
      <c r="GW132" s="55"/>
      <c r="GX132" s="55"/>
      <c r="GY132" s="55"/>
      <c r="GZ132" s="55"/>
      <c r="HA132" s="55"/>
      <c r="HB132" s="55"/>
      <c r="HC132" s="55"/>
      <c r="HD132" s="55"/>
      <c r="HE132" s="55"/>
      <c r="HF132" s="55"/>
      <c r="HG132" s="55"/>
      <c r="HH132" s="55"/>
      <c r="HI132" s="55"/>
      <c r="HJ132" s="55"/>
      <c r="HK132" s="55"/>
      <c r="HL132" s="55"/>
      <c r="HM132" s="55"/>
      <c r="HN132" s="55"/>
      <c r="HO132" s="55"/>
      <c r="HP132" s="55"/>
      <c r="HQ132" s="55"/>
      <c r="HR132" s="55"/>
      <c r="HS132" s="55"/>
      <c r="HT132" s="55"/>
      <c r="HU132" s="55"/>
      <c r="HV132" s="55"/>
      <c r="HW132" s="55"/>
      <c r="HX132" s="55"/>
      <c r="HY132" s="55"/>
      <c r="HZ132" s="55"/>
      <c r="IA132" s="55"/>
      <c r="IB132" s="55"/>
      <c r="IC132" s="55"/>
      <c r="ID132" s="55"/>
      <c r="IE132" s="55"/>
      <c r="IF132" s="55"/>
      <c r="IG132" s="55"/>
      <c r="IH132" s="55"/>
      <c r="II132" s="55"/>
      <c r="IJ132" s="55"/>
      <c r="IK132" s="55"/>
      <c r="IL132" s="55"/>
      <c r="IM132" s="55"/>
      <c r="IN132" s="55"/>
      <c r="IO132" s="55"/>
      <c r="IP132" s="55"/>
      <c r="IQ132" s="55"/>
      <c r="IR132" s="55"/>
      <c r="IS132" s="55"/>
      <c r="IT132" s="55"/>
      <c r="IU132" s="55"/>
      <c r="IV132" s="55"/>
      <c r="IW132" s="55"/>
      <c r="IX132" s="55"/>
      <c r="IY132" s="55"/>
      <c r="IZ132" s="55"/>
      <c r="JA132" s="55"/>
      <c r="JB132" s="55"/>
      <c r="JC132" s="55"/>
      <c r="JD132" s="55"/>
      <c r="JE132" s="55"/>
      <c r="JF132" s="55"/>
      <c r="JG132" s="55"/>
      <c r="JH132" s="55"/>
      <c r="JI132" s="55"/>
      <c r="JJ132" s="55"/>
      <c r="JK132" s="55"/>
      <c r="JL132" s="55"/>
      <c r="JM132" s="55"/>
      <c r="JN132" s="55"/>
      <c r="JO132" s="55"/>
      <c r="JP132" s="55"/>
      <c r="JQ132" s="55"/>
      <c r="JR132" s="55"/>
      <c r="JS132" s="55"/>
      <c r="JT132" s="55"/>
      <c r="JU132" s="55"/>
      <c r="JV132" s="55"/>
      <c r="JW132" s="55"/>
      <c r="JX132" s="55"/>
      <c r="JY132" s="55"/>
      <c r="JZ132" s="55"/>
      <c r="KA132" s="55"/>
      <c r="KB132" s="55"/>
      <c r="KC132" s="55"/>
      <c r="KD132" s="55"/>
      <c r="KE132" s="55"/>
      <c r="KF132" s="55"/>
      <c r="KG132" s="55"/>
      <c r="KH132" s="55"/>
      <c r="KI132" s="55"/>
      <c r="KJ132" s="55"/>
      <c r="KK132" s="55"/>
      <c r="KL132" s="55"/>
      <c r="KM132" s="55"/>
      <c r="KN132" s="55"/>
      <c r="KO132" s="55"/>
      <c r="KP132" s="55"/>
      <c r="KQ132" s="55"/>
      <c r="KR132" s="55"/>
      <c r="KS132" s="55"/>
      <c r="KT132" s="55"/>
      <c r="KU132" s="55"/>
      <c r="KV132" s="55"/>
      <c r="KW132" s="55"/>
      <c r="KX132" s="55"/>
      <c r="KY132" s="55"/>
      <c r="KZ132" s="55"/>
      <c r="LA132" s="55"/>
      <c r="LB132" s="55"/>
      <c r="LC132" s="55"/>
      <c r="LD132" s="55"/>
      <c r="LE132" s="55"/>
      <c r="LF132" s="55"/>
      <c r="LG132" s="55"/>
      <c r="LH132" s="55"/>
      <c r="LI132" s="55"/>
      <c r="LJ132" s="55"/>
      <c r="LK132" s="55"/>
      <c r="LL132" s="55"/>
      <c r="LM132" s="55"/>
      <c r="LN132" s="55"/>
      <c r="LO132" s="55"/>
      <c r="LP132" s="55"/>
      <c r="LQ132" s="55"/>
      <c r="LR132" s="55"/>
      <c r="LS132" s="55"/>
      <c r="LT132" s="55"/>
      <c r="LU132" s="55"/>
      <c r="LV132" s="55"/>
      <c r="LW132" s="55"/>
      <c r="LX132" s="55"/>
      <c r="LY132" s="55"/>
      <c r="LZ132" s="55"/>
      <c r="MA132" s="55"/>
      <c r="MB132" s="55"/>
      <c r="MC132" s="55"/>
      <c r="MD132" s="55"/>
      <c r="ME132" s="55"/>
      <c r="MF132" s="55"/>
      <c r="MG132" s="55"/>
      <c r="MH132" s="55"/>
      <c r="MI132" s="55"/>
      <c r="MJ132" s="55"/>
      <c r="MK132" s="55"/>
      <c r="ML132" s="55"/>
      <c r="MM132" s="55"/>
      <c r="MN132" s="55"/>
      <c r="MO132" s="55"/>
      <c r="MP132" s="55"/>
      <c r="MQ132" s="55"/>
      <c r="MR132" s="55"/>
      <c r="MS132" s="55"/>
      <c r="MT132" s="55"/>
      <c r="MU132" s="55"/>
      <c r="MV132" s="55"/>
      <c r="MW132" s="55"/>
      <c r="MX132" s="55"/>
      <c r="MY132" s="55"/>
      <c r="MZ132" s="55"/>
      <c r="NA132" s="55"/>
      <c r="NB132" s="55"/>
      <c r="NC132" s="55"/>
      <c r="ND132" s="55"/>
      <c r="NE132" s="55"/>
      <c r="NF132" s="55"/>
      <c r="NG132" s="55"/>
      <c r="NH132" s="55"/>
      <c r="NI132" s="55"/>
      <c r="NJ132" s="55"/>
      <c r="NK132" s="55"/>
      <c r="NL132" s="55"/>
      <c r="NM132" s="55"/>
      <c r="NN132" s="55"/>
      <c r="NO132" s="55"/>
      <c r="NP132" s="55"/>
      <c r="NQ132" s="55"/>
      <c r="NR132" s="55"/>
      <c r="NS132" s="55"/>
      <c r="NT132" s="55"/>
    </row>
    <row r="133" spans="1:384" s="67" customFormat="1" ht="20.25" x14ac:dyDescent="0.3">
      <c r="D133" s="67" t="s">
        <v>136</v>
      </c>
      <c r="L133" s="68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  <c r="BT133" s="69"/>
      <c r="BU133" s="69"/>
      <c r="BV133" s="69"/>
      <c r="BW133" s="69"/>
      <c r="BX133" s="69"/>
      <c r="BY133" s="69"/>
      <c r="BZ133" s="69"/>
      <c r="CA133" s="69"/>
      <c r="CB133" s="69"/>
      <c r="CC133" s="69"/>
      <c r="CD133" s="69"/>
      <c r="CE133" s="69"/>
      <c r="CF133" s="69"/>
      <c r="CG133" s="69"/>
      <c r="CH133" s="69"/>
      <c r="CI133" s="69"/>
      <c r="CJ133" s="69"/>
      <c r="CK133" s="69"/>
      <c r="CL133" s="69"/>
      <c r="CM133" s="69"/>
      <c r="CN133" s="69"/>
      <c r="CO133" s="69"/>
      <c r="CP133" s="69"/>
      <c r="CQ133" s="69"/>
      <c r="CR133" s="69"/>
      <c r="CS133" s="69"/>
      <c r="CT133" s="69"/>
      <c r="CU133" s="69"/>
      <c r="CV133" s="69"/>
      <c r="CW133" s="69"/>
      <c r="CX133" s="69"/>
      <c r="CY133" s="69"/>
      <c r="CZ133" s="69"/>
      <c r="DA133" s="69"/>
      <c r="DB133" s="69"/>
      <c r="DC133" s="69"/>
      <c r="DD133" s="69"/>
      <c r="DE133" s="69"/>
      <c r="DF133" s="69"/>
      <c r="DG133" s="69"/>
      <c r="DH133" s="69"/>
      <c r="DI133" s="69"/>
      <c r="DJ133" s="69"/>
      <c r="DK133" s="69"/>
      <c r="DL133" s="69"/>
      <c r="DM133" s="69"/>
      <c r="DN133" s="69"/>
      <c r="DO133" s="69"/>
      <c r="DP133" s="69"/>
      <c r="DQ133" s="69"/>
      <c r="DR133" s="69"/>
      <c r="DS133" s="69"/>
      <c r="DT133" s="69"/>
      <c r="DU133" s="69"/>
      <c r="DV133" s="69"/>
      <c r="DW133" s="69"/>
      <c r="DX133" s="69"/>
      <c r="DY133" s="69"/>
      <c r="DZ133" s="69"/>
      <c r="EA133" s="69"/>
      <c r="EB133" s="69"/>
      <c r="EC133" s="69"/>
      <c r="ED133" s="69"/>
      <c r="EE133" s="69"/>
      <c r="EF133" s="69"/>
      <c r="EG133" s="69"/>
      <c r="EH133" s="69"/>
      <c r="EI133" s="69"/>
      <c r="EJ133" s="69"/>
      <c r="EK133" s="69"/>
      <c r="EL133" s="69"/>
      <c r="EM133" s="69"/>
      <c r="EN133" s="69"/>
      <c r="EO133" s="69"/>
      <c r="EP133" s="69"/>
      <c r="EQ133" s="69"/>
      <c r="ER133" s="69"/>
      <c r="ES133" s="69"/>
      <c r="ET133" s="69"/>
      <c r="EU133" s="69"/>
      <c r="EV133" s="69"/>
      <c r="EW133" s="69"/>
      <c r="EX133" s="69"/>
      <c r="EY133" s="69"/>
      <c r="EZ133" s="69"/>
      <c r="FA133" s="69"/>
      <c r="FB133" s="69"/>
      <c r="FC133" s="69"/>
      <c r="FD133" s="69"/>
      <c r="FE133" s="69"/>
      <c r="FF133" s="69"/>
      <c r="FG133" s="69"/>
      <c r="FH133" s="69"/>
      <c r="FI133" s="69"/>
      <c r="FJ133" s="69"/>
      <c r="FK133" s="69"/>
      <c r="FL133" s="69"/>
      <c r="FM133" s="69"/>
      <c r="FN133" s="69"/>
      <c r="FO133" s="69"/>
      <c r="FP133" s="69"/>
      <c r="FQ133" s="69"/>
      <c r="FR133" s="69"/>
      <c r="FS133" s="69"/>
      <c r="FT133" s="69"/>
      <c r="FU133" s="69"/>
      <c r="FV133" s="69"/>
      <c r="FW133" s="69"/>
      <c r="FX133" s="69"/>
      <c r="FY133" s="69"/>
      <c r="FZ133" s="69"/>
      <c r="GA133" s="69"/>
      <c r="GB133" s="69"/>
      <c r="GC133" s="69"/>
      <c r="GD133" s="69"/>
      <c r="GE133" s="69"/>
      <c r="GF133" s="69"/>
      <c r="GG133" s="69"/>
      <c r="GH133" s="69"/>
      <c r="GI133" s="69"/>
      <c r="GJ133" s="69"/>
      <c r="GK133" s="69"/>
      <c r="GL133" s="69"/>
      <c r="GM133" s="69"/>
      <c r="GN133" s="69"/>
      <c r="GO133" s="69"/>
      <c r="GP133" s="69"/>
      <c r="GQ133" s="69"/>
      <c r="GR133" s="69"/>
      <c r="GS133" s="69"/>
      <c r="GT133" s="69"/>
      <c r="GU133" s="69"/>
      <c r="GV133" s="69"/>
      <c r="GW133" s="69"/>
      <c r="GX133" s="69"/>
      <c r="GY133" s="69"/>
      <c r="GZ133" s="69"/>
      <c r="HA133" s="69"/>
      <c r="HB133" s="69"/>
      <c r="HC133" s="69"/>
      <c r="HD133" s="69"/>
      <c r="HE133" s="69"/>
      <c r="HF133" s="69"/>
      <c r="HG133" s="69"/>
      <c r="HH133" s="69"/>
      <c r="HI133" s="69"/>
      <c r="HJ133" s="69"/>
      <c r="HK133" s="69"/>
      <c r="HL133" s="69"/>
      <c r="HM133" s="69"/>
      <c r="HN133" s="69"/>
      <c r="HO133" s="69"/>
      <c r="HP133" s="69"/>
      <c r="HQ133" s="69"/>
      <c r="HR133" s="69"/>
      <c r="HS133" s="69"/>
      <c r="HT133" s="69"/>
      <c r="HU133" s="69"/>
      <c r="HV133" s="69"/>
      <c r="HW133" s="69"/>
      <c r="HX133" s="69"/>
      <c r="HY133" s="69"/>
      <c r="HZ133" s="69"/>
      <c r="IA133" s="69"/>
      <c r="IB133" s="69"/>
      <c r="IC133" s="69"/>
      <c r="ID133" s="69"/>
      <c r="IE133" s="69"/>
      <c r="IF133" s="69"/>
      <c r="IG133" s="69"/>
      <c r="IH133" s="69"/>
      <c r="II133" s="69"/>
      <c r="IJ133" s="69"/>
      <c r="IK133" s="69"/>
      <c r="IL133" s="69"/>
      <c r="IM133" s="69"/>
      <c r="IN133" s="69"/>
      <c r="IO133" s="69"/>
      <c r="IP133" s="69"/>
      <c r="IQ133" s="69"/>
      <c r="IR133" s="69"/>
      <c r="IS133" s="69"/>
      <c r="IT133" s="69"/>
      <c r="IU133" s="69"/>
      <c r="IV133" s="69"/>
      <c r="IW133" s="69"/>
      <c r="IX133" s="69"/>
      <c r="IY133" s="69"/>
      <c r="IZ133" s="69"/>
      <c r="JA133" s="69"/>
      <c r="JB133" s="69"/>
      <c r="JC133" s="69"/>
      <c r="JD133" s="69"/>
      <c r="JE133" s="69"/>
      <c r="JF133" s="69"/>
      <c r="JG133" s="69"/>
      <c r="JH133" s="69"/>
      <c r="JI133" s="69"/>
      <c r="JJ133" s="69"/>
      <c r="JK133" s="69"/>
      <c r="JL133" s="69"/>
      <c r="JM133" s="69"/>
      <c r="JN133" s="69"/>
      <c r="JO133" s="69"/>
      <c r="JP133" s="69"/>
      <c r="JQ133" s="69"/>
      <c r="JR133" s="69"/>
      <c r="JS133" s="69"/>
      <c r="JT133" s="69"/>
      <c r="JU133" s="69"/>
      <c r="JV133" s="69"/>
      <c r="JW133" s="69"/>
      <c r="JX133" s="69"/>
      <c r="JY133" s="69"/>
      <c r="JZ133" s="69"/>
      <c r="KA133" s="69"/>
      <c r="KB133" s="69"/>
      <c r="KC133" s="69"/>
      <c r="KD133" s="69"/>
      <c r="KE133" s="69"/>
      <c r="KF133" s="69"/>
      <c r="KG133" s="69"/>
      <c r="KH133" s="69"/>
      <c r="KI133" s="69"/>
      <c r="KJ133" s="69"/>
      <c r="KK133" s="69"/>
      <c r="KL133" s="69"/>
      <c r="KM133" s="69"/>
      <c r="KN133" s="69"/>
      <c r="KO133" s="69"/>
      <c r="KP133" s="69"/>
      <c r="KQ133" s="69"/>
      <c r="KR133" s="69"/>
      <c r="KS133" s="69"/>
      <c r="KT133" s="69"/>
      <c r="KU133" s="69"/>
      <c r="KV133" s="69"/>
      <c r="KW133" s="69"/>
      <c r="KX133" s="69"/>
      <c r="KY133" s="69"/>
      <c r="KZ133" s="69"/>
      <c r="LA133" s="69"/>
      <c r="LB133" s="69"/>
      <c r="LC133" s="69"/>
      <c r="LD133" s="69"/>
      <c r="LE133" s="69"/>
      <c r="LF133" s="69"/>
      <c r="LG133" s="69"/>
      <c r="LH133" s="69"/>
      <c r="LI133" s="69"/>
      <c r="LJ133" s="69"/>
      <c r="LK133" s="69"/>
      <c r="LL133" s="69"/>
      <c r="LM133" s="69"/>
      <c r="LN133" s="69"/>
      <c r="LO133" s="69"/>
      <c r="LP133" s="69"/>
      <c r="LQ133" s="69"/>
      <c r="LR133" s="69"/>
      <c r="LS133" s="69"/>
      <c r="LT133" s="69"/>
      <c r="LU133" s="69"/>
      <c r="LV133" s="69"/>
      <c r="LW133" s="69"/>
      <c r="LX133" s="69"/>
      <c r="LY133" s="69"/>
      <c r="LZ133" s="69"/>
      <c r="MA133" s="69"/>
      <c r="MB133" s="69"/>
      <c r="MC133" s="69"/>
      <c r="MD133" s="69"/>
      <c r="ME133" s="69"/>
      <c r="MF133" s="69"/>
      <c r="MG133" s="69"/>
      <c r="MH133" s="69"/>
      <c r="MI133" s="69"/>
      <c r="MJ133" s="69"/>
      <c r="MK133" s="69"/>
      <c r="ML133" s="69"/>
      <c r="MM133" s="69"/>
      <c r="MN133" s="69"/>
      <c r="MO133" s="69"/>
      <c r="MP133" s="69"/>
      <c r="MQ133" s="69"/>
      <c r="MR133" s="69"/>
      <c r="MS133" s="69"/>
      <c r="MT133" s="69"/>
      <c r="MU133" s="69"/>
      <c r="MV133" s="69"/>
      <c r="MW133" s="69"/>
      <c r="MX133" s="69"/>
      <c r="MY133" s="69"/>
      <c r="MZ133" s="69"/>
      <c r="NA133" s="69"/>
      <c r="NB133" s="69"/>
      <c r="NC133" s="69"/>
      <c r="ND133" s="69"/>
      <c r="NE133" s="69"/>
      <c r="NF133" s="69"/>
      <c r="NG133" s="69"/>
      <c r="NH133" s="69"/>
      <c r="NI133" s="69"/>
      <c r="NJ133" s="69"/>
      <c r="NK133" s="69"/>
      <c r="NL133" s="69"/>
      <c r="NM133" s="69"/>
      <c r="NN133" s="69"/>
      <c r="NO133" s="69"/>
      <c r="NP133" s="69"/>
      <c r="NQ133" s="69"/>
      <c r="NR133" s="69"/>
      <c r="NS133" s="69"/>
      <c r="NT133" s="69"/>
    </row>
    <row r="134" spans="1:384" x14ac:dyDescent="0.35">
      <c r="L134" s="52"/>
    </row>
    <row r="135" spans="1:384" x14ac:dyDescent="0.35">
      <c r="D135" s="1" t="s">
        <v>137</v>
      </c>
    </row>
    <row r="137" spans="1:384" x14ac:dyDescent="0.35">
      <c r="L137" s="54"/>
    </row>
    <row r="138" spans="1:384" x14ac:dyDescent="0.35">
      <c r="L138" s="54"/>
    </row>
    <row r="139" spans="1:384" x14ac:dyDescent="0.35">
      <c r="L139" s="54"/>
    </row>
  </sheetData>
  <mergeCells count="9">
    <mergeCell ref="A11:K11"/>
    <mergeCell ref="H130:I130"/>
    <mergeCell ref="F1:K1"/>
    <mergeCell ref="F2:K2"/>
    <mergeCell ref="F3:K3"/>
    <mergeCell ref="F4:K4"/>
    <mergeCell ref="F5:K5"/>
    <mergeCell ref="F6:K6"/>
    <mergeCell ref="F7:K7"/>
  </mergeCells>
  <printOptions horizontalCentered="1"/>
  <pageMargins left="0.19685039370078741" right="0.19685039370078741" top="1.1811023622047245" bottom="0.39370078740157483" header="0.31496062992125984" footer="0.31496062992125984"/>
  <pageSetup paperSize="9" scale="59" fitToHeight="12" orientation="landscape" verticalDpi="300" r:id="rId1"/>
  <rowBreaks count="1" manualBreakCount="1">
    <brk id="8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2 (с)</vt:lpstr>
      <vt:lpstr>'дод 2 (с)'!Заголовки_для_печати</vt:lpstr>
      <vt:lpstr>'дод 2 (с)'!Область_печати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User</cp:lastModifiedBy>
  <cp:lastPrinted>2019-04-25T10:08:08Z</cp:lastPrinted>
  <dcterms:created xsi:type="dcterms:W3CDTF">2018-10-18T06:20:50Z</dcterms:created>
  <dcterms:modified xsi:type="dcterms:W3CDTF">2019-04-25T10:11:13Z</dcterms:modified>
</cp:coreProperties>
</file>