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48" windowWidth="12396" windowHeight="7992" tabRatio="246" activeTab="0"/>
  </bookViews>
  <sheets>
    <sheet name="дод 5 (с)" sheetId="1" r:id="rId1"/>
  </sheets>
  <definedNames>
    <definedName name="_xlfn.AGGREGATE" hidden="1">#NAME?</definedName>
    <definedName name="_xlnm.Print_Titles" localSheetId="0">'дод 5 (с)'!$12:$12</definedName>
    <definedName name="_xlnm.Print_Area" localSheetId="0">'дод 5 (с)'!$A$1:$J$355</definedName>
  </definedNames>
  <calcPr fullCalcOnLoad="1"/>
</workbook>
</file>

<file path=xl/sharedStrings.xml><?xml version="1.0" encoding="utf-8"?>
<sst xmlns="http://schemas.openxmlformats.org/spreadsheetml/2006/main" count="661" uniqueCount="483">
  <si>
    <t>1410160</t>
  </si>
  <si>
    <t>Проектування, реставрація та охорона пам'яток архітектури</t>
  </si>
  <si>
    <t>7640</t>
  </si>
  <si>
    <t>7670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</si>
  <si>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</si>
  <si>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</si>
  <si>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4080</t>
  </si>
  <si>
    <t>Iншi заклади та заходи в галузі культури і мистецтва</t>
  </si>
  <si>
    <t>Всього видатків</t>
  </si>
  <si>
    <t>Здійснення соціальної роботи з вразливими категоріями населення</t>
  </si>
  <si>
    <t>Утримання та навчально-тренувальна робота комунальних дитячо-юнацьких спортивних шкіл</t>
  </si>
  <si>
    <t>Внески до статутного капіталу суб’єктів господарювання</t>
  </si>
  <si>
    <t>Управління  освіти і науки Сумської міської ради</t>
  </si>
  <si>
    <t>1000000</t>
  </si>
  <si>
    <t xml:space="preserve">Відділ охорони здоров’я Сумської міської ради  </t>
  </si>
  <si>
    <t>1400000</t>
  </si>
  <si>
    <t>Багатопрофільна стаціонарна медична допомога населенню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</si>
  <si>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</si>
  <si>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</si>
  <si>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</si>
  <si>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Відділ культури та туризму Сумської міської ради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</si>
  <si>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</si>
  <si>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</si>
  <si>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</si>
  <si>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</si>
  <si>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</si>
  <si>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</si>
  <si>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</si>
  <si>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</si>
  <si>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</si>
  <si>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0180</t>
  </si>
  <si>
    <t>0111</t>
  </si>
  <si>
    <t>Код функціональної класифікації видатків та кредитування бюджету</t>
  </si>
  <si>
    <t>1010</t>
  </si>
  <si>
    <t>0910</t>
  </si>
  <si>
    <t>1020</t>
  </si>
  <si>
    <t>0921</t>
  </si>
  <si>
    <t>1070</t>
  </si>
  <si>
    <t>0922</t>
  </si>
  <si>
    <t>1090</t>
  </si>
  <si>
    <t>0960</t>
  </si>
  <si>
    <t>1100</t>
  </si>
  <si>
    <t>0990</t>
  </si>
  <si>
    <t>2010</t>
  </si>
  <si>
    <t>0731</t>
  </si>
  <si>
    <t>6010</t>
  </si>
  <si>
    <t>0620</t>
  </si>
  <si>
    <t>4030</t>
  </si>
  <si>
    <t>0824</t>
  </si>
  <si>
    <t>0829</t>
  </si>
  <si>
    <t>0810</t>
  </si>
  <si>
    <t>5060</t>
  </si>
  <si>
    <t>0490</t>
  </si>
  <si>
    <t>0470</t>
  </si>
  <si>
    <t>1040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</si>
  <si>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</si>
  <si>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 (КТПКВКМБ)</t>
  </si>
  <si>
    <t>0443</t>
  </si>
  <si>
    <t>Інші заходи з розвитку фізичної культури та спорту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</si>
  <si>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</si>
  <si>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</si>
  <si>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5030</t>
  </si>
  <si>
    <t>5031</t>
  </si>
  <si>
    <t>Розвиток дитячо-юнацького та резервного спорту</t>
  </si>
  <si>
    <t>Найменування головного розпорядника, відповідального виконавця, бюджетної програми або напряму видатків згідно з типовою відомчою / типовою програмною класифікацією видатків та кредитування місцевого бюджету (ТПКВКМБ)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</si>
  <si>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</si>
  <si>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</si>
  <si>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</si>
  <si>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</si>
  <si>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</si>
  <si>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інших пільг окремим категоріям громадян відповідно до законодавства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</si>
  <si>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</si>
  <si>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</si>
  <si>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</si>
  <si>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 xml:space="preserve">Інші заклади та заходи </t>
  </si>
  <si>
    <t>Утримання та ефективна експлуатація об’єктів житлово-комунального господарства</t>
  </si>
  <si>
    <t>6011</t>
  </si>
  <si>
    <t>Експлуатація та технічне обслуговування житлового фонду</t>
  </si>
  <si>
    <t>6030</t>
  </si>
  <si>
    <t>Організація благоустрою населених пунктів</t>
  </si>
  <si>
    <t>7340</t>
  </si>
  <si>
    <t>1010160</t>
  </si>
  <si>
    <t>Надання дошкільної освіти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</si>
  <si>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</si>
  <si>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Надання позашкільної освіти позашкільними закладами освіти, заходи із позашкільної роботи з дітьми </t>
  </si>
  <si>
    <t>1017640</t>
  </si>
  <si>
    <t>1517640</t>
  </si>
  <si>
    <t>0200000</t>
  </si>
  <si>
    <t>0210000</t>
  </si>
  <si>
    <t>0210160</t>
  </si>
  <si>
    <t>0213120</t>
  </si>
  <si>
    <t>0213121</t>
  </si>
  <si>
    <t>0214080</t>
  </si>
  <si>
    <t>0215030</t>
  </si>
  <si>
    <t>0215031</t>
  </si>
  <si>
    <t>0215060</t>
  </si>
  <si>
    <t>0215061</t>
  </si>
  <si>
    <t>0217670</t>
  </si>
  <si>
    <t>0600000</t>
  </si>
  <si>
    <t>0610000</t>
  </si>
  <si>
    <t>0610160</t>
  </si>
  <si>
    <t>0611010</t>
  </si>
  <si>
    <t>0611020</t>
  </si>
  <si>
    <t>0615030</t>
  </si>
  <si>
    <t>0615031</t>
  </si>
  <si>
    <t>0617640</t>
  </si>
  <si>
    <t>0700000</t>
  </si>
  <si>
    <t>0710000</t>
  </si>
  <si>
    <t>0712010</t>
  </si>
  <si>
    <t>0717640</t>
  </si>
  <si>
    <t>0800000</t>
  </si>
  <si>
    <t>0810000</t>
  </si>
  <si>
    <t>0810160</t>
  </si>
  <si>
    <t>0813030</t>
  </si>
  <si>
    <t>0813031</t>
  </si>
  <si>
    <t>0813100</t>
  </si>
  <si>
    <t>0813104</t>
  </si>
  <si>
    <t>1010000</t>
  </si>
  <si>
    <t>1014030</t>
  </si>
  <si>
    <t>1014080</t>
  </si>
  <si>
    <t>1200000</t>
  </si>
  <si>
    <t>1210000</t>
  </si>
  <si>
    <t>1210160</t>
  </si>
  <si>
    <t>1216010</t>
  </si>
  <si>
    <t>1216011</t>
  </si>
  <si>
    <t>1216030</t>
  </si>
  <si>
    <t>1217340</t>
  </si>
  <si>
    <t>1219770</t>
  </si>
  <si>
    <t>1516030</t>
  </si>
  <si>
    <t>1710000</t>
  </si>
  <si>
    <t>1710160</t>
  </si>
  <si>
    <t>1700000</t>
  </si>
  <si>
    <t>3100000</t>
  </si>
  <si>
    <t>3110000</t>
  </si>
  <si>
    <t>3110160</t>
  </si>
  <si>
    <t>3700000</t>
  </si>
  <si>
    <t>3710000</t>
  </si>
  <si>
    <t>3710160</t>
  </si>
  <si>
    <t>1011100</t>
  </si>
  <si>
    <t>0611070</t>
  </si>
  <si>
    <t>0611090</t>
  </si>
  <si>
    <t>Інші програми, заклади та заходи у сфері освіти</t>
  </si>
  <si>
    <t>0611160</t>
  </si>
  <si>
    <t>1160</t>
  </si>
  <si>
    <t>грн.</t>
  </si>
  <si>
    <t>1216015</t>
  </si>
  <si>
    <t>6015</t>
  </si>
  <si>
    <t>Забезпечення надійної та безперебійної експлуатації ліфтів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</si>
  <si>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</si>
  <si>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</si>
  <si>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</si>
  <si>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</si>
  <si>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</si>
  <si>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</si>
  <si>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</si>
  <si>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</si>
  <si>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</si>
  <si>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</si>
  <si>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7320</t>
  </si>
  <si>
    <t>7321</t>
  </si>
  <si>
    <t>7322</t>
  </si>
  <si>
    <t>7325</t>
  </si>
  <si>
    <t>Будівництво об'єктів житлово-комунального господарства</t>
  </si>
  <si>
    <t>Будівництво інших об'єктів соціальної та виробничої інфраструктури комунальної власності</t>
  </si>
  <si>
    <t>Будівництво об'єктів соціально-культурного призначення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</si>
  <si>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</si>
  <si>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</si>
  <si>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Будівництво медичних установ та закладів</t>
  </si>
  <si>
    <t>1. Будівництво</t>
  </si>
  <si>
    <t>Будівництво інженерних мереж селища Ганнівка (2 черга)</t>
  </si>
  <si>
    <t>Будівництво каналізації по вул. Молодіжній</t>
  </si>
  <si>
    <t xml:space="preserve">2. Реконструкція інших об’єктів   </t>
  </si>
  <si>
    <t>Реконструкція дороги по вул. Ковпака</t>
  </si>
  <si>
    <t xml:space="preserve">Реконструкція лінії освітлення в районі житлових будинків №36, 42 по вул. Прокоф'єва </t>
  </si>
  <si>
    <t xml:space="preserve">Реконструкція лінії освітлення по вул.Партизанська </t>
  </si>
  <si>
    <t>Реконструкція лінії освітлення в районі житлових будинків №13, 15, 17 по вул. Заливна</t>
  </si>
  <si>
    <t xml:space="preserve">Реконструкція лінії освітлення по пер. Чугуївський </t>
  </si>
  <si>
    <t>Будівництво дитячого садка у 12 МР</t>
  </si>
  <si>
    <t>Будівництво дитячого майданчика на території ДНЗ №38 по вул. Серпнева, 1</t>
  </si>
  <si>
    <t>Реконструкція будівлі ССШ №29 по вул. Заливній, 25</t>
  </si>
  <si>
    <t>Реконструкція будівлі міжшкільного навчально-виробничого комбінату з влаштуванням туалету по вул. М. Раскової, 72</t>
  </si>
  <si>
    <t>Реконструкція спортивного майданчика з влаштуванням штучного покриття на території КУ «Сумська СШ №9» по вул. Даргомижського, 3</t>
  </si>
  <si>
    <t>Реконструкція неврологічного відділення КУ  «СМКЛ №4» по вул. Металургів, 38</t>
  </si>
  <si>
    <t xml:space="preserve">Реконструкція лорвідділення  КУ  «Сумська міська дитяча лікарня Святої Зінаїди» </t>
  </si>
  <si>
    <t>Реконструкція грального поля по вул. Якіра</t>
  </si>
  <si>
    <t>Будівництво кладовища в районі 40-ї підстанції</t>
  </si>
  <si>
    <t>Будівництво тролейбусної лінії по вул. Набережна р. Сумки</t>
  </si>
  <si>
    <t>Реконструкція приміщення по вул. Шишкіна, 12</t>
  </si>
  <si>
    <t>Будівля Реального училища (школа №4), м. Суми - реконструкція</t>
  </si>
  <si>
    <t xml:space="preserve">Реконструкція будівлі молодіжного центру «Романтика» </t>
  </si>
  <si>
    <t>Реконструкція Театральної площі</t>
  </si>
  <si>
    <t>Реконструкція спортивного майданчика з влаштуванням штучного покриття в районі житлового будинку №13 по вул. Заливна</t>
  </si>
  <si>
    <t>Реконструкція спортивного майданчика з влаштуванням штучного покриття в районі житлового будинку №51 В по вул. Іллінська</t>
  </si>
  <si>
    <t>Реконструкція спортивного майданчика з влаштуванням штучного покриття в районі житлового будинку №27 по вул. Заливна</t>
  </si>
  <si>
    <t>Реконструкція спортивного майданчика з влаштуванням штучного покриття по пров. Чугуївський</t>
  </si>
  <si>
    <t>1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</si>
  <si>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</si>
  <si>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</si>
  <si>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>Відсоток завершеності будівництва об’єктів на майбутні роки</t>
  </si>
  <si>
    <t>Всього видатків на завершення будівництва об’єктів на майбутні роки</t>
  </si>
  <si>
    <t>Реставрація споруди «Альтанка» в м.Суми</t>
  </si>
  <si>
    <t>Реконструкція операційного блоку КУ  «СМКЛ №5»</t>
  </si>
  <si>
    <t>Реконструкція ортопедичного відділення та сходових клітин КУ «Сумська міська клінічна лікарня №1» по вул. 20 років Перемоги, 13</t>
  </si>
  <si>
    <t>Реконструкція приміщень «Муніципальний спортивний клуб з хокею на траві «Сумчанка»</t>
  </si>
  <si>
    <t>Реконструкція теплиць КП  «Зелене будівництво»  Сумської міської ради по вул. Пролетарська,77</t>
  </si>
  <si>
    <t xml:space="preserve">Реконструкція фонтану в дитячому парку  «Казка» 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</si>
  <si>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</si>
  <si>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КП Сумської міської ради «Електроавтотранс»</t>
  </si>
  <si>
    <t>2. Реконструкція об'єктів житлового фонду</t>
  </si>
  <si>
    <t>Влаштування пандусів до житлового будинку      № 25 по вул. Інтернаціоналістів</t>
  </si>
  <si>
    <t>Реставрація покрівлі та фасаду житлового будинку по вул.Соборна, 32 в м. Суми</t>
  </si>
  <si>
    <t>0214081</t>
  </si>
  <si>
    <t>4081</t>
  </si>
  <si>
    <t xml:space="preserve">Забезпечення діяльності інших закладів в галузі культури і мистецтва </t>
  </si>
  <si>
    <t>0611161</t>
  </si>
  <si>
    <t>1161</t>
  </si>
  <si>
    <t>Забезпечення діяльності інших закладів у сфері освіти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</si>
  <si>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</si>
  <si>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</si>
  <si>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</si>
  <si>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</si>
  <si>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1014081</t>
  </si>
  <si>
    <t>0217530</t>
  </si>
  <si>
    <t>7530</t>
  </si>
  <si>
    <t>Інші заходи у сфері зв'язку, телекомунікації та інформатики</t>
  </si>
  <si>
    <t>0460</t>
  </si>
  <si>
    <t>0813240</t>
  </si>
  <si>
    <t>Інші субвенції з місцевого бюджету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</si>
  <si>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</si>
  <si>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3719770</t>
  </si>
  <si>
    <t>9770</t>
  </si>
  <si>
    <t xml:space="preserve">Інші субвенції з місцевого бюджету </t>
  </si>
  <si>
    <t>Будівництво міського пляжу в парку                                   ім. І.М. Кожедуба</t>
  </si>
  <si>
    <t xml:space="preserve">Реконструкція полігону для складування твердих побутових відходів на території В.Бобрицької сільської ради Краснопільського району Сумської області </t>
  </si>
  <si>
    <t>Реконструкція дитячого парку «Казка»</t>
  </si>
  <si>
    <t xml:space="preserve">3. Реконструкція інших об’єктів   </t>
  </si>
  <si>
    <t>Всього видатків з урахуванням змін</t>
  </si>
  <si>
    <t>0215010</t>
  </si>
  <si>
    <t>0215011</t>
  </si>
  <si>
    <t>Проведення спортивної роботи в регіоні</t>
  </si>
  <si>
    <t>5010</t>
  </si>
  <si>
    <t>5011</t>
  </si>
  <si>
    <t>Проведення навчально-тренувальних зборів і змагань з олімпійських видів спорту</t>
  </si>
  <si>
    <t>Міні - скейтпарк на Роменській</t>
  </si>
  <si>
    <t>Інклюзивний спортивно-ігровий майданчик у парку ім. І.Кожедуба</t>
  </si>
  <si>
    <t>Спортивний майданчик на Ковпака</t>
  </si>
  <si>
    <t>Мрії збуваються (дитячий майданчик та зона відпочинку – вулиця Холодногірська, будинки 49 та 51)</t>
  </si>
  <si>
    <t>Спортивний майданчик з вуличними тренажерами для дітей та дорослих</t>
  </si>
  <si>
    <t>Спортивний центр «Єдність нації»</t>
  </si>
  <si>
    <t>Будівництво волейбольного майданчика по вул. Ковпака, 77Б - 81Б  в м. Суми</t>
  </si>
  <si>
    <t xml:space="preserve">«Доріжка здоров’я» в селищі Ганнівка, м.Суми </t>
  </si>
  <si>
    <t>Будівництво спортивного майданчика з тренажерами</t>
  </si>
  <si>
    <t xml:space="preserve">Будівництво дитячого майданчика в районі житлового будинку № 4 по вул. Героїв Крут </t>
  </si>
  <si>
    <t>1517340</t>
  </si>
  <si>
    <t xml:space="preserve">Реконструкція спортивного майданчика з влаштуванням штучного покриття на території ДНЗ № 3 «Калинка» по вул. Герасима Кондратьєва, 124 </t>
  </si>
  <si>
    <t>Реконструкція приміщення за адресою: м.Суми, вул. Петропавлівська, 70</t>
  </si>
  <si>
    <t>Забезпечення діяльності палаців i будинків культури, клубів, центрів дозвілля та iнших клубних закладів</t>
  </si>
  <si>
    <t>0828</t>
  </si>
  <si>
    <t>0214060</t>
  </si>
  <si>
    <t>4060</t>
  </si>
  <si>
    <t xml:space="preserve">Будівництво дитячого майданчика на розі вулиць 2-га Північна та пров. Веретинівський </t>
  </si>
  <si>
    <t>Нове будівництво амбулаторії по вул. Шишкіна, 12 м. Суми</t>
  </si>
  <si>
    <t>Реставрація будівлі по вул. Петропавлівська, 91</t>
  </si>
  <si>
    <t>0217610</t>
  </si>
  <si>
    <t>7610</t>
  </si>
  <si>
    <t>Сприяння розвитку малого та середнього підприємництва</t>
  </si>
  <si>
    <t>0411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</si>
  <si>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</si>
  <si>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</si>
  <si>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</si>
  <si>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</si>
  <si>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1216013</t>
  </si>
  <si>
    <t>6013</t>
  </si>
  <si>
    <t>Забезпечення діяльності водопровідно-каналізаційного господарства</t>
  </si>
  <si>
    <t>1216016</t>
  </si>
  <si>
    <t>6016</t>
  </si>
  <si>
    <t>Впровадження засобів обліку витрат та регулювання споживання води та теплової енергії</t>
  </si>
  <si>
    <t>3119800</t>
  </si>
  <si>
    <t>9800</t>
  </si>
  <si>
    <t>Реконструкція другого поверху  адмінбудівлі по вул.Першотравнева,21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</si>
  <si>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</si>
  <si>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</si>
  <si>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0617360</t>
  </si>
  <si>
    <t>7360</t>
  </si>
  <si>
    <t xml:space="preserve">Виконання інвестиційних проектів </t>
  </si>
  <si>
    <t>1217363</t>
  </si>
  <si>
    <t>1217360</t>
  </si>
  <si>
    <t>1517360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</si>
  <si>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</si>
  <si>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</si>
  <si>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0219800</t>
  </si>
  <si>
    <t>7363</t>
  </si>
  <si>
    <t>Реконструкція  відповідних технологічних  вузлів  та обладнання  міських очисних  споруд: решіток  у грабельній. Адреса об'єкта:вул.Гамалія,40,м.Суми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</si>
  <si>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</si>
  <si>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</si>
  <si>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</si>
  <si>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Будівництво ліній освітлення ХІІ МР</t>
  </si>
  <si>
    <t>Реконструкція лінії освітлення по вул. Сонячна</t>
  </si>
  <si>
    <t>Реконструкція водоводу від Тополянського водозабору до пожежного депо в м. Суми</t>
  </si>
  <si>
    <t>Реконструкція водопроводу Д500 мм від Тополянського водозабору до пр. Курський</t>
  </si>
  <si>
    <t>Реконструкція ДНЗ №22 «Джерельце»</t>
  </si>
  <si>
    <t>Реконструкція будівлі ДНЗ №2 по вул. Інтернаціоналістів,39</t>
  </si>
  <si>
    <t>Реконструкція інженерних мереж КУ Піщанська ЗОШ І-ІІ ступенів</t>
  </si>
  <si>
    <t>Будівництво дитячого майданчика в районі житлового будинку № 23 по вул. Охтирська</t>
  </si>
  <si>
    <t>Будівництво дитячого майданчика в районі житлового будинку № 26 по вул. Римського - Корсакова</t>
  </si>
  <si>
    <t>Будівництво спортивного майданчика                         по вул. Роменській, 88</t>
  </si>
  <si>
    <t>Будівництво спортивного майданчика по                            вул. Роменській, 100А</t>
  </si>
  <si>
    <t>0717360</t>
  </si>
  <si>
    <t>0717363</t>
  </si>
  <si>
    <t>1516080</t>
  </si>
  <si>
    <t>1516082</t>
  </si>
  <si>
    <t xml:space="preserve">Реалізація державних та місцевих житлових програм </t>
  </si>
  <si>
    <t>Придбання житла для окремих категорій населення відповідно до законодавства</t>
  </si>
  <si>
    <t>0610</t>
  </si>
  <si>
    <t>6082</t>
  </si>
  <si>
    <t>6080</t>
  </si>
  <si>
    <t>0619800</t>
  </si>
  <si>
    <t>Будівництво кабельної лінії електроживлення (резервний кабель) каналізаційно – насосної станції по вул. Привокзальна, 4/13</t>
  </si>
  <si>
    <t>Реконструкція системи електрозабезпечення 48-квартирного будинку по вулиці Холодногірська, 30/1 м. Суми</t>
  </si>
  <si>
    <t>0218120</t>
  </si>
  <si>
    <t>Реконструкція приміщення по вул. Г.Кондратьєва, 165/71 під розміщення КУ «Центр надання соціально - медичних, психологічних послуг учасникам антитерористичної операції та членам їх сімей»</t>
  </si>
  <si>
    <t>Заходи з організації рятування на водах</t>
  </si>
  <si>
    <t>8120</t>
  </si>
  <si>
    <t>Будівництво дитячо-спортивного майданчика в районі житлових будинків № 49, 53, по вул.Романа Атаманюка</t>
  </si>
  <si>
    <t>Будівництво дитячого майданчика в районі житлових будинків № 13-15 по вул.Романа Атаманюка</t>
  </si>
  <si>
    <t>Будівництво дитячого майданчика за адресою: м. Суми, вул. Г.Кондратьєва, 52</t>
  </si>
  <si>
    <t xml:space="preserve"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до перехрестя вул. Черкаська та вул. Лінійна в м. Суми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</si>
  <si>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</si>
  <si>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 xml:space="preserve">Реконструкція (санація) самотічного каналізаційного колектора Д 400-500 мм від вул. Романа Атаманюка по вул. Генерала Чибісова, Новорічній до вул. Київської </t>
  </si>
  <si>
    <t xml:space="preserve">Реконструкція системи водопостачання та водовідведення в приміщенні по вул. Г.Кондратьєва, 165/71 </t>
  </si>
  <si>
    <t>Реконструкція хлорного господарства на очисних спорудах м. Суми з переведенням на гіпохлорит натрію</t>
  </si>
  <si>
    <t>0219770</t>
  </si>
  <si>
    <t xml:space="preserve">Будівництво дитячого майданчика на території ДНЗ № 25 «Білосніжка» по вул. Лесі Українки, 2/1 </t>
  </si>
  <si>
    <t>Будівництво виробничого комплексу з переробки рослинних відходів та виробництва паливних брикетів і органічних добрив на площах майданчику для складування рослинних відходів по вул. М. Лукаша, м. Суми</t>
  </si>
  <si>
    <t>Реконструкція каналізаційного залізобетонного самотічного колектора Д=600 мм, який проходить по вул. Сеченова від залізничної дороги (вул. Київська) до перехрестя  вул. Слобідської та вул. Вигонопоселенській</t>
  </si>
  <si>
    <t xml:space="preserve">Реконструкція волейбольного майданчику в парку культури та відпочинку  імені І.М. Кожедуба, м. Суми </t>
  </si>
  <si>
    <t xml:space="preserve">Реконструкція баскетбольного майданчика в парку культури і відпочинку  ім. І.М. Кожедуба </t>
  </si>
  <si>
    <t>0712030</t>
  </si>
  <si>
    <t>2030</t>
  </si>
  <si>
    <t>Лікарсько-акушерська допомога вагітним, породіллям та новонародженим</t>
  </si>
  <si>
    <t>0733</t>
  </si>
  <si>
    <t>0712110</t>
  </si>
  <si>
    <t>2110</t>
  </si>
  <si>
    <t>Первинна медична допомога населенню</t>
  </si>
  <si>
    <t>0712111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</si>
  <si>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</si>
  <si>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</si>
  <si>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</si>
  <si>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0611110</t>
  </si>
  <si>
    <t>1110</t>
  </si>
  <si>
    <t>Підготовка кадрів професійно-технічними закладами та іншими закладами освіти</t>
  </si>
  <si>
    <t>0930</t>
  </si>
  <si>
    <t>Будівництво скверу по вул. Петропавлівська, 94</t>
  </si>
  <si>
    <t xml:space="preserve">Добудова шляхопроводу по вул. 20 років Перемоги з реконструкцією дороги від вул. Прокоф'єва до  вул. Роменської </t>
  </si>
  <si>
    <t>Реконструкція будівлі по вул. Герасима Кондратьєва, 159</t>
  </si>
  <si>
    <t>Реконструкція нежитлового приміщення по вул. Г. Кондратьєва, 159</t>
  </si>
  <si>
    <t>Реконструкція фасаду будівлі по вул. Герасима Кондратьєва, 79</t>
  </si>
  <si>
    <t>Будівництво спортивного майданчика по                               вул. Роменській, 81</t>
  </si>
  <si>
    <t>Будівництво дитячого майданчика за адресою: вул.Реміснича, 35</t>
  </si>
  <si>
    <t>Будівництво дитячого майданчика за адресою: вул.Горького, 5А</t>
  </si>
  <si>
    <t>Реконструкція підпірної стінки на території Сумської гімназії № 1</t>
  </si>
  <si>
    <t>0712150</t>
  </si>
  <si>
    <t>2150</t>
  </si>
  <si>
    <t>2152</t>
  </si>
  <si>
    <t>0712152</t>
  </si>
  <si>
    <t>Інші програми, заклади та заходи у сфері охорони здоров’я</t>
  </si>
  <si>
    <t>Інші програми та заходи у сфері охорони здоров’я</t>
  </si>
  <si>
    <t>0763</t>
  </si>
  <si>
    <t>Будівництво дитячого майданчика в районі ЖК «Зарічний»</t>
  </si>
  <si>
    <t>Будівництво напірного каналізаційного колектору від КНС-9 до пр. Михайла Лушпи в м. Суми з переврізкою в збудований напірний колектор</t>
  </si>
  <si>
    <t>Будівництво напірного каналізаційного колектору від КНС-6 до вул. Прокоф’єва в м. Суми з переврізкою в збудований напірний колектор</t>
  </si>
  <si>
    <t>Реконструкція житлового будинку з влаштуванням пандусу по вул. Харківська, 1/1 (4-й під'їзд)</t>
  </si>
  <si>
    <t>Будівництво дитячого майданчика в районі житлового будинку № 18 по вул. СКД</t>
  </si>
  <si>
    <t xml:space="preserve">Будівництво дитячого майданчика в районі  житлового будинку № 51 А по вул. Інтернаціоналістів </t>
  </si>
  <si>
    <t xml:space="preserve">Методичне забезпечення діяльності навчальних закладів </t>
  </si>
  <si>
    <t>0611150</t>
  </si>
  <si>
    <t>1150</t>
  </si>
  <si>
    <t>Реконструкція каналізаційного залізобетонного самотічного колектора Д-600-1000 мм, який проходить по вул. Пушкіна, Садова, Засумська та Ярослава Мудрого (Пролетарська) до КНС-2 від вул. Степана Бандери (Баумана)  до вул. Лугової (коригування)</t>
  </si>
  <si>
    <t>Будівництво дитячого майданчика в районі житлового будинку № 35 Д по вул. Інтернаціоналістів</t>
  </si>
  <si>
    <t>Будівництво спортивного майданчика по                               вул. Металургів, 17</t>
  </si>
  <si>
    <t>0215032</t>
  </si>
  <si>
    <t>5032</t>
  </si>
  <si>
    <t>Фінансова підтримка дитячо-юнацьких спортивних шкіл фізкультурно-спортивних товариств</t>
  </si>
  <si>
    <t xml:space="preserve">Реконструкція цокольного поверху адмінбудівлі по вул. Першотравнева, 21 </t>
  </si>
  <si>
    <t>Будівництво спортивного майданчика за адресою: вул. Герасима Кондратьєва, 127</t>
  </si>
  <si>
    <t xml:space="preserve">Реконструкція каналізаційного самопливного колектору Д – 1000 мм по вул.1-ша Набережна р. Стрілка </t>
  </si>
  <si>
    <t>Реконструкція каналізаційного залізобетонного самотічного колектора Д=1000 мм, який проходить по яру між   пров. Степана Тимошенка (пров. Урицького) та вул. Панфілова</t>
  </si>
  <si>
    <t>0813220</t>
  </si>
  <si>
    <t>0813221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</si>
  <si>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</si>
  <si>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</si>
  <si>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Реставраційний ремонт будівлі по вул. Покровська, 9</t>
  </si>
  <si>
    <t xml:space="preserve">Реконструкція будівлі КУ Сумський НВК № 16 з облаштуванням ліфту </t>
  </si>
  <si>
    <t>Реконструкція стадіону «Авангард» з влаштуванням штучного покриття грального поля</t>
  </si>
  <si>
    <t>Будівництво дитячого майданчика в районі житлового будинку № 33 по вул. Прокоф'єва</t>
  </si>
  <si>
    <t>Будівництво дитячого майданчика в районі житлового будинку № 92 по вул. Робітнича</t>
  </si>
  <si>
    <t>Будівництво дитячого майданчика за адресою: вул. Іллінська, 52/2</t>
  </si>
  <si>
    <t>Будівництво дитячо - спортивного майданчика за адресою: вул. Металургів, 3</t>
  </si>
  <si>
    <t>1017360</t>
  </si>
  <si>
    <t>1017363</t>
  </si>
  <si>
    <t>0215062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</si>
  <si>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</si>
  <si>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</si>
  <si>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0813223</t>
  </si>
  <si>
    <t>Капітальні видатки</t>
  </si>
  <si>
    <t>Реконструкція багатофункціонального спортивного майданчика по вул. Новомістенській, 4, м.Суми</t>
  </si>
  <si>
    <t>Реконструкція дитячого та спортивного майданчику по вул. Рибалко, 4 у м. Суми</t>
  </si>
  <si>
    <t>Будівництво огорожі для Комунальної установи Сумська загальноосвітня школа I—III ступенів № 22 імені Ігоря Гольченко Сумської міської ради, вул. Ковпака, 57</t>
  </si>
  <si>
    <t xml:space="preserve">Реконструкція волейбольного майданчику в парку культури та відпочинку імені І.М. Кожедуба, м.Суми </t>
  </si>
  <si>
    <t>Реконструкція спортивного майданчика в районі житлового будинку № 12 по вул. Шишкіна в м. Суми Сумська міська рада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</si>
  <si>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</si>
  <si>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Будівництво дитячого майданчика за адресою: м.Суми, вул. Богуна, 16</t>
  </si>
  <si>
    <t>Будівництво дитячого майданчика за адресою: м.Суми, вул. І. Сірка, 2</t>
  </si>
  <si>
    <t>Будівництво дитячого майданчика за адресою: м.Суми, пров. Інститутський, 3</t>
  </si>
  <si>
    <t>Будівництво дитячого майданчика по вул. Котляревського, 2/7</t>
  </si>
  <si>
    <t>Реконструкція 1-го поверху КУ «ССШ № 3» по вул. 20 років Перемоги, 9</t>
  </si>
  <si>
    <t>0813222</t>
  </si>
  <si>
    <t>3222</t>
  </si>
  <si>
    <t>1060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</si>
  <si>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</si>
  <si>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 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 », та які потребують поліпшення житлових умов</t>
  </si>
  <si>
    <t>Будівництво дитячого майданчика за адресою: м. Суми, вул. Інтернаціоналістів,4</t>
  </si>
  <si>
    <t xml:space="preserve">Реконструкція І та ІІ черг полігону для складування твердих побутових  відходів на території В.Бобрицької  сільської ради Краснопільського  району Сумської області </t>
  </si>
  <si>
    <t>Реконструкція  об'єктів  житлово- комунального господарства: влаштування пандусів до житлового будинку за адресою: вул. Івана Сірка №33 м. Суми</t>
  </si>
  <si>
    <t>Реконструкція  об'єктів  житлово- комунального господарства: влаштування пандусів до житлового будинку за адресою: вул. І. Сірка,15 м. Суми</t>
  </si>
  <si>
    <t>Реконструкція  об'єктів  житлово- комунального господарства: влаштування пандусів до житлового будинку за адресою: вул. Харківська №1/1 м. Суми</t>
  </si>
  <si>
    <t>Реконструкція  об'єктів  житлово- комунального господарства: влаштування пандусів до житлового будинку за адресою:   вул. Г. Кондратьєва  № 144/2 м.Суми</t>
  </si>
  <si>
    <t>Реконструкція  об'єктів  житлово- комунального господарства: влаштування пандусу до житлового будинку за адресою: вул. Холодногірська № 31 м. Суми</t>
  </si>
  <si>
    <t>у т.ч. за рахунок субвенції з держбюджету</t>
  </si>
  <si>
    <t>Будівництво дитячого майданчика в районі житлових будинків № 30, 32 по вул. Римського - Корсакова</t>
  </si>
  <si>
    <t>1517361</t>
  </si>
  <si>
    <t>Будівництво дитячого майданчика на території КУ Сумський НВК № 16 СМР по вул. Шишкіна, 12</t>
  </si>
  <si>
    <t>Реконструкція грального поля на території КУ Сумський НВК № 16 СМР по вул. Шишкіна, 12</t>
  </si>
  <si>
    <t xml:space="preserve">Реконструкція спортивного майданчика на території КУ Сумська ЗОШ № 20 м. Суми по вул. Металургів, 71 </t>
  </si>
  <si>
    <t xml:space="preserve">4. Капітальні трансферти підприємствам (установам, організаціям) </t>
  </si>
  <si>
    <t>0719770</t>
  </si>
  <si>
    <t>Будівництво дитячого майданчика на території ДНЗ № 14 по вул. Прокоф’єва, 15</t>
  </si>
  <si>
    <t>Реконструкція спортивного майданчика по вул. Криничній</t>
  </si>
  <si>
    <t>Будівництво дитячого майданчика на території КУ Піщанська ЗОШ І-ІІ ступенів по вул. Шкільна, 26</t>
  </si>
  <si>
    <t>Будівництво дитячого майданчика в районі житлового будинку № 17 по вул. Ковпака</t>
  </si>
  <si>
    <t>Реконструкція– термомодернізація будівлі та модернізація інженерних мереж ССШ №24</t>
  </si>
  <si>
    <t>Реконструкція– термомодернізація будівлі НВК ДНЗ №16</t>
  </si>
  <si>
    <t>Реконструкція-термомодернізація ССШ №7</t>
  </si>
  <si>
    <t>Реконструкція-термомодернізація ССШ №9</t>
  </si>
  <si>
    <t>Реконструкція-термомодернізація ССШ №20</t>
  </si>
  <si>
    <t>Реконструкція–термомодернізація будівлі та модернізація інженерних мереж ССШ №25</t>
  </si>
  <si>
    <t>Реконструкція будівлі КУ СЗОШ І-ІІІ ступенів № 22 по вул. Ковпака, 57</t>
  </si>
  <si>
    <t>Реконструкція спортивного майданчика на території КУ  Сумська СШ  № 25 по вул. Декабристів, 80</t>
  </si>
  <si>
    <t>Реконструкція спортивної зали КУ «ССШ № 30 «Унікум» СМР по вул. Івана Сірка, 2А</t>
  </si>
  <si>
    <t>3117370</t>
  </si>
  <si>
    <t>7370</t>
  </si>
  <si>
    <t>Реалізація інших заходів щодо соціально-економічного розвитку територій</t>
  </si>
  <si>
    <t xml:space="preserve">Реконструкція аварійного самотічного колектора Д-400 по вул. Білопільський шлях від КНС-4 до району Тепличного  </t>
  </si>
  <si>
    <t>1217670</t>
  </si>
  <si>
    <t>КП «Сумижилкомсервіс» Сумської міської ради</t>
  </si>
  <si>
    <t xml:space="preserve">Будівництво спортивного майданчику в парку ім. І.Кожедуба </t>
  </si>
  <si>
    <t>0900000</t>
  </si>
  <si>
    <t>Служба у справах  дітей  Сумської міської ради</t>
  </si>
  <si>
    <t>0910000</t>
  </si>
  <si>
    <t>0916080</t>
  </si>
  <si>
    <t>0916083</t>
  </si>
  <si>
    <t>Сумський міський голова</t>
  </si>
  <si>
    <t>__________</t>
  </si>
  <si>
    <t>0817363</t>
  </si>
  <si>
    <t>0817360</t>
  </si>
  <si>
    <t>Нерозподілені трансферти з державного бюджету</t>
  </si>
  <si>
    <t>3718500</t>
  </si>
  <si>
    <t>0133</t>
  </si>
  <si>
    <t>8500</t>
  </si>
  <si>
    <t>Касові видатки</t>
  </si>
  <si>
    <t>Інформація про виконання видатків бюджету розвитку за 2018 рік</t>
  </si>
  <si>
    <t xml:space="preserve">                  Додаток № 5</t>
  </si>
  <si>
    <t>Будівництво  зливної каналізації по                            вул. Косівщинській, вул. Кавалерідзе,                               вул. Нахімова, вул. Дарвіна, вул. Жуковського,  вул. Макаренка</t>
  </si>
  <si>
    <t>Будівництво каналізації фекальної по                         вул. Нижньолепехівській, вул. Лепехівській,           вул. Ново-Лепехівській, вул. Андрія Шептицького, вул. Жуковського,                                                вул. Косівщинській,  вул. Нахімова,                                                   вул. Дарвіна</t>
  </si>
  <si>
    <t>Влаштування пандусів до житлового будинку № 2/6 по вул. Котляревського</t>
  </si>
  <si>
    <t>Реконструкція  об'єктів  житлово- комунального господарства: влаштування пандусів до житлового будинку за адресою: просп. М.Лушпи                        № 29 м. Суми</t>
  </si>
  <si>
    <t>Будівництво скейт-парку в міському парку ім. І.М. Кожедуба</t>
  </si>
  <si>
    <t>О.М. Лисенко</t>
  </si>
  <si>
    <t>до рішення  Сумської  міської  ради</t>
  </si>
  <si>
    <t>«Про  звіт  про  виконання  міського</t>
  </si>
  <si>
    <t>від 27 лютого 2019 року № 4641-МР</t>
  </si>
  <si>
    <t xml:space="preserve">бюджету         за          2018          рік» </t>
  </si>
  <si>
    <t>Виконавець: Липова С.А.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</si>
</sst>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[$-FC19]d\ mmmm\ yyyy\ \г\."/>
    <numFmt numFmtId="219" formatCode="#,##0.00000"/>
    <numFmt numFmtId="220" formatCode="#,##0.000000"/>
    <numFmt numFmtId="221" formatCode="#,##0.00_ ;[Red]\-#,##0.00\ "/>
  </numFmts>
  <fonts count="6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22"/>
      <name val="Times New Roman"/>
      <family val="1"/>
    </font>
    <font>
      <b/>
      <sz val="12"/>
      <name val="Times New Roman"/>
      <family val="1"/>
    </font>
    <font>
      <sz val="24"/>
      <color indexed="8"/>
      <name val="Times New Roman"/>
      <family val="1"/>
    </font>
    <font>
      <i/>
      <sz val="12"/>
      <name val="Times New Roman"/>
      <family val="1"/>
    </font>
    <font>
      <b/>
      <sz val="22"/>
      <name val="Times New Roman"/>
      <family val="1"/>
    </font>
    <font>
      <b/>
      <sz val="12"/>
      <color indexed="8"/>
      <name val="Times New Roman"/>
      <family val="1"/>
    </font>
    <font>
      <b/>
      <sz val="22"/>
      <color indexed="8"/>
      <name val="Times New Roman"/>
      <family val="1"/>
    </font>
    <font>
      <sz val="2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49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0" fillId="46" borderId="0" applyNumberFormat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 vertical="top"/>
      <protection/>
    </xf>
    <xf numFmtId="0" fontId="54" fillId="0" borderId="7" applyNumberFormat="0" applyFill="0" applyAlignment="0" applyProtection="0"/>
    <xf numFmtId="0" fontId="12" fillId="0" borderId="8" applyNumberFormat="0" applyFill="0" applyAlignment="0" applyProtection="0"/>
    <xf numFmtId="0" fontId="55" fillId="47" borderId="9" applyNumberFormat="0" applyAlignment="0" applyProtection="0"/>
    <xf numFmtId="0" fontId="10" fillId="48" borderId="10" applyNumberFormat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7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6" fillId="3" borderId="0" applyNumberFormat="0" applyBorder="0" applyAlignment="0" applyProtection="0"/>
    <xf numFmtId="0" fontId="59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60" fillId="50" borderId="14" applyNumberFormat="0" applyAlignment="0" applyProtection="0"/>
    <xf numFmtId="0" fontId="18" fillId="0" borderId="15" applyNumberFormat="0" applyFill="0" applyAlignment="0" applyProtection="0"/>
    <xf numFmtId="0" fontId="61" fillId="54" borderId="0" applyNumberFormat="0" applyBorder="0" applyAlignment="0" applyProtection="0"/>
    <xf numFmtId="0" fontId="19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6" fillId="55" borderId="0" xfId="0" applyFont="1" applyFill="1" applyAlignment="1">
      <alignment/>
    </xf>
    <xf numFmtId="49" fontId="27" fillId="55" borderId="0" xfId="0" applyNumberFormat="1" applyFont="1" applyFill="1" applyAlignment="1" applyProtection="1">
      <alignment horizontal="center"/>
      <protection/>
    </xf>
    <xf numFmtId="0" fontId="27" fillId="55" borderId="0" xfId="0" applyNumberFormat="1" applyFont="1" applyFill="1" applyAlignment="1" applyProtection="1">
      <alignment horizontal="center"/>
      <protection/>
    </xf>
    <xf numFmtId="0" fontId="27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0" fontId="27" fillId="55" borderId="0" xfId="0" applyNumberFormat="1" applyFont="1" applyFill="1" applyAlignment="1" applyProtection="1">
      <alignment vertical="top"/>
      <protection/>
    </xf>
    <xf numFmtId="0" fontId="28" fillId="55" borderId="0" xfId="0" applyNumberFormat="1" applyFont="1" applyFill="1" applyAlignment="1" applyProtection="1">
      <alignment horizontal="left"/>
      <protection/>
    </xf>
    <xf numFmtId="0" fontId="24" fillId="55" borderId="0" xfId="0" applyFont="1" applyFill="1" applyAlignment="1">
      <alignment/>
    </xf>
    <xf numFmtId="0" fontId="27" fillId="55" borderId="0" xfId="0" applyFont="1" applyFill="1" applyBorder="1" applyAlignment="1">
      <alignment horizontal="center"/>
    </xf>
    <xf numFmtId="0" fontId="27" fillId="55" borderId="0" xfId="0" applyFont="1" applyFill="1" applyAlignment="1">
      <alignment/>
    </xf>
    <xf numFmtId="49" fontId="29" fillId="55" borderId="16" xfId="0" applyNumberFormat="1" applyFont="1" applyFill="1" applyBorder="1" applyAlignment="1" applyProtection="1">
      <alignment horizontal="center" vertical="center"/>
      <protection/>
    </xf>
    <xf numFmtId="0" fontId="29" fillId="55" borderId="16" xfId="0" applyFont="1" applyFill="1" applyBorder="1" applyAlignment="1">
      <alignment vertical="center" wrapText="1"/>
    </xf>
    <xf numFmtId="4" fontId="29" fillId="55" borderId="16" xfId="0" applyNumberFormat="1" applyFont="1" applyFill="1" applyBorder="1" applyAlignment="1">
      <alignment horizontal="right" vertical="center"/>
    </xf>
    <xf numFmtId="221" fontId="29" fillId="55" borderId="16" xfId="0" applyNumberFormat="1" applyFont="1" applyFill="1" applyBorder="1" applyAlignment="1">
      <alignment horizontal="right" vertical="center"/>
    </xf>
    <xf numFmtId="0" fontId="29" fillId="55" borderId="0" xfId="0" applyFont="1" applyFill="1" applyAlignment="1">
      <alignment vertical="center"/>
    </xf>
    <xf numFmtId="49" fontId="31" fillId="55" borderId="16" xfId="0" applyNumberFormat="1" applyFont="1" applyFill="1" applyBorder="1" applyAlignment="1" applyProtection="1">
      <alignment horizontal="center" vertical="center"/>
      <protection/>
    </xf>
    <xf numFmtId="0" fontId="31" fillId="55" borderId="17" xfId="0" applyFont="1" applyFill="1" applyBorder="1" applyAlignment="1">
      <alignment vertical="center" wrapText="1"/>
    </xf>
    <xf numFmtId="4" fontId="31" fillId="55" borderId="16" xfId="0" applyNumberFormat="1" applyFont="1" applyFill="1" applyBorder="1" applyAlignment="1">
      <alignment horizontal="right" vertical="center"/>
    </xf>
    <xf numFmtId="221" fontId="31" fillId="55" borderId="16" xfId="0" applyNumberFormat="1" applyFont="1" applyFill="1" applyBorder="1" applyAlignment="1">
      <alignment horizontal="right" vertical="center"/>
    </xf>
    <xf numFmtId="0" fontId="31" fillId="55" borderId="0" xfId="0" applyFont="1" applyFill="1" applyAlignment="1">
      <alignment vertical="center"/>
    </xf>
    <xf numFmtId="49" fontId="30" fillId="55" borderId="16" xfId="0" applyNumberFormat="1" applyFont="1" applyFill="1" applyBorder="1" applyAlignment="1" applyProtection="1">
      <alignment horizontal="center" vertical="center"/>
      <protection/>
    </xf>
    <xf numFmtId="0" fontId="30" fillId="55" borderId="16" xfId="0" applyFont="1" applyFill="1" applyBorder="1" applyAlignment="1">
      <alignment horizontal="left" vertical="center" wrapText="1"/>
    </xf>
    <xf numFmtId="4" fontId="30" fillId="55" borderId="16" xfId="0" applyNumberFormat="1" applyFont="1" applyFill="1" applyBorder="1" applyAlignment="1">
      <alignment horizontal="right" vertical="center"/>
    </xf>
    <xf numFmtId="221" fontId="30" fillId="55" borderId="16" xfId="0" applyNumberFormat="1" applyFont="1" applyFill="1" applyBorder="1" applyAlignment="1">
      <alignment horizontal="right" vertical="center"/>
    </xf>
    <xf numFmtId="0" fontId="30" fillId="55" borderId="0" xfId="0" applyFont="1" applyFill="1" applyAlignment="1">
      <alignment vertical="center"/>
    </xf>
    <xf numFmtId="49" fontId="32" fillId="55" borderId="16" xfId="0" applyNumberFormat="1" applyFont="1" applyFill="1" applyBorder="1" applyAlignment="1" applyProtection="1">
      <alignment horizontal="center" vertical="center"/>
      <protection/>
    </xf>
    <xf numFmtId="0" fontId="32" fillId="55" borderId="16" xfId="0" applyFont="1" applyFill="1" applyBorder="1" applyAlignment="1">
      <alignment horizontal="left" vertical="center" wrapText="1"/>
    </xf>
    <xf numFmtId="0" fontId="32" fillId="55" borderId="16" xfId="0" applyFont="1" applyFill="1" applyBorder="1" applyAlignment="1">
      <alignment horizontal="right" vertical="center" wrapText="1"/>
    </xf>
    <xf numFmtId="4" fontId="32" fillId="55" borderId="16" xfId="0" applyNumberFormat="1" applyFont="1" applyFill="1" applyBorder="1" applyAlignment="1">
      <alignment horizontal="right" vertical="center"/>
    </xf>
    <xf numFmtId="221" fontId="32" fillId="55" borderId="16" xfId="0" applyNumberFormat="1" applyFont="1" applyFill="1" applyBorder="1" applyAlignment="1">
      <alignment horizontal="right" vertical="center"/>
    </xf>
    <xf numFmtId="0" fontId="32" fillId="55" borderId="0" xfId="0" applyFont="1" applyFill="1" applyAlignment="1">
      <alignment horizontal="right" vertical="center"/>
    </xf>
    <xf numFmtId="0" fontId="30" fillId="55" borderId="16" xfId="0" applyFont="1" applyFill="1" applyBorder="1" applyAlignment="1">
      <alignment horizontal="right" vertical="center" wrapText="1"/>
    </xf>
    <xf numFmtId="0" fontId="30" fillId="55" borderId="0" xfId="0" applyFont="1" applyFill="1" applyAlignment="1">
      <alignment horizontal="right" vertical="center"/>
    </xf>
    <xf numFmtId="0" fontId="32" fillId="55" borderId="0" xfId="0" applyFont="1" applyFill="1" applyAlignment="1">
      <alignment vertical="center"/>
    </xf>
    <xf numFmtId="49" fontId="30" fillId="55" borderId="16" xfId="0" applyNumberFormat="1" applyFont="1" applyFill="1" applyBorder="1" applyAlignment="1">
      <alignment horizontal="center" vertical="center"/>
    </xf>
    <xf numFmtId="49" fontId="32" fillId="55" borderId="16" xfId="0" applyNumberFormat="1" applyFont="1" applyFill="1" applyBorder="1" applyAlignment="1">
      <alignment horizontal="center" vertical="center"/>
    </xf>
    <xf numFmtId="0" fontId="30" fillId="55" borderId="0" xfId="0" applyFont="1" applyFill="1" applyAlignment="1">
      <alignment vertical="center" wrapText="1"/>
    </xf>
    <xf numFmtId="0" fontId="30" fillId="55" borderId="16" xfId="0" applyFont="1" applyFill="1" applyBorder="1" applyAlignment="1">
      <alignment vertical="center" wrapText="1"/>
    </xf>
    <xf numFmtId="49" fontId="29" fillId="55" borderId="16" xfId="0" applyNumberFormat="1" applyFont="1" applyFill="1" applyBorder="1" applyAlignment="1">
      <alignment horizontal="center" vertical="center"/>
    </xf>
    <xf numFmtId="0" fontId="29" fillId="55" borderId="16" xfId="0" applyFont="1" applyFill="1" applyBorder="1" applyAlignment="1">
      <alignment horizontal="left" vertical="center" wrapText="1"/>
    </xf>
    <xf numFmtId="49" fontId="31" fillId="55" borderId="16" xfId="0" applyNumberFormat="1" applyFont="1" applyFill="1" applyBorder="1" applyAlignment="1">
      <alignment horizontal="center" vertical="center"/>
    </xf>
    <xf numFmtId="0" fontId="31" fillId="55" borderId="16" xfId="0" applyFont="1" applyFill="1" applyBorder="1" applyAlignment="1">
      <alignment horizontal="left" vertical="center" wrapText="1"/>
    </xf>
    <xf numFmtId="0" fontId="32" fillId="55" borderId="16" xfId="0" applyFont="1" applyFill="1" applyBorder="1" applyAlignment="1">
      <alignment vertical="center" wrapText="1"/>
    </xf>
    <xf numFmtId="0" fontId="30" fillId="55" borderId="16" xfId="0" applyFont="1" applyFill="1" applyBorder="1" applyAlignment="1">
      <alignment horizontal="justify" vertical="center"/>
    </xf>
    <xf numFmtId="4" fontId="30" fillId="55" borderId="16" xfId="0" applyNumberFormat="1" applyFont="1" applyFill="1" applyBorder="1" applyAlignment="1">
      <alignment horizontal="center" vertical="center"/>
    </xf>
    <xf numFmtId="221" fontId="30" fillId="55" borderId="16" xfId="0" applyNumberFormat="1" applyFont="1" applyFill="1" applyBorder="1" applyAlignment="1">
      <alignment horizontal="center" vertical="center"/>
    </xf>
    <xf numFmtId="0" fontId="32" fillId="55" borderId="0" xfId="0" applyFont="1" applyFill="1" applyAlignment="1">
      <alignment horizontal="justify" vertical="center"/>
    </xf>
    <xf numFmtId="4" fontId="32" fillId="55" borderId="16" xfId="0" applyNumberFormat="1" applyFont="1" applyFill="1" applyBorder="1" applyAlignment="1">
      <alignment horizontal="center" vertical="center"/>
    </xf>
    <xf numFmtId="221" fontId="32" fillId="55" borderId="16" xfId="0" applyNumberFormat="1" applyFont="1" applyFill="1" applyBorder="1" applyAlignment="1">
      <alignment horizontal="center" vertical="center"/>
    </xf>
    <xf numFmtId="0" fontId="30" fillId="55" borderId="18" xfId="0" applyFont="1" applyFill="1" applyBorder="1" applyAlignment="1">
      <alignment horizontal="left" vertical="center" wrapText="1"/>
    </xf>
    <xf numFmtId="49" fontId="30" fillId="55" borderId="17" xfId="0" applyNumberFormat="1" applyFont="1" applyFill="1" applyBorder="1" applyAlignment="1" applyProtection="1">
      <alignment horizontal="center" vertical="center"/>
      <protection/>
    </xf>
    <xf numFmtId="0" fontId="30" fillId="55" borderId="17" xfId="0" applyFont="1" applyFill="1" applyBorder="1" applyAlignment="1">
      <alignment horizontal="left" vertical="center" wrapText="1"/>
    </xf>
    <xf numFmtId="0" fontId="30" fillId="55" borderId="16" xfId="0" applyNumberFormat="1" applyFont="1" applyFill="1" applyBorder="1" applyAlignment="1" applyProtection="1">
      <alignment horizontal="center" vertical="center"/>
      <protection/>
    </xf>
    <xf numFmtId="0" fontId="30" fillId="55" borderId="0" xfId="0" applyFont="1" applyFill="1" applyBorder="1" applyAlignment="1">
      <alignment vertical="center"/>
    </xf>
    <xf numFmtId="49" fontId="32" fillId="55" borderId="18" xfId="0" applyNumberFormat="1" applyFont="1" applyFill="1" applyBorder="1" applyAlignment="1" applyProtection="1">
      <alignment horizontal="center" vertical="center"/>
      <protection/>
    </xf>
    <xf numFmtId="0" fontId="32" fillId="55" borderId="18" xfId="0" applyNumberFormat="1" applyFont="1" applyFill="1" applyBorder="1" applyAlignment="1" applyProtection="1">
      <alignment horizontal="center" vertical="center"/>
      <protection/>
    </xf>
    <xf numFmtId="0" fontId="32" fillId="55" borderId="18" xfId="0" applyFont="1" applyFill="1" applyBorder="1" applyAlignment="1">
      <alignment horizontal="left" vertical="center" wrapText="1"/>
    </xf>
    <xf numFmtId="0" fontId="32" fillId="55" borderId="0" xfId="0" applyFont="1" applyFill="1" applyBorder="1" applyAlignment="1">
      <alignment vertical="center"/>
    </xf>
    <xf numFmtId="0" fontId="32" fillId="55" borderId="16" xfId="0" applyNumberFormat="1" applyFont="1" applyFill="1" applyBorder="1" applyAlignment="1" applyProtection="1">
      <alignment horizontal="center" vertical="center"/>
      <protection/>
    </xf>
    <xf numFmtId="0" fontId="32" fillId="55" borderId="0" xfId="0" applyFont="1" applyFill="1" applyAlignment="1">
      <alignment vertical="center" wrapText="1"/>
    </xf>
    <xf numFmtId="0" fontId="31" fillId="55" borderId="16" xfId="0" applyNumberFormat="1" applyFont="1" applyFill="1" applyBorder="1" applyAlignment="1" applyProtection="1">
      <alignment horizontal="center" vertical="center"/>
      <protection/>
    </xf>
    <xf numFmtId="0" fontId="30" fillId="55" borderId="19" xfId="0" applyFont="1" applyFill="1" applyBorder="1" applyAlignment="1">
      <alignment horizontal="justify" vertical="center" wrapText="1"/>
    </xf>
    <xf numFmtId="0" fontId="32" fillId="55" borderId="0" xfId="0" applyFont="1" applyFill="1" applyAlignment="1">
      <alignment wrapText="1"/>
    </xf>
    <xf numFmtId="0" fontId="29" fillId="55" borderId="20" xfId="0" applyFont="1" applyFill="1" applyBorder="1" applyAlignment="1">
      <alignment horizontal="left" vertical="center"/>
    </xf>
    <xf numFmtId="0" fontId="30" fillId="55" borderId="20" xfId="0" applyFont="1" applyFill="1" applyBorder="1" applyAlignment="1">
      <alignment horizontal="left" vertical="center" wrapText="1"/>
    </xf>
    <xf numFmtId="0" fontId="30" fillId="55" borderId="21" xfId="0" applyFont="1" applyFill="1" applyBorder="1" applyAlignment="1">
      <alignment horizontal="left" vertical="center" wrapText="1"/>
    </xf>
    <xf numFmtId="0" fontId="30" fillId="55" borderId="16" xfId="0" applyFont="1" applyFill="1" applyBorder="1" applyAlignment="1">
      <alignment wrapText="1"/>
    </xf>
    <xf numFmtId="0" fontId="32" fillId="55" borderId="16" xfId="0" applyFont="1" applyFill="1" applyBorder="1" applyAlignment="1">
      <alignment wrapText="1"/>
    </xf>
    <xf numFmtId="49" fontId="36" fillId="55" borderId="16" xfId="0" applyNumberFormat="1" applyFont="1" applyFill="1" applyBorder="1" applyAlignment="1" applyProtection="1">
      <alignment horizontal="center" vertical="center"/>
      <protection/>
    </xf>
    <xf numFmtId="0" fontId="36" fillId="55" borderId="16" xfId="0" applyFont="1" applyFill="1" applyBorder="1" applyAlignment="1">
      <alignment horizontal="left" vertical="center" wrapText="1"/>
    </xf>
    <xf numFmtId="0" fontId="36" fillId="55" borderId="0" xfId="0" applyFont="1" applyFill="1" applyAlignment="1">
      <alignment vertical="center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0" fontId="32" fillId="55" borderId="20" xfId="0" applyFont="1" applyFill="1" applyBorder="1" applyAlignment="1">
      <alignment horizontal="left" vertical="center" wrapText="1"/>
    </xf>
    <xf numFmtId="0" fontId="29" fillId="55" borderId="16" xfId="0" applyFont="1" applyFill="1" applyBorder="1" applyAlignment="1">
      <alignment horizontal="center" vertical="center" wrapText="1"/>
    </xf>
    <xf numFmtId="0" fontId="29" fillId="55" borderId="20" xfId="0" applyFont="1" applyFill="1" applyBorder="1" applyAlignment="1">
      <alignment horizontal="left" vertical="center" wrapText="1"/>
    </xf>
    <xf numFmtId="4" fontId="29" fillId="55" borderId="16" xfId="0" applyNumberFormat="1" applyFont="1" applyFill="1" applyBorder="1" applyAlignment="1">
      <alignment horizontal="center" vertical="center"/>
    </xf>
    <xf numFmtId="0" fontId="29" fillId="55" borderId="0" xfId="0" applyFont="1" applyFill="1" applyBorder="1" applyAlignment="1">
      <alignment vertical="center"/>
    </xf>
    <xf numFmtId="0" fontId="30" fillId="55" borderId="16" xfId="0" applyFont="1" applyFill="1" applyBorder="1" applyAlignment="1">
      <alignment horizontal="center" vertical="center" wrapText="1"/>
    </xf>
    <xf numFmtId="0" fontId="29" fillId="55" borderId="16" xfId="0" applyFont="1" applyFill="1" applyBorder="1" applyAlignment="1">
      <alignment horizontal="center" wrapText="1"/>
    </xf>
    <xf numFmtId="0" fontId="30" fillId="55" borderId="0" xfId="0" applyFont="1" applyFill="1" applyAlignment="1">
      <alignment wrapText="1"/>
    </xf>
    <xf numFmtId="3" fontId="30" fillId="55" borderId="16" xfId="0" applyNumberFormat="1" applyFont="1" applyFill="1" applyBorder="1" applyAlignment="1">
      <alignment horizontal="center" vertical="center"/>
    </xf>
    <xf numFmtId="0" fontId="30" fillId="55" borderId="0" xfId="0" applyFont="1" applyFill="1" applyBorder="1" applyAlignment="1">
      <alignment/>
    </xf>
    <xf numFmtId="0" fontId="30" fillId="55" borderId="0" xfId="0" applyFont="1" applyFill="1" applyAlignment="1">
      <alignment/>
    </xf>
    <xf numFmtId="0" fontId="30" fillId="55" borderId="16" xfId="0" applyFont="1" applyFill="1" applyBorder="1" applyAlignment="1">
      <alignment horizontal="justify" vertical="center" wrapText="1"/>
    </xf>
    <xf numFmtId="200" fontId="30" fillId="55" borderId="16" xfId="0" applyNumberFormat="1" applyFont="1" applyFill="1" applyBorder="1" applyAlignment="1">
      <alignment horizontal="center" vertical="center" wrapText="1"/>
    </xf>
    <xf numFmtId="0" fontId="31" fillId="55" borderId="16" xfId="0" applyFont="1" applyFill="1" applyBorder="1" applyAlignment="1">
      <alignment horizontal="center" vertical="center" wrapText="1"/>
    </xf>
    <xf numFmtId="0" fontId="31" fillId="55" borderId="16" xfId="0" applyFont="1" applyFill="1" applyBorder="1" applyAlignment="1">
      <alignment vertical="center" wrapText="1"/>
    </xf>
    <xf numFmtId="0" fontId="31" fillId="55" borderId="16" xfId="0" applyFont="1" applyFill="1" applyBorder="1" applyAlignment="1">
      <alignment/>
    </xf>
    <xf numFmtId="0" fontId="31" fillId="55" borderId="0" xfId="0" applyFont="1" applyFill="1" applyBorder="1" applyAlignment="1">
      <alignment horizontal="right" vertical="center"/>
    </xf>
    <xf numFmtId="0" fontId="31" fillId="55" borderId="0" xfId="0" applyFont="1" applyFill="1" applyAlignment="1">
      <alignment horizontal="right" vertical="center"/>
    </xf>
    <xf numFmtId="0" fontId="29" fillId="55" borderId="16" xfId="0" applyFont="1" applyFill="1" applyBorder="1" applyAlignment="1">
      <alignment horizontal="left" vertical="center"/>
    </xf>
    <xf numFmtId="200" fontId="30" fillId="55" borderId="16" xfId="0" applyNumberFormat="1" applyFont="1" applyFill="1" applyBorder="1" applyAlignment="1">
      <alignment horizontal="center" vertical="center"/>
    </xf>
    <xf numFmtId="0" fontId="31" fillId="55" borderId="0" xfId="0" applyFont="1" applyFill="1" applyAlignment="1">
      <alignment/>
    </xf>
    <xf numFmtId="200" fontId="32" fillId="55" borderId="16" xfId="0" applyNumberFormat="1" applyFont="1" applyFill="1" applyBorder="1" applyAlignment="1">
      <alignment horizontal="center" vertical="center" wrapText="1"/>
    </xf>
    <xf numFmtId="0" fontId="32" fillId="55" borderId="0" xfId="0" applyFont="1" applyFill="1" applyBorder="1" applyAlignment="1">
      <alignment/>
    </xf>
    <xf numFmtId="200" fontId="30" fillId="55" borderId="16" xfId="95" applyNumberFormat="1" applyFont="1" applyFill="1" applyBorder="1" applyAlignment="1">
      <alignment horizontal="center" vertical="center"/>
      <protection/>
    </xf>
    <xf numFmtId="4" fontId="30" fillId="55" borderId="16" xfId="95" applyNumberFormat="1" applyFont="1" applyFill="1" applyBorder="1" applyAlignment="1">
      <alignment horizontal="center" vertical="center"/>
      <protection/>
    </xf>
    <xf numFmtId="0" fontId="31" fillId="55" borderId="0" xfId="0" applyFont="1" applyFill="1" applyAlignment="1">
      <alignment wrapText="1"/>
    </xf>
    <xf numFmtId="0" fontId="32" fillId="55" borderId="0" xfId="0" applyFont="1" applyFill="1" applyAlignment="1">
      <alignment/>
    </xf>
    <xf numFmtId="0" fontId="29" fillId="55" borderId="0" xfId="0" applyFont="1" applyFill="1" applyAlignment="1">
      <alignment wrapText="1"/>
    </xf>
    <xf numFmtId="0" fontId="30" fillId="55" borderId="16" xfId="0" applyFont="1" applyFill="1" applyBorder="1" applyAlignment="1">
      <alignment horizontal="center" wrapText="1"/>
    </xf>
    <xf numFmtId="3" fontId="29" fillId="55" borderId="16" xfId="0" applyNumberFormat="1" applyFont="1" applyFill="1" applyBorder="1" applyAlignment="1">
      <alignment horizontal="right" vertical="center"/>
    </xf>
    <xf numFmtId="203" fontId="30" fillId="55" borderId="16" xfId="0" applyNumberFormat="1" applyFont="1" applyFill="1" applyBorder="1" applyAlignment="1">
      <alignment horizontal="center" vertical="center" wrapText="1"/>
    </xf>
    <xf numFmtId="3" fontId="29" fillId="55" borderId="16" xfId="0" applyNumberFormat="1" applyFont="1" applyFill="1" applyBorder="1" applyAlignment="1">
      <alignment horizontal="center" vertical="center" wrapText="1"/>
    </xf>
    <xf numFmtId="221" fontId="29" fillId="55" borderId="16" xfId="0" applyNumberFormat="1" applyFont="1" applyFill="1" applyBorder="1" applyAlignment="1">
      <alignment horizontal="right" vertical="center" wrapText="1"/>
    </xf>
    <xf numFmtId="4" fontId="30" fillId="55" borderId="16" xfId="0" applyNumberFormat="1" applyFont="1" applyFill="1" applyBorder="1" applyAlignment="1">
      <alignment vertical="center"/>
    </xf>
    <xf numFmtId="221" fontId="30" fillId="55" borderId="16" xfId="0" applyNumberFormat="1" applyFont="1" applyFill="1" applyBorder="1" applyAlignment="1">
      <alignment vertical="center"/>
    </xf>
    <xf numFmtId="0" fontId="29" fillId="55" borderId="18" xfId="0" applyFont="1" applyFill="1" applyBorder="1" applyAlignment="1">
      <alignment horizontal="left" vertical="center" wrapText="1"/>
    </xf>
    <xf numFmtId="49" fontId="30" fillId="55" borderId="0" xfId="0" applyNumberFormat="1" applyFont="1" applyFill="1" applyAlignment="1" applyProtection="1">
      <alignment horizontal="center"/>
      <protection/>
    </xf>
    <xf numFmtId="0" fontId="30" fillId="55" borderId="0" xfId="0" applyNumberFormat="1" applyFont="1" applyFill="1" applyAlignment="1" applyProtection="1">
      <alignment horizontal="center"/>
      <protection/>
    </xf>
    <xf numFmtId="0" fontId="30" fillId="55" borderId="0" xfId="0" applyNumberFormat="1" applyFont="1" applyFill="1" applyAlignment="1" applyProtection="1">
      <alignment/>
      <protection/>
    </xf>
    <xf numFmtId="221" fontId="30" fillId="55" borderId="0" xfId="0" applyNumberFormat="1" applyFont="1" applyFill="1" applyAlignment="1">
      <alignment/>
    </xf>
    <xf numFmtId="221" fontId="0" fillId="55" borderId="0" xfId="0" applyNumberFormat="1" applyFont="1" applyFill="1" applyAlignment="1">
      <alignment/>
    </xf>
    <xf numFmtId="0" fontId="24" fillId="55" borderId="0" xfId="0" applyNumberFormat="1" applyFont="1" applyFill="1" applyAlignment="1" applyProtection="1">
      <alignment horizontal="center"/>
      <protection/>
    </xf>
    <xf numFmtId="0" fontId="24" fillId="55" borderId="0" xfId="0" applyNumberFormat="1" applyFont="1" applyFill="1" applyAlignment="1" applyProtection="1">
      <alignment/>
      <protection/>
    </xf>
    <xf numFmtId="0" fontId="28" fillId="55" borderId="0" xfId="0" applyFont="1" applyFill="1" applyAlignment="1">
      <alignment vertical="top"/>
    </xf>
    <xf numFmtId="0" fontId="33" fillId="55" borderId="0" xfId="0" applyFont="1" applyFill="1" applyBorder="1" applyAlignment="1">
      <alignment/>
    </xf>
    <xf numFmtId="0" fontId="33" fillId="55" borderId="0" xfId="0" applyFont="1" applyFill="1" applyBorder="1" applyAlignment="1">
      <alignment vertical="center"/>
    </xf>
    <xf numFmtId="1" fontId="37" fillId="55" borderId="0" xfId="0" applyNumberFormat="1" applyFont="1" applyFill="1" applyBorder="1" applyAlignment="1">
      <alignment horizontal="center" vertical="center"/>
    </xf>
    <xf numFmtId="0" fontId="33" fillId="55" borderId="0" xfId="0" applyFont="1" applyFill="1" applyAlignment="1">
      <alignment/>
    </xf>
    <xf numFmtId="0" fontId="26" fillId="55" borderId="0" xfId="0" applyFont="1" applyFill="1" applyBorder="1" applyAlignment="1">
      <alignment vertical="center" textRotation="180"/>
    </xf>
    <xf numFmtId="0" fontId="33" fillId="55" borderId="0" xfId="0" applyFont="1" applyFill="1" applyAlignment="1">
      <alignment/>
    </xf>
    <xf numFmtId="49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35" fillId="55" borderId="0" xfId="0" applyNumberFormat="1" applyFont="1" applyFill="1" applyAlignment="1" applyProtection="1">
      <alignment horizontal="left"/>
      <protection/>
    </xf>
    <xf numFmtId="0" fontId="33" fillId="55" borderId="0" xfId="0" applyFont="1" applyFill="1" applyBorder="1" applyAlignment="1">
      <alignment horizontal="left" vertical="distributed" wrapText="1"/>
    </xf>
    <xf numFmtId="221" fontId="32" fillId="55" borderId="16" xfId="0" applyNumberFormat="1" applyFont="1" applyFill="1" applyBorder="1" applyAlignment="1">
      <alignment vertical="center"/>
    </xf>
    <xf numFmtId="4" fontId="32" fillId="55" borderId="16" xfId="0" applyNumberFormat="1" applyFont="1" applyFill="1" applyBorder="1" applyAlignment="1">
      <alignment vertical="center"/>
    </xf>
    <xf numFmtId="221" fontId="36" fillId="55" borderId="16" xfId="0" applyNumberFormat="1" applyFont="1" applyFill="1" applyBorder="1" applyAlignment="1">
      <alignment vertical="center"/>
    </xf>
    <xf numFmtId="4" fontId="36" fillId="55" borderId="16" xfId="0" applyNumberFormat="1" applyFont="1" applyFill="1" applyBorder="1" applyAlignment="1">
      <alignment vertical="center"/>
    </xf>
    <xf numFmtId="0" fontId="24" fillId="55" borderId="0" xfId="0" applyFont="1" applyFill="1" applyAlignment="1">
      <alignment horizontal="center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33" fillId="55" borderId="0" xfId="0" applyNumberFormat="1" applyFont="1" applyFill="1" applyAlignment="1" applyProtection="1">
      <alignment/>
      <protection/>
    </xf>
    <xf numFmtId="4" fontId="38" fillId="55" borderId="17" xfId="0" applyNumberFormat="1" applyFont="1" applyFill="1" applyBorder="1" applyAlignment="1">
      <alignment horizontal="center" vertical="center" wrapText="1"/>
    </xf>
    <xf numFmtId="4" fontId="38" fillId="55" borderId="22" xfId="0" applyNumberFormat="1" applyFont="1" applyFill="1" applyBorder="1" applyAlignment="1">
      <alignment horizontal="center" vertical="center" wrapText="1"/>
    </xf>
    <xf numFmtId="4" fontId="38" fillId="55" borderId="18" xfId="0" applyNumberFormat="1" applyFont="1" applyFill="1" applyBorder="1" applyAlignment="1">
      <alignment horizontal="center" vertical="center" wrapText="1"/>
    </xf>
    <xf numFmtId="0" fontId="39" fillId="55" borderId="0" xfId="0" applyNumberFormat="1" applyFont="1" applyFill="1" applyBorder="1" applyAlignment="1" applyProtection="1">
      <alignment horizontal="center" vertical="center" wrapText="1"/>
      <protection/>
    </xf>
    <xf numFmtId="0" fontId="40" fillId="55" borderId="0" xfId="0" applyNumberFormat="1" applyFont="1" applyFill="1" applyAlignment="1" applyProtection="1">
      <alignment horizontal="left" vertical="center"/>
      <protection/>
    </xf>
    <xf numFmtId="0" fontId="40" fillId="55" borderId="0" xfId="0" applyNumberFormat="1" applyFont="1" applyFill="1" applyAlignment="1" applyProtection="1">
      <alignment horizontal="left"/>
      <protection/>
    </xf>
    <xf numFmtId="0" fontId="40" fillId="55" borderId="0" xfId="0" applyFont="1" applyFill="1" applyBorder="1" applyAlignment="1">
      <alignment horizontal="left"/>
    </xf>
    <xf numFmtId="0" fontId="24" fillId="55" borderId="17" xfId="0" applyFont="1" applyFill="1" applyBorder="1" applyAlignment="1">
      <alignment horizontal="center" vertical="center" wrapText="1"/>
    </xf>
    <xf numFmtId="0" fontId="24" fillId="55" borderId="22" xfId="0" applyFont="1" applyFill="1" applyBorder="1" applyAlignment="1">
      <alignment horizontal="center" vertical="center" wrapText="1"/>
    </xf>
    <xf numFmtId="0" fontId="24" fillId="55" borderId="18" xfId="0" applyFont="1" applyFill="1" applyBorder="1" applyAlignment="1">
      <alignment horizontal="center" vertical="center" wrapText="1"/>
    </xf>
    <xf numFmtId="0" fontId="34" fillId="55" borderId="16" xfId="0" applyFont="1" applyFill="1" applyBorder="1" applyAlignment="1">
      <alignment horizontal="center" vertical="center" wrapText="1"/>
    </xf>
    <xf numFmtId="0" fontId="24" fillId="55" borderId="17" xfId="0" applyNumberFormat="1" applyFont="1" applyFill="1" applyBorder="1" applyAlignment="1" applyProtection="1">
      <alignment horizontal="center" vertical="center" wrapText="1"/>
      <protection/>
    </xf>
    <xf numFmtId="0" fontId="24" fillId="55" borderId="22" xfId="0" applyNumberFormat="1" applyFont="1" applyFill="1" applyBorder="1" applyAlignment="1" applyProtection="1">
      <alignment horizontal="center" vertical="center" wrapText="1"/>
      <protection/>
    </xf>
    <xf numFmtId="0" fontId="24" fillId="55" borderId="18" xfId="0" applyNumberFormat="1" applyFont="1" applyFill="1" applyBorder="1" applyAlignment="1" applyProtection="1">
      <alignment horizontal="center" vertical="center" wrapText="1"/>
      <protection/>
    </xf>
    <xf numFmtId="0" fontId="26" fillId="55" borderId="0" xfId="0" applyNumberFormat="1" applyFont="1" applyFill="1" applyAlignment="1" applyProtection="1">
      <alignment horizontal="left"/>
      <protection/>
    </xf>
    <xf numFmtId="0" fontId="33" fillId="55" borderId="0" xfId="0" applyNumberFormat="1" applyFont="1" applyFill="1" applyAlignment="1" applyProtection="1">
      <alignment horizontal="left"/>
      <protection/>
    </xf>
    <xf numFmtId="49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449"/>
  <sheetViews>
    <sheetView showGridLines="0" tabSelected="1" view="pageBreakPreview" zoomScale="60" zoomScaleNormal="70" zoomScalePageLayoutView="0" workbookViewId="0" topLeftCell="A339">
      <selection activeCell="D358" sqref="D358"/>
    </sheetView>
  </sheetViews>
  <sheetFormatPr defaultColWidth="9.16015625" defaultRowHeight="12.75"/>
  <cols>
    <col min="1" max="1" width="19.33203125" style="2" customWidth="1"/>
    <col min="2" max="2" width="17.33203125" style="3" customWidth="1"/>
    <col min="3" max="3" width="17.16015625" style="3" customWidth="1"/>
    <col min="4" max="5" width="56.83203125" style="4" customWidth="1"/>
    <col min="6" max="6" width="17.83203125" style="4" customWidth="1"/>
    <col min="7" max="7" width="19.16015625" style="4" customWidth="1"/>
    <col min="8" max="8" width="19.5" style="4" customWidth="1"/>
    <col min="9" max="9" width="29.16015625" style="5" customWidth="1"/>
    <col min="10" max="10" width="25.5" style="5" customWidth="1"/>
    <col min="11" max="16384" width="9.16015625" style="5" customWidth="1"/>
  </cols>
  <sheetData>
    <row r="1" spans="7:10" ht="30" customHeight="1">
      <c r="G1" s="138" t="s">
        <v>471</v>
      </c>
      <c r="H1" s="138"/>
      <c r="I1" s="138"/>
      <c r="J1" s="138"/>
    </row>
    <row r="2" spans="7:10" ht="30">
      <c r="G2" s="139" t="s">
        <v>478</v>
      </c>
      <c r="H2" s="139"/>
      <c r="I2" s="139"/>
      <c r="J2" s="139"/>
    </row>
    <row r="3" spans="7:10" ht="30">
      <c r="G3" s="140" t="s">
        <v>479</v>
      </c>
      <c r="H3" s="140"/>
      <c r="I3" s="140"/>
      <c r="J3" s="140"/>
    </row>
    <row r="4" spans="7:10" ht="33" customHeight="1">
      <c r="G4" s="140" t="s">
        <v>481</v>
      </c>
      <c r="H4" s="140"/>
      <c r="I4" s="140"/>
      <c r="J4" s="140"/>
    </row>
    <row r="5" spans="7:10" ht="32.25" customHeight="1">
      <c r="G5" s="139" t="s">
        <v>480</v>
      </c>
      <c r="H5" s="139"/>
      <c r="I5" s="139"/>
      <c r="J5" s="139"/>
    </row>
    <row r="6" spans="1:8" s="8" customFormat="1" ht="38.25" customHeight="1">
      <c r="A6" s="2"/>
      <c r="B6" s="3"/>
      <c r="C6" s="3"/>
      <c r="D6" s="6"/>
      <c r="E6" s="6"/>
      <c r="F6" s="6"/>
      <c r="G6" s="7"/>
      <c r="H6" s="125"/>
    </row>
    <row r="7" spans="1:10" ht="45" customHeight="1">
      <c r="A7" s="137" t="s">
        <v>470</v>
      </c>
      <c r="B7" s="137"/>
      <c r="C7" s="137"/>
      <c r="D7" s="137"/>
      <c r="E7" s="137"/>
      <c r="F7" s="137"/>
      <c r="G7" s="137"/>
      <c r="H7" s="137"/>
      <c r="I7" s="137"/>
      <c r="J7" s="137"/>
    </row>
    <row r="8" spans="4:10" ht="15">
      <c r="D8" s="9"/>
      <c r="E8" s="9"/>
      <c r="F8" s="9"/>
      <c r="G8" s="9"/>
      <c r="H8" s="9"/>
      <c r="I8" s="113"/>
      <c r="J8" s="131" t="s">
        <v>144</v>
      </c>
    </row>
    <row r="9" spans="1:10" s="10" customFormat="1" ht="42.75" customHeight="1">
      <c r="A9" s="150" t="s">
        <v>55</v>
      </c>
      <c r="B9" s="151" t="s">
        <v>56</v>
      </c>
      <c r="C9" s="151" t="s">
        <v>32</v>
      </c>
      <c r="D9" s="151" t="s">
        <v>64</v>
      </c>
      <c r="E9" s="141" t="s">
        <v>196</v>
      </c>
      <c r="F9" s="145" t="s">
        <v>197</v>
      </c>
      <c r="G9" s="145" t="s">
        <v>198</v>
      </c>
      <c r="H9" s="145" t="s">
        <v>199</v>
      </c>
      <c r="I9" s="144" t="s">
        <v>236</v>
      </c>
      <c r="J9" s="134" t="s">
        <v>469</v>
      </c>
    </row>
    <row r="10" spans="1:10" s="10" customFormat="1" ht="42" customHeight="1">
      <c r="A10" s="150"/>
      <c r="B10" s="151"/>
      <c r="C10" s="151"/>
      <c r="D10" s="151"/>
      <c r="E10" s="142"/>
      <c r="F10" s="146"/>
      <c r="G10" s="146"/>
      <c r="H10" s="146"/>
      <c r="I10" s="144"/>
      <c r="J10" s="135"/>
    </row>
    <row r="11" spans="1:10" s="10" customFormat="1" ht="53.25" customHeight="1">
      <c r="A11" s="150"/>
      <c r="B11" s="151"/>
      <c r="C11" s="151"/>
      <c r="D11" s="151"/>
      <c r="E11" s="143"/>
      <c r="F11" s="147"/>
      <c r="G11" s="147"/>
      <c r="H11" s="147"/>
      <c r="I11" s="144"/>
      <c r="J11" s="136"/>
    </row>
    <row r="12" spans="1:10" s="10" customFormat="1" ht="15.75" customHeight="1">
      <c r="A12" s="123" t="s">
        <v>195</v>
      </c>
      <c r="B12" s="124">
        <v>2</v>
      </c>
      <c r="C12" s="124">
        <v>3</v>
      </c>
      <c r="D12" s="124">
        <v>4</v>
      </c>
      <c r="E12" s="124">
        <v>5</v>
      </c>
      <c r="F12" s="124">
        <v>6</v>
      </c>
      <c r="G12" s="124">
        <v>7</v>
      </c>
      <c r="H12" s="124">
        <v>8</v>
      </c>
      <c r="I12" s="132">
        <v>9</v>
      </c>
      <c r="J12" s="132">
        <v>10</v>
      </c>
    </row>
    <row r="13" spans="1:10" s="15" customFormat="1" ht="45" customHeight="1">
      <c r="A13" s="11" t="s">
        <v>87</v>
      </c>
      <c r="B13" s="11"/>
      <c r="C13" s="11"/>
      <c r="D13" s="12" t="s">
        <v>25</v>
      </c>
      <c r="E13" s="12"/>
      <c r="F13" s="12"/>
      <c r="G13" s="12"/>
      <c r="H13" s="12"/>
      <c r="I13" s="14">
        <f>I14</f>
        <v>50659724</v>
      </c>
      <c r="J13" s="14">
        <f>J14</f>
        <v>49837444.25</v>
      </c>
    </row>
    <row r="14" spans="1:10" s="20" customFormat="1" ht="57" customHeight="1">
      <c r="A14" s="16" t="s">
        <v>88</v>
      </c>
      <c r="B14" s="16"/>
      <c r="C14" s="16"/>
      <c r="D14" s="17" t="s">
        <v>25</v>
      </c>
      <c r="E14" s="17"/>
      <c r="F14" s="17"/>
      <c r="G14" s="17"/>
      <c r="H14" s="17"/>
      <c r="I14" s="19">
        <f>I15+I16+I19+I23+I26+I31+I29+I21+I18+I30+I32+I35+I33+I34</f>
        <v>50659724</v>
      </c>
      <c r="J14" s="19">
        <f>J15+J16+J19+J23+J26+J31+J29+J21+J18+J30+J32+J35+J33+J34</f>
        <v>49837444.25</v>
      </c>
    </row>
    <row r="15" spans="1:10" s="25" customFormat="1" ht="85.5" customHeight="1">
      <c r="A15" s="21" t="s">
        <v>89</v>
      </c>
      <c r="B15" s="21" t="s">
        <v>66</v>
      </c>
      <c r="C15" s="21" t="s">
        <v>31</v>
      </c>
      <c r="D15" s="22" t="s">
        <v>67</v>
      </c>
      <c r="E15" s="22"/>
      <c r="F15" s="22"/>
      <c r="G15" s="22"/>
      <c r="H15" s="22"/>
      <c r="I15" s="107">
        <v>3218214</v>
      </c>
      <c r="J15" s="107">
        <v>3173191.9</v>
      </c>
    </row>
    <row r="16" spans="1:10" s="25" customFormat="1" ht="45" customHeight="1">
      <c r="A16" s="21" t="s">
        <v>90</v>
      </c>
      <c r="B16" s="21" t="s">
        <v>71</v>
      </c>
      <c r="C16" s="21"/>
      <c r="D16" s="22" t="s">
        <v>9</v>
      </c>
      <c r="E16" s="22"/>
      <c r="F16" s="22"/>
      <c r="G16" s="22"/>
      <c r="H16" s="22"/>
      <c r="I16" s="24">
        <f>I17</f>
        <v>790500</v>
      </c>
      <c r="J16" s="24">
        <f>J17</f>
        <v>789320.95</v>
      </c>
    </row>
    <row r="17" spans="1:10" s="31" customFormat="1" ht="66.75" customHeight="1">
      <c r="A17" s="26" t="s">
        <v>91</v>
      </c>
      <c r="B17" s="26" t="s">
        <v>72</v>
      </c>
      <c r="C17" s="26" t="s">
        <v>54</v>
      </c>
      <c r="D17" s="27" t="s">
        <v>73</v>
      </c>
      <c r="E17" s="28"/>
      <c r="F17" s="28"/>
      <c r="G17" s="28"/>
      <c r="H17" s="28"/>
      <c r="I17" s="30">
        <v>790500</v>
      </c>
      <c r="J17" s="30">
        <v>789320.95</v>
      </c>
    </row>
    <row r="18" spans="1:10" s="33" customFormat="1" ht="63" customHeight="1">
      <c r="A18" s="21" t="s">
        <v>258</v>
      </c>
      <c r="B18" s="21" t="s">
        <v>259</v>
      </c>
      <c r="C18" s="21" t="s">
        <v>257</v>
      </c>
      <c r="D18" s="22" t="s">
        <v>256</v>
      </c>
      <c r="E18" s="32"/>
      <c r="F18" s="32"/>
      <c r="G18" s="32"/>
      <c r="H18" s="32"/>
      <c r="I18" s="24">
        <v>28500</v>
      </c>
      <c r="J18" s="24">
        <v>28500</v>
      </c>
    </row>
    <row r="19" spans="1:10" s="25" customFormat="1" ht="42.75" customHeight="1">
      <c r="A19" s="21" t="s">
        <v>92</v>
      </c>
      <c r="B19" s="21" t="s">
        <v>6</v>
      </c>
      <c r="C19" s="21"/>
      <c r="D19" s="22" t="s">
        <v>7</v>
      </c>
      <c r="E19" s="22"/>
      <c r="F19" s="22"/>
      <c r="G19" s="22"/>
      <c r="H19" s="22"/>
      <c r="I19" s="24">
        <f>I20</f>
        <v>20500</v>
      </c>
      <c r="J19" s="24">
        <f>J20</f>
        <v>20498</v>
      </c>
    </row>
    <row r="20" spans="1:10" s="34" customFormat="1" ht="56.25" customHeight="1">
      <c r="A20" s="26" t="s">
        <v>211</v>
      </c>
      <c r="B20" s="26" t="s">
        <v>212</v>
      </c>
      <c r="C20" s="26" t="s">
        <v>49</v>
      </c>
      <c r="D20" s="27" t="s">
        <v>213</v>
      </c>
      <c r="E20" s="27"/>
      <c r="F20" s="27"/>
      <c r="G20" s="27"/>
      <c r="H20" s="27"/>
      <c r="I20" s="127">
        <v>20500</v>
      </c>
      <c r="J20" s="127">
        <v>20498</v>
      </c>
    </row>
    <row r="21" spans="1:10" s="25" customFormat="1" ht="28.5" customHeight="1">
      <c r="A21" s="21" t="s">
        <v>237</v>
      </c>
      <c r="B21" s="21" t="s">
        <v>240</v>
      </c>
      <c r="C21" s="21"/>
      <c r="D21" s="22" t="s">
        <v>239</v>
      </c>
      <c r="E21" s="22"/>
      <c r="F21" s="22"/>
      <c r="G21" s="22"/>
      <c r="H21" s="22"/>
      <c r="I21" s="24">
        <f>I22</f>
        <v>177000</v>
      </c>
      <c r="J21" s="24">
        <f>J22</f>
        <v>175000</v>
      </c>
    </row>
    <row r="22" spans="1:10" s="34" customFormat="1" ht="63" customHeight="1">
      <c r="A22" s="26" t="s">
        <v>238</v>
      </c>
      <c r="B22" s="26" t="s">
        <v>241</v>
      </c>
      <c r="C22" s="26" t="s">
        <v>50</v>
      </c>
      <c r="D22" s="27" t="s">
        <v>242</v>
      </c>
      <c r="E22" s="27"/>
      <c r="F22" s="27"/>
      <c r="G22" s="27"/>
      <c r="H22" s="27"/>
      <c r="I22" s="127">
        <v>177000</v>
      </c>
      <c r="J22" s="127">
        <v>175000</v>
      </c>
    </row>
    <row r="23" spans="1:10" s="25" customFormat="1" ht="40.5" customHeight="1">
      <c r="A23" s="35" t="s">
        <v>93</v>
      </c>
      <c r="B23" s="35" t="s">
        <v>61</v>
      </c>
      <c r="C23" s="35"/>
      <c r="D23" s="22" t="s">
        <v>63</v>
      </c>
      <c r="E23" s="22"/>
      <c r="F23" s="22"/>
      <c r="G23" s="22"/>
      <c r="H23" s="22"/>
      <c r="I23" s="24">
        <f>I24+I25</f>
        <v>370650</v>
      </c>
      <c r="J23" s="24">
        <f>J24+J25</f>
        <v>370615</v>
      </c>
    </row>
    <row r="24" spans="1:10" s="31" customFormat="1" ht="75" customHeight="1">
      <c r="A24" s="36" t="s">
        <v>94</v>
      </c>
      <c r="B24" s="36" t="s">
        <v>62</v>
      </c>
      <c r="C24" s="36" t="s">
        <v>50</v>
      </c>
      <c r="D24" s="27" t="s">
        <v>10</v>
      </c>
      <c r="E24" s="28"/>
      <c r="F24" s="28"/>
      <c r="G24" s="28"/>
      <c r="H24" s="28"/>
      <c r="I24" s="30">
        <v>300000</v>
      </c>
      <c r="J24" s="30">
        <v>299965</v>
      </c>
    </row>
    <row r="25" spans="1:10" s="31" customFormat="1" ht="66" customHeight="1">
      <c r="A25" s="36" t="s">
        <v>380</v>
      </c>
      <c r="B25" s="36" t="s">
        <v>381</v>
      </c>
      <c r="C25" s="36" t="s">
        <v>50</v>
      </c>
      <c r="D25" s="27" t="s">
        <v>382</v>
      </c>
      <c r="E25" s="28"/>
      <c r="F25" s="28"/>
      <c r="G25" s="28"/>
      <c r="H25" s="28"/>
      <c r="I25" s="30">
        <v>70650</v>
      </c>
      <c r="J25" s="30">
        <v>70650</v>
      </c>
    </row>
    <row r="26" spans="1:10" s="34" customFormat="1" ht="52.5" customHeight="1">
      <c r="A26" s="35" t="s">
        <v>95</v>
      </c>
      <c r="B26" s="35" t="s">
        <v>51</v>
      </c>
      <c r="C26" s="35"/>
      <c r="D26" s="22" t="s">
        <v>58</v>
      </c>
      <c r="E26" s="22"/>
      <c r="F26" s="22"/>
      <c r="G26" s="22"/>
      <c r="H26" s="22"/>
      <c r="I26" s="24">
        <f>I27+I28</f>
        <v>2943980</v>
      </c>
      <c r="J26" s="24">
        <f>J27+J28</f>
        <v>2343802.34</v>
      </c>
    </row>
    <row r="27" spans="1:10" s="34" customFormat="1" ht="106.5" customHeight="1">
      <c r="A27" s="36" t="s">
        <v>96</v>
      </c>
      <c r="B27" s="36" t="s">
        <v>59</v>
      </c>
      <c r="C27" s="36" t="s">
        <v>50</v>
      </c>
      <c r="D27" s="27" t="s">
        <v>60</v>
      </c>
      <c r="E27" s="27"/>
      <c r="F27" s="27"/>
      <c r="G27" s="27"/>
      <c r="H27" s="27"/>
      <c r="I27" s="127">
        <v>2920000</v>
      </c>
      <c r="J27" s="127">
        <v>2319822.34</v>
      </c>
    </row>
    <row r="28" spans="1:10" s="34" customFormat="1" ht="82.5" customHeight="1">
      <c r="A28" s="36" t="s">
        <v>400</v>
      </c>
      <c r="B28" s="36" t="s">
        <v>401</v>
      </c>
      <c r="C28" s="36" t="s">
        <v>50</v>
      </c>
      <c r="D28" s="27" t="s">
        <v>402</v>
      </c>
      <c r="E28" s="27"/>
      <c r="F28" s="27"/>
      <c r="G28" s="27"/>
      <c r="H28" s="27"/>
      <c r="I28" s="127">
        <v>23980</v>
      </c>
      <c r="J28" s="127">
        <v>23980</v>
      </c>
    </row>
    <row r="29" spans="1:10" s="25" customFormat="1" ht="45" customHeight="1">
      <c r="A29" s="35" t="s">
        <v>222</v>
      </c>
      <c r="B29" s="35" t="s">
        <v>223</v>
      </c>
      <c r="C29" s="35" t="s">
        <v>225</v>
      </c>
      <c r="D29" s="22" t="s">
        <v>224</v>
      </c>
      <c r="E29" s="22"/>
      <c r="F29" s="22"/>
      <c r="G29" s="22"/>
      <c r="H29" s="22"/>
      <c r="I29" s="24">
        <v>8501000</v>
      </c>
      <c r="J29" s="24">
        <v>8464062</v>
      </c>
    </row>
    <row r="30" spans="1:10" s="25" customFormat="1" ht="46.5" customHeight="1">
      <c r="A30" s="35" t="s">
        <v>263</v>
      </c>
      <c r="B30" s="35" t="s">
        <v>264</v>
      </c>
      <c r="C30" s="35" t="s">
        <v>266</v>
      </c>
      <c r="D30" s="37" t="s">
        <v>265</v>
      </c>
      <c r="E30" s="22"/>
      <c r="F30" s="22"/>
      <c r="G30" s="22"/>
      <c r="H30" s="22"/>
      <c r="I30" s="107">
        <v>16800</v>
      </c>
      <c r="J30" s="107">
        <v>16800</v>
      </c>
    </row>
    <row r="31" spans="1:10" s="34" customFormat="1" ht="40.5" customHeight="1">
      <c r="A31" s="35" t="s">
        <v>97</v>
      </c>
      <c r="B31" s="35" t="s">
        <v>3</v>
      </c>
      <c r="C31" s="35" t="s">
        <v>52</v>
      </c>
      <c r="D31" s="22" t="s">
        <v>11</v>
      </c>
      <c r="E31" s="22" t="s">
        <v>207</v>
      </c>
      <c r="F31" s="22"/>
      <c r="G31" s="22"/>
      <c r="H31" s="22"/>
      <c r="I31" s="107">
        <v>28860000</v>
      </c>
      <c r="J31" s="107">
        <v>28860000</v>
      </c>
    </row>
    <row r="32" spans="1:10" s="34" customFormat="1" ht="54.75" customHeight="1">
      <c r="A32" s="35" t="s">
        <v>267</v>
      </c>
      <c r="B32" s="35" t="s">
        <v>268</v>
      </c>
      <c r="C32" s="35" t="s">
        <v>269</v>
      </c>
      <c r="D32" s="38" t="s">
        <v>270</v>
      </c>
      <c r="E32" s="22"/>
      <c r="F32" s="22"/>
      <c r="G32" s="22"/>
      <c r="H32" s="22"/>
      <c r="I32" s="107">
        <v>235900</v>
      </c>
      <c r="J32" s="107">
        <v>101749.06</v>
      </c>
    </row>
    <row r="33" spans="1:10" s="34" customFormat="1" ht="24.75" customHeight="1">
      <c r="A33" s="35" t="s">
        <v>319</v>
      </c>
      <c r="B33" s="35" t="s">
        <v>322</v>
      </c>
      <c r="C33" s="35" t="s">
        <v>269</v>
      </c>
      <c r="D33" s="22" t="s">
        <v>321</v>
      </c>
      <c r="E33" s="22"/>
      <c r="F33" s="22"/>
      <c r="G33" s="22"/>
      <c r="H33" s="22"/>
      <c r="I33" s="107">
        <v>57900</v>
      </c>
      <c r="J33" s="107">
        <v>57900</v>
      </c>
    </row>
    <row r="34" spans="1:10" s="34" customFormat="1" ht="27" customHeight="1">
      <c r="A34" s="35" t="s">
        <v>331</v>
      </c>
      <c r="B34" s="35" t="s">
        <v>230</v>
      </c>
      <c r="C34" s="35" t="s">
        <v>30</v>
      </c>
      <c r="D34" s="22" t="s">
        <v>227</v>
      </c>
      <c r="E34" s="22"/>
      <c r="F34" s="22"/>
      <c r="G34" s="22"/>
      <c r="H34" s="22"/>
      <c r="I34" s="107">
        <v>344000</v>
      </c>
      <c r="J34" s="107">
        <v>344000</v>
      </c>
    </row>
    <row r="35" spans="1:10" s="34" customFormat="1" ht="87" customHeight="1">
      <c r="A35" s="35" t="s">
        <v>290</v>
      </c>
      <c r="B35" s="35" t="s">
        <v>278</v>
      </c>
      <c r="C35" s="35" t="s">
        <v>30</v>
      </c>
      <c r="D35" s="38" t="s">
        <v>289</v>
      </c>
      <c r="E35" s="22"/>
      <c r="F35" s="22"/>
      <c r="G35" s="22"/>
      <c r="H35" s="22"/>
      <c r="I35" s="107">
        <v>5094780</v>
      </c>
      <c r="J35" s="107">
        <v>5092005</v>
      </c>
    </row>
    <row r="36" spans="1:10" s="15" customFormat="1" ht="42" customHeight="1">
      <c r="A36" s="39" t="s">
        <v>98</v>
      </c>
      <c r="B36" s="39"/>
      <c r="C36" s="39"/>
      <c r="D36" s="40" t="s">
        <v>12</v>
      </c>
      <c r="E36" s="40"/>
      <c r="F36" s="40"/>
      <c r="G36" s="40"/>
      <c r="H36" s="40"/>
      <c r="I36" s="14">
        <f>I37</f>
        <v>64263566.42</v>
      </c>
      <c r="J36" s="14">
        <f>J37</f>
        <v>58936562.04000001</v>
      </c>
    </row>
    <row r="37" spans="1:10" s="20" customFormat="1" ht="42" customHeight="1">
      <c r="A37" s="41" t="s">
        <v>99</v>
      </c>
      <c r="B37" s="41"/>
      <c r="C37" s="41"/>
      <c r="D37" s="42" t="s">
        <v>12</v>
      </c>
      <c r="E37" s="42"/>
      <c r="F37" s="42"/>
      <c r="G37" s="42"/>
      <c r="H37" s="42"/>
      <c r="I37" s="19">
        <f>I39+I40+I41+I43+I44+I48+I51+I56+I53+I57+I45+I47</f>
        <v>64263566.42</v>
      </c>
      <c r="J37" s="19">
        <f>J39+J40+J41+J43+J44+J48+J51+J56+J53+J57+J45+J47</f>
        <v>58936562.04000001</v>
      </c>
    </row>
    <row r="38" spans="1:10" s="20" customFormat="1" ht="37.5" customHeight="1">
      <c r="A38" s="16"/>
      <c r="B38" s="16"/>
      <c r="C38" s="16"/>
      <c r="D38" s="42" t="s">
        <v>428</v>
      </c>
      <c r="E38" s="42"/>
      <c r="F38" s="42"/>
      <c r="G38" s="42"/>
      <c r="H38" s="42"/>
      <c r="I38" s="19">
        <f>I42+I46+I50+I55</f>
        <v>26902495.78</v>
      </c>
      <c r="J38" s="19">
        <f>J42+J46+J50+J55</f>
        <v>22105217.64</v>
      </c>
    </row>
    <row r="39" spans="1:10" s="25" customFormat="1" ht="54">
      <c r="A39" s="21" t="s">
        <v>100</v>
      </c>
      <c r="B39" s="21" t="s">
        <v>66</v>
      </c>
      <c r="C39" s="21" t="s">
        <v>31</v>
      </c>
      <c r="D39" s="22" t="s">
        <v>67</v>
      </c>
      <c r="E39" s="22"/>
      <c r="F39" s="22"/>
      <c r="G39" s="22"/>
      <c r="H39" s="22"/>
      <c r="I39" s="107">
        <v>16000</v>
      </c>
      <c r="J39" s="107">
        <v>13640</v>
      </c>
    </row>
    <row r="40" spans="1:10" s="25" customFormat="1" ht="28.5" customHeight="1">
      <c r="A40" s="21" t="s">
        <v>101</v>
      </c>
      <c r="B40" s="21" t="s">
        <v>33</v>
      </c>
      <c r="C40" s="21" t="s">
        <v>34</v>
      </c>
      <c r="D40" s="22" t="s">
        <v>82</v>
      </c>
      <c r="E40" s="22"/>
      <c r="F40" s="22"/>
      <c r="G40" s="22"/>
      <c r="H40" s="22"/>
      <c r="I40" s="107">
        <v>5121099.65</v>
      </c>
      <c r="J40" s="107">
        <v>5080864.96</v>
      </c>
    </row>
    <row r="41" spans="1:10" s="25" customFormat="1" ht="133.5" customHeight="1">
      <c r="A41" s="21" t="s">
        <v>102</v>
      </c>
      <c r="B41" s="21" t="s">
        <v>35</v>
      </c>
      <c r="C41" s="21" t="s">
        <v>36</v>
      </c>
      <c r="D41" s="22" t="s">
        <v>83</v>
      </c>
      <c r="E41" s="22"/>
      <c r="F41" s="22"/>
      <c r="G41" s="22"/>
      <c r="H41" s="22"/>
      <c r="I41" s="107">
        <v>18272542</v>
      </c>
      <c r="J41" s="107">
        <v>18079860.03</v>
      </c>
    </row>
    <row r="42" spans="1:10" s="34" customFormat="1" ht="18">
      <c r="A42" s="26"/>
      <c r="B42" s="26"/>
      <c r="C42" s="26"/>
      <c r="D42" s="27" t="s">
        <v>428</v>
      </c>
      <c r="E42" s="27"/>
      <c r="F42" s="27"/>
      <c r="G42" s="27"/>
      <c r="H42" s="27"/>
      <c r="I42" s="127">
        <v>1416542</v>
      </c>
      <c r="J42" s="127">
        <f>1416542-2991.08</f>
        <v>1413550.92</v>
      </c>
    </row>
    <row r="43" spans="1:10" s="25" customFormat="1" ht="123" customHeight="1">
      <c r="A43" s="21" t="s">
        <v>139</v>
      </c>
      <c r="B43" s="21" t="s">
        <v>37</v>
      </c>
      <c r="C43" s="21" t="s">
        <v>38</v>
      </c>
      <c r="D43" s="22" t="s">
        <v>68</v>
      </c>
      <c r="E43" s="22"/>
      <c r="F43" s="22"/>
      <c r="G43" s="22"/>
      <c r="H43" s="22"/>
      <c r="I43" s="107">
        <v>103611</v>
      </c>
      <c r="J43" s="107">
        <v>103610</v>
      </c>
    </row>
    <row r="44" spans="1:10" s="25" customFormat="1" ht="68.25" customHeight="1">
      <c r="A44" s="21" t="s">
        <v>140</v>
      </c>
      <c r="B44" s="21" t="s">
        <v>39</v>
      </c>
      <c r="C44" s="21" t="s">
        <v>40</v>
      </c>
      <c r="D44" s="22" t="s">
        <v>84</v>
      </c>
      <c r="E44" s="22"/>
      <c r="F44" s="22"/>
      <c r="G44" s="22"/>
      <c r="H44" s="22"/>
      <c r="I44" s="107">
        <v>381675</v>
      </c>
      <c r="J44" s="107">
        <v>379196.14</v>
      </c>
    </row>
    <row r="45" spans="1:10" s="25" customFormat="1" ht="65.25" customHeight="1">
      <c r="A45" s="21" t="s">
        <v>348</v>
      </c>
      <c r="B45" s="21" t="s">
        <v>349</v>
      </c>
      <c r="C45" s="21" t="s">
        <v>351</v>
      </c>
      <c r="D45" s="22" t="s">
        <v>350</v>
      </c>
      <c r="E45" s="22"/>
      <c r="F45" s="22"/>
      <c r="G45" s="22"/>
      <c r="H45" s="22"/>
      <c r="I45" s="107">
        <v>4585000</v>
      </c>
      <c r="J45" s="107">
        <v>4578785.28</v>
      </c>
    </row>
    <row r="46" spans="1:10" s="34" customFormat="1" ht="18">
      <c r="A46" s="26"/>
      <c r="B46" s="26"/>
      <c r="C46" s="26"/>
      <c r="D46" s="27" t="s">
        <v>428</v>
      </c>
      <c r="E46" s="27"/>
      <c r="F46" s="27"/>
      <c r="G46" s="27"/>
      <c r="H46" s="27"/>
      <c r="I46" s="127">
        <v>4530000</v>
      </c>
      <c r="J46" s="127">
        <v>4523785.28</v>
      </c>
    </row>
    <row r="47" spans="1:10" s="25" customFormat="1" ht="36">
      <c r="A47" s="21" t="s">
        <v>375</v>
      </c>
      <c r="B47" s="21" t="s">
        <v>376</v>
      </c>
      <c r="C47" s="21" t="s">
        <v>42</v>
      </c>
      <c r="D47" s="37" t="s">
        <v>374</v>
      </c>
      <c r="E47" s="22"/>
      <c r="F47" s="22"/>
      <c r="G47" s="22"/>
      <c r="H47" s="22"/>
      <c r="I47" s="107">
        <v>13000</v>
      </c>
      <c r="J47" s="107">
        <v>12820</v>
      </c>
    </row>
    <row r="48" spans="1:10" s="25" customFormat="1" ht="44.25" customHeight="1">
      <c r="A48" s="21" t="s">
        <v>142</v>
      </c>
      <c r="B48" s="21" t="s">
        <v>143</v>
      </c>
      <c r="C48" s="21"/>
      <c r="D48" s="22" t="s">
        <v>141</v>
      </c>
      <c r="E48" s="22"/>
      <c r="F48" s="22"/>
      <c r="G48" s="22"/>
      <c r="H48" s="22"/>
      <c r="I48" s="24">
        <f>I49</f>
        <v>349361</v>
      </c>
      <c r="J48" s="24">
        <f>J49</f>
        <v>349350.55</v>
      </c>
    </row>
    <row r="49" spans="1:10" s="34" customFormat="1" ht="48" customHeight="1">
      <c r="A49" s="26" t="s">
        <v>214</v>
      </c>
      <c r="B49" s="26" t="s">
        <v>215</v>
      </c>
      <c r="C49" s="26" t="s">
        <v>42</v>
      </c>
      <c r="D49" s="43" t="s">
        <v>216</v>
      </c>
      <c r="E49" s="27"/>
      <c r="F49" s="27"/>
      <c r="G49" s="27"/>
      <c r="H49" s="27"/>
      <c r="I49" s="127">
        <v>349361</v>
      </c>
      <c r="J49" s="127">
        <v>349350.55</v>
      </c>
    </row>
    <row r="50" spans="1:10" s="34" customFormat="1" ht="18">
      <c r="A50" s="26"/>
      <c r="B50" s="26"/>
      <c r="C50" s="26"/>
      <c r="D50" s="27" t="s">
        <v>428</v>
      </c>
      <c r="E50" s="27"/>
      <c r="F50" s="27"/>
      <c r="G50" s="27"/>
      <c r="H50" s="27"/>
      <c r="I50" s="127">
        <v>107950</v>
      </c>
      <c r="J50" s="127">
        <v>107949.99</v>
      </c>
    </row>
    <row r="51" spans="1:10" s="25" customFormat="1" ht="42" customHeight="1">
      <c r="A51" s="21" t="s">
        <v>103</v>
      </c>
      <c r="B51" s="21" t="s">
        <v>61</v>
      </c>
      <c r="C51" s="21"/>
      <c r="D51" s="38" t="s">
        <v>63</v>
      </c>
      <c r="E51" s="38"/>
      <c r="F51" s="38"/>
      <c r="G51" s="38"/>
      <c r="H51" s="38"/>
      <c r="I51" s="24">
        <f>I52</f>
        <v>95129</v>
      </c>
      <c r="J51" s="24">
        <f>J52</f>
        <v>95072.52</v>
      </c>
    </row>
    <row r="52" spans="1:10" s="34" customFormat="1" ht="71.25" customHeight="1">
      <c r="A52" s="26" t="s">
        <v>104</v>
      </c>
      <c r="B52" s="26" t="s">
        <v>62</v>
      </c>
      <c r="C52" s="26" t="s">
        <v>50</v>
      </c>
      <c r="D52" s="43" t="s">
        <v>10</v>
      </c>
      <c r="E52" s="43"/>
      <c r="F52" s="43"/>
      <c r="G52" s="43"/>
      <c r="H52" s="43"/>
      <c r="I52" s="127">
        <v>95129</v>
      </c>
      <c r="J52" s="127">
        <v>95072.52</v>
      </c>
    </row>
    <row r="53" spans="1:10" s="34" customFormat="1" ht="20.25" customHeight="1">
      <c r="A53" s="21" t="s">
        <v>282</v>
      </c>
      <c r="B53" s="21" t="s">
        <v>283</v>
      </c>
      <c r="C53" s="21"/>
      <c r="D53" s="44" t="s">
        <v>284</v>
      </c>
      <c r="E53" s="22"/>
      <c r="F53" s="22"/>
      <c r="G53" s="22"/>
      <c r="H53" s="22"/>
      <c r="I53" s="45">
        <f>SUM(I54)</f>
        <v>21556464.77</v>
      </c>
      <c r="J53" s="45">
        <f>SUM(J54)</f>
        <v>16572884.879999999</v>
      </c>
    </row>
    <row r="54" spans="1:10" s="34" customFormat="1" ht="75.75" customHeight="1">
      <c r="A54" s="26" t="s">
        <v>280</v>
      </c>
      <c r="B54" s="26" t="s">
        <v>291</v>
      </c>
      <c r="C54" s="26" t="s">
        <v>52</v>
      </c>
      <c r="D54" s="47" t="s">
        <v>281</v>
      </c>
      <c r="E54" s="27"/>
      <c r="F54" s="27"/>
      <c r="G54" s="27"/>
      <c r="H54" s="27"/>
      <c r="I54" s="127">
        <v>21556464.77</v>
      </c>
      <c r="J54" s="127">
        <f>19108983.97-2536099.09</f>
        <v>16572884.879999999</v>
      </c>
    </row>
    <row r="55" spans="1:10" s="34" customFormat="1" ht="18">
      <c r="A55" s="26"/>
      <c r="B55" s="26"/>
      <c r="C55" s="26"/>
      <c r="D55" s="27" t="s">
        <v>428</v>
      </c>
      <c r="E55" s="27"/>
      <c r="F55" s="27"/>
      <c r="G55" s="27"/>
      <c r="H55" s="27"/>
      <c r="I55" s="127">
        <v>20848003.78</v>
      </c>
      <c r="J55" s="127">
        <v>16059931.45</v>
      </c>
    </row>
    <row r="56" spans="1:10" s="34" customFormat="1" ht="20.25" customHeight="1">
      <c r="A56" s="21" t="s">
        <v>105</v>
      </c>
      <c r="B56" s="21" t="s">
        <v>2</v>
      </c>
      <c r="C56" s="21" t="s">
        <v>53</v>
      </c>
      <c r="D56" s="22" t="s">
        <v>22</v>
      </c>
      <c r="E56" s="22"/>
      <c r="F56" s="22"/>
      <c r="G56" s="22"/>
      <c r="H56" s="22"/>
      <c r="I56" s="127">
        <v>11769684</v>
      </c>
      <c r="J56" s="127">
        <v>11670477.68</v>
      </c>
    </row>
    <row r="57" spans="1:10" s="34" customFormat="1" ht="74.25" customHeight="1">
      <c r="A57" s="21" t="s">
        <v>316</v>
      </c>
      <c r="B57" s="21" t="s">
        <v>278</v>
      </c>
      <c r="C57" s="21" t="s">
        <v>30</v>
      </c>
      <c r="D57" s="22" t="s">
        <v>289</v>
      </c>
      <c r="E57" s="22"/>
      <c r="F57" s="22"/>
      <c r="G57" s="22"/>
      <c r="H57" s="22"/>
      <c r="I57" s="127">
        <v>2000000</v>
      </c>
      <c r="J57" s="127">
        <v>2000000</v>
      </c>
    </row>
    <row r="58" spans="1:10" s="15" customFormat="1" ht="40.5" customHeight="1">
      <c r="A58" s="11" t="s">
        <v>106</v>
      </c>
      <c r="B58" s="11"/>
      <c r="C58" s="11"/>
      <c r="D58" s="40" t="s">
        <v>14</v>
      </c>
      <c r="E58" s="40"/>
      <c r="F58" s="40"/>
      <c r="G58" s="40"/>
      <c r="H58" s="40"/>
      <c r="I58" s="14">
        <f>I59</f>
        <v>54504826.49</v>
      </c>
      <c r="J58" s="14">
        <f>J59</f>
        <v>51453948.25</v>
      </c>
    </row>
    <row r="59" spans="1:10" s="20" customFormat="1" ht="46.5" customHeight="1">
      <c r="A59" s="16" t="s">
        <v>107</v>
      </c>
      <c r="B59" s="16"/>
      <c r="C59" s="16"/>
      <c r="D59" s="42" t="s">
        <v>14</v>
      </c>
      <c r="E59" s="42"/>
      <c r="F59" s="42"/>
      <c r="G59" s="42"/>
      <c r="H59" s="42"/>
      <c r="I59" s="19">
        <f>I61+I70+I67+I62+I63+I66+I71</f>
        <v>54504826.49</v>
      </c>
      <c r="J59" s="19">
        <f>J61+J70+J67+J62+J63+J66+J71</f>
        <v>51453948.25</v>
      </c>
    </row>
    <row r="60" spans="1:10" s="20" customFormat="1" ht="18">
      <c r="A60" s="16"/>
      <c r="B60" s="16"/>
      <c r="C60" s="16"/>
      <c r="D60" s="42" t="s">
        <v>428</v>
      </c>
      <c r="E60" s="42"/>
      <c r="F60" s="42"/>
      <c r="G60" s="42"/>
      <c r="H60" s="42"/>
      <c r="I60" s="19">
        <f>I69</f>
        <v>9836964.66</v>
      </c>
      <c r="J60" s="19">
        <f>J69</f>
        <v>7121626.22</v>
      </c>
    </row>
    <row r="61" spans="1:10" s="25" customFormat="1" ht="60" customHeight="1">
      <c r="A61" s="21" t="s">
        <v>108</v>
      </c>
      <c r="B61" s="21" t="s">
        <v>43</v>
      </c>
      <c r="C61" s="21" t="s">
        <v>44</v>
      </c>
      <c r="D61" s="22" t="s">
        <v>16</v>
      </c>
      <c r="E61" s="22"/>
      <c r="F61" s="22"/>
      <c r="G61" s="22"/>
      <c r="H61" s="22"/>
      <c r="I61" s="107">
        <v>31945363</v>
      </c>
      <c r="J61" s="107">
        <v>31664846.41</v>
      </c>
    </row>
    <row r="62" spans="1:10" s="25" customFormat="1" ht="69.75" customHeight="1">
      <c r="A62" s="21" t="s">
        <v>337</v>
      </c>
      <c r="B62" s="21" t="s">
        <v>338</v>
      </c>
      <c r="C62" s="21" t="s">
        <v>340</v>
      </c>
      <c r="D62" s="22" t="s">
        <v>339</v>
      </c>
      <c r="E62" s="22"/>
      <c r="F62" s="22"/>
      <c r="G62" s="22"/>
      <c r="H62" s="22"/>
      <c r="I62" s="107">
        <v>131539</v>
      </c>
      <c r="J62" s="107">
        <v>131439.12</v>
      </c>
    </row>
    <row r="63" spans="1:10" s="25" customFormat="1" ht="18">
      <c r="A63" s="21" t="s">
        <v>341</v>
      </c>
      <c r="B63" s="21" t="s">
        <v>342</v>
      </c>
      <c r="C63" s="21"/>
      <c r="D63" s="22" t="s">
        <v>343</v>
      </c>
      <c r="E63" s="22"/>
      <c r="F63" s="22"/>
      <c r="G63" s="22"/>
      <c r="H63" s="22"/>
      <c r="I63" s="24">
        <f>I64</f>
        <v>59000</v>
      </c>
      <c r="J63" s="24">
        <f>J64</f>
        <v>58133</v>
      </c>
    </row>
    <row r="64" spans="1:10" s="34" customFormat="1" ht="93" customHeight="1">
      <c r="A64" s="26" t="s">
        <v>344</v>
      </c>
      <c r="B64" s="26" t="s">
        <v>345</v>
      </c>
      <c r="C64" s="26" t="s">
        <v>347</v>
      </c>
      <c r="D64" s="27" t="s">
        <v>346</v>
      </c>
      <c r="E64" s="27"/>
      <c r="F64" s="27"/>
      <c r="G64" s="27"/>
      <c r="H64" s="27"/>
      <c r="I64" s="127">
        <v>59000</v>
      </c>
      <c r="J64" s="127">
        <v>58133</v>
      </c>
    </row>
    <row r="65" spans="1:10" s="25" customFormat="1" ht="36">
      <c r="A65" s="21" t="s">
        <v>361</v>
      </c>
      <c r="B65" s="21" t="s">
        <v>362</v>
      </c>
      <c r="C65" s="21"/>
      <c r="D65" s="22" t="s">
        <v>365</v>
      </c>
      <c r="E65" s="22"/>
      <c r="F65" s="22"/>
      <c r="G65" s="22"/>
      <c r="H65" s="22"/>
      <c r="I65" s="24">
        <f>I66</f>
        <v>3367346</v>
      </c>
      <c r="J65" s="24">
        <f>J66</f>
        <v>3367342</v>
      </c>
    </row>
    <row r="66" spans="1:10" s="34" customFormat="1" ht="51" customHeight="1">
      <c r="A66" s="26" t="s">
        <v>364</v>
      </c>
      <c r="B66" s="26" t="s">
        <v>363</v>
      </c>
      <c r="C66" s="26" t="s">
        <v>367</v>
      </c>
      <c r="D66" s="27" t="s">
        <v>366</v>
      </c>
      <c r="E66" s="27"/>
      <c r="F66" s="27"/>
      <c r="G66" s="27"/>
      <c r="H66" s="27"/>
      <c r="I66" s="127">
        <v>3367346</v>
      </c>
      <c r="J66" s="127">
        <v>3367342</v>
      </c>
    </row>
    <row r="67" spans="1:10" s="25" customFormat="1" ht="32.25" customHeight="1">
      <c r="A67" s="21" t="s">
        <v>307</v>
      </c>
      <c r="B67" s="21" t="s">
        <v>283</v>
      </c>
      <c r="C67" s="21"/>
      <c r="D67" s="22" t="s">
        <v>284</v>
      </c>
      <c r="E67" s="22"/>
      <c r="F67" s="22"/>
      <c r="G67" s="22"/>
      <c r="H67" s="22"/>
      <c r="I67" s="24">
        <f>SUM(I68)</f>
        <v>10058123.6</v>
      </c>
      <c r="J67" s="24">
        <f>SUM(J68)</f>
        <v>7335275</v>
      </c>
    </row>
    <row r="68" spans="1:10" s="34" customFormat="1" ht="84.75" customHeight="1">
      <c r="A68" s="26" t="s">
        <v>308</v>
      </c>
      <c r="B68" s="26" t="s">
        <v>291</v>
      </c>
      <c r="C68" s="26" t="s">
        <v>52</v>
      </c>
      <c r="D68" s="27" t="s">
        <v>281</v>
      </c>
      <c r="E68" s="27"/>
      <c r="F68" s="27"/>
      <c r="G68" s="27"/>
      <c r="H68" s="27"/>
      <c r="I68" s="127">
        <v>10058123.6</v>
      </c>
      <c r="J68" s="127">
        <v>7335275</v>
      </c>
    </row>
    <row r="69" spans="1:10" s="34" customFormat="1" ht="52.5" customHeight="1">
      <c r="A69" s="26"/>
      <c r="B69" s="26"/>
      <c r="C69" s="26"/>
      <c r="D69" s="27" t="s">
        <v>428</v>
      </c>
      <c r="E69" s="27"/>
      <c r="F69" s="27"/>
      <c r="G69" s="27"/>
      <c r="H69" s="27"/>
      <c r="I69" s="127">
        <v>9836964.66</v>
      </c>
      <c r="J69" s="127">
        <v>7121626.22</v>
      </c>
    </row>
    <row r="70" spans="1:10" s="25" customFormat="1" ht="26.25" customHeight="1">
      <c r="A70" s="21" t="s">
        <v>109</v>
      </c>
      <c r="B70" s="21" t="s">
        <v>2</v>
      </c>
      <c r="C70" s="21" t="s">
        <v>53</v>
      </c>
      <c r="D70" s="22" t="s">
        <v>22</v>
      </c>
      <c r="E70" s="22"/>
      <c r="F70" s="22"/>
      <c r="G70" s="22"/>
      <c r="H70" s="22"/>
      <c r="I70" s="107">
        <v>8443454.89</v>
      </c>
      <c r="J70" s="107">
        <v>8406719.32</v>
      </c>
    </row>
    <row r="71" spans="1:10" s="25" customFormat="1" ht="26.25" customHeight="1">
      <c r="A71" s="21" t="s">
        <v>435</v>
      </c>
      <c r="B71" s="21" t="s">
        <v>230</v>
      </c>
      <c r="C71" s="21" t="s">
        <v>30</v>
      </c>
      <c r="D71" s="50" t="s">
        <v>231</v>
      </c>
      <c r="E71" s="22"/>
      <c r="F71" s="22"/>
      <c r="G71" s="22"/>
      <c r="H71" s="22"/>
      <c r="I71" s="107">
        <v>500000</v>
      </c>
      <c r="J71" s="107">
        <v>490193.4</v>
      </c>
    </row>
    <row r="72" spans="1:10" s="15" customFormat="1" ht="57" customHeight="1">
      <c r="A72" s="11" t="s">
        <v>110</v>
      </c>
      <c r="B72" s="11"/>
      <c r="C72" s="11"/>
      <c r="D72" s="40" t="s">
        <v>26</v>
      </c>
      <c r="E72" s="40"/>
      <c r="F72" s="40"/>
      <c r="G72" s="40"/>
      <c r="H72" s="40"/>
      <c r="I72" s="14">
        <f>I73</f>
        <v>19321567.35</v>
      </c>
      <c r="J72" s="14">
        <f>J73</f>
        <v>18990166.17</v>
      </c>
    </row>
    <row r="73" spans="1:10" s="20" customFormat="1" ht="60.75" customHeight="1">
      <c r="A73" s="16" t="s">
        <v>111</v>
      </c>
      <c r="B73" s="16"/>
      <c r="C73" s="16"/>
      <c r="D73" s="42" t="s">
        <v>26</v>
      </c>
      <c r="E73" s="42"/>
      <c r="F73" s="42"/>
      <c r="G73" s="42"/>
      <c r="H73" s="42"/>
      <c r="I73" s="18">
        <f>I75+I76+I87+I78+I80+I91</f>
        <v>19321567.35</v>
      </c>
      <c r="J73" s="18">
        <f>J75+J76+J87+J78+J80+J91</f>
        <v>18990166.17</v>
      </c>
    </row>
    <row r="74" spans="1:10" s="20" customFormat="1" ht="18">
      <c r="A74" s="16"/>
      <c r="B74" s="16"/>
      <c r="C74" s="16"/>
      <c r="D74" s="42" t="s">
        <v>428</v>
      </c>
      <c r="E74" s="42"/>
      <c r="F74" s="42"/>
      <c r="G74" s="42"/>
      <c r="H74" s="42"/>
      <c r="I74" s="18">
        <f>I82+I86+I84+I92</f>
        <v>18126685.35</v>
      </c>
      <c r="J74" s="18">
        <f>J82+J86+J84+J92</f>
        <v>17851775.09</v>
      </c>
    </row>
    <row r="75" spans="1:10" s="25" customFormat="1" ht="80.25" customHeight="1">
      <c r="A75" s="51" t="s">
        <v>112</v>
      </c>
      <c r="B75" s="51" t="s">
        <v>66</v>
      </c>
      <c r="C75" s="51" t="s">
        <v>31</v>
      </c>
      <c r="D75" s="52" t="s">
        <v>67</v>
      </c>
      <c r="E75" s="52"/>
      <c r="F75" s="52"/>
      <c r="G75" s="52"/>
      <c r="H75" s="52"/>
      <c r="I75" s="107">
        <v>550090</v>
      </c>
      <c r="J75" s="107">
        <v>518067.4</v>
      </c>
    </row>
    <row r="76" spans="1:10" s="54" customFormat="1" ht="102.75" customHeight="1">
      <c r="A76" s="21" t="s">
        <v>113</v>
      </c>
      <c r="B76" s="53">
        <v>3030</v>
      </c>
      <c r="C76" s="53"/>
      <c r="D76" s="22" t="s">
        <v>69</v>
      </c>
      <c r="E76" s="22"/>
      <c r="F76" s="22"/>
      <c r="G76" s="22"/>
      <c r="H76" s="22"/>
      <c r="I76" s="107">
        <f>I77</f>
        <v>245910</v>
      </c>
      <c r="J76" s="107">
        <f>J77</f>
        <v>239546.45</v>
      </c>
    </row>
    <row r="77" spans="1:10" s="58" customFormat="1" ht="60" customHeight="1">
      <c r="A77" s="55" t="s">
        <v>114</v>
      </c>
      <c r="B77" s="56">
        <v>3031</v>
      </c>
      <c r="C77" s="56">
        <v>1030</v>
      </c>
      <c r="D77" s="57" t="s">
        <v>70</v>
      </c>
      <c r="E77" s="57"/>
      <c r="F77" s="57"/>
      <c r="G77" s="57"/>
      <c r="H77" s="57"/>
      <c r="I77" s="127">
        <v>245910</v>
      </c>
      <c r="J77" s="127">
        <v>239546.45</v>
      </c>
    </row>
    <row r="78" spans="1:10" s="58" customFormat="1" ht="98.25" customHeight="1">
      <c r="A78" s="21" t="s">
        <v>115</v>
      </c>
      <c r="B78" s="53">
        <v>3100</v>
      </c>
      <c r="C78" s="53"/>
      <c r="D78" s="22" t="s">
        <v>228</v>
      </c>
      <c r="E78" s="27"/>
      <c r="F78" s="27"/>
      <c r="G78" s="27"/>
      <c r="H78" s="27"/>
      <c r="I78" s="24">
        <f>I79</f>
        <v>18500</v>
      </c>
      <c r="J78" s="24">
        <f>J79</f>
        <v>18500</v>
      </c>
    </row>
    <row r="79" spans="1:10" s="58" customFormat="1" ht="96.75" customHeight="1">
      <c r="A79" s="26" t="s">
        <v>116</v>
      </c>
      <c r="B79" s="59">
        <v>3104</v>
      </c>
      <c r="C79" s="59">
        <v>1020</v>
      </c>
      <c r="D79" s="27" t="s">
        <v>19</v>
      </c>
      <c r="E79" s="27"/>
      <c r="F79" s="27"/>
      <c r="G79" s="27"/>
      <c r="H79" s="27"/>
      <c r="I79" s="127">
        <v>18500</v>
      </c>
      <c r="J79" s="127">
        <v>18500</v>
      </c>
    </row>
    <row r="80" spans="1:10" s="54" customFormat="1" ht="92.25" customHeight="1">
      <c r="A80" s="21" t="s">
        <v>387</v>
      </c>
      <c r="B80" s="53">
        <v>3220</v>
      </c>
      <c r="C80" s="53"/>
      <c r="D80" s="22" t="s">
        <v>389</v>
      </c>
      <c r="E80" s="22"/>
      <c r="F80" s="22"/>
      <c r="G80" s="22"/>
      <c r="H80" s="22"/>
      <c r="I80" s="24">
        <f>I81+I85+I83</f>
        <v>18010385.35</v>
      </c>
      <c r="J80" s="24">
        <f>J81+J85+J83</f>
        <v>17851775.09</v>
      </c>
    </row>
    <row r="81" spans="1:10" s="58" customFormat="1" ht="384" customHeight="1">
      <c r="A81" s="26" t="s">
        <v>388</v>
      </c>
      <c r="B81" s="59">
        <v>3221</v>
      </c>
      <c r="C81" s="59">
        <v>1060</v>
      </c>
      <c r="D81" s="27" t="s">
        <v>390</v>
      </c>
      <c r="E81" s="27"/>
      <c r="F81" s="27"/>
      <c r="G81" s="27"/>
      <c r="H81" s="27"/>
      <c r="I81" s="127">
        <v>10929470.879999999</v>
      </c>
      <c r="J81" s="127">
        <v>10770904.33</v>
      </c>
    </row>
    <row r="82" spans="1:10" s="34" customFormat="1" ht="40.5" customHeight="1">
      <c r="A82" s="26"/>
      <c r="B82" s="26"/>
      <c r="C82" s="26"/>
      <c r="D82" s="27" t="s">
        <v>428</v>
      </c>
      <c r="E82" s="27"/>
      <c r="F82" s="27"/>
      <c r="G82" s="27"/>
      <c r="H82" s="27"/>
      <c r="I82" s="127">
        <v>10929470.879999999</v>
      </c>
      <c r="J82" s="127">
        <v>10770904.33</v>
      </c>
    </row>
    <row r="83" spans="1:10" s="34" customFormat="1" ht="396.75" customHeight="1">
      <c r="A83" s="26" t="s">
        <v>416</v>
      </c>
      <c r="B83" s="26" t="s">
        <v>417</v>
      </c>
      <c r="C83" s="26" t="s">
        <v>418</v>
      </c>
      <c r="D83" s="60" t="s">
        <v>420</v>
      </c>
      <c r="E83" s="27"/>
      <c r="F83" s="27"/>
      <c r="G83" s="27"/>
      <c r="H83" s="27"/>
      <c r="I83" s="127">
        <v>2699080</v>
      </c>
      <c r="J83" s="127">
        <v>2699044.19</v>
      </c>
    </row>
    <row r="84" spans="1:10" s="34" customFormat="1" ht="18">
      <c r="A84" s="26"/>
      <c r="B84" s="26"/>
      <c r="C84" s="26"/>
      <c r="D84" s="27" t="s">
        <v>428</v>
      </c>
      <c r="E84" s="27"/>
      <c r="F84" s="27"/>
      <c r="G84" s="27"/>
      <c r="H84" s="27"/>
      <c r="I84" s="127">
        <v>2699080</v>
      </c>
      <c r="J84" s="127">
        <v>2699044.19</v>
      </c>
    </row>
    <row r="85" spans="1:10" s="58" customFormat="1" ht="408" customHeight="1">
      <c r="A85" s="26" t="s">
        <v>403</v>
      </c>
      <c r="B85" s="59">
        <v>3223</v>
      </c>
      <c r="C85" s="59">
        <v>1060</v>
      </c>
      <c r="D85" s="27" t="s">
        <v>410</v>
      </c>
      <c r="E85" s="27"/>
      <c r="F85" s="27"/>
      <c r="G85" s="27"/>
      <c r="H85" s="27"/>
      <c r="I85" s="127">
        <v>4381834.470000001</v>
      </c>
      <c r="J85" s="127">
        <v>4381826.57</v>
      </c>
    </row>
    <row r="86" spans="1:10" s="34" customFormat="1" ht="18">
      <c r="A86" s="26"/>
      <c r="B86" s="26"/>
      <c r="C86" s="26"/>
      <c r="D86" s="27" t="s">
        <v>428</v>
      </c>
      <c r="E86" s="27"/>
      <c r="F86" s="27"/>
      <c r="G86" s="27"/>
      <c r="H86" s="27"/>
      <c r="I86" s="127">
        <v>4381834.470000001</v>
      </c>
      <c r="J86" s="127">
        <v>4381826.57</v>
      </c>
    </row>
    <row r="87" spans="1:10" s="25" customFormat="1" ht="26.25" customHeight="1">
      <c r="A87" s="21" t="s">
        <v>226</v>
      </c>
      <c r="B87" s="53">
        <v>3240</v>
      </c>
      <c r="C87" s="53"/>
      <c r="D87" s="22" t="s">
        <v>74</v>
      </c>
      <c r="E87" s="22"/>
      <c r="F87" s="22"/>
      <c r="G87" s="22"/>
      <c r="H87" s="22"/>
      <c r="I87" s="24">
        <f>I88+I89</f>
        <v>380382</v>
      </c>
      <c r="J87" s="24">
        <f>J88+J89</f>
        <v>362277.23</v>
      </c>
    </row>
    <row r="88" spans="1:10" s="34" customFormat="1" ht="60" customHeight="1">
      <c r="A88" s="26" t="s">
        <v>217</v>
      </c>
      <c r="B88" s="59">
        <v>3241</v>
      </c>
      <c r="C88" s="59">
        <v>1090</v>
      </c>
      <c r="D88" s="27" t="s">
        <v>218</v>
      </c>
      <c r="E88" s="27"/>
      <c r="F88" s="27"/>
      <c r="G88" s="27"/>
      <c r="H88" s="27"/>
      <c r="I88" s="127">
        <v>305382</v>
      </c>
      <c r="J88" s="127">
        <v>295507.83</v>
      </c>
    </row>
    <row r="89" spans="1:10" s="34" customFormat="1" ht="57" customHeight="1">
      <c r="A89" s="26" t="s">
        <v>219</v>
      </c>
      <c r="B89" s="59">
        <v>3242</v>
      </c>
      <c r="C89" s="59">
        <v>1090</v>
      </c>
      <c r="D89" s="27" t="s">
        <v>220</v>
      </c>
      <c r="E89" s="27"/>
      <c r="F89" s="27"/>
      <c r="G89" s="27"/>
      <c r="H89" s="27"/>
      <c r="I89" s="127">
        <v>75000</v>
      </c>
      <c r="J89" s="127">
        <v>66769.4</v>
      </c>
    </row>
    <row r="90" spans="1:10" s="34" customFormat="1" ht="57" customHeight="1">
      <c r="A90" s="21" t="s">
        <v>464</v>
      </c>
      <c r="B90" s="21" t="s">
        <v>283</v>
      </c>
      <c r="C90" s="21"/>
      <c r="D90" s="22" t="s">
        <v>284</v>
      </c>
      <c r="E90" s="27"/>
      <c r="F90" s="27"/>
      <c r="G90" s="27"/>
      <c r="H90" s="27"/>
      <c r="I90" s="23">
        <f>I91</f>
        <v>116300</v>
      </c>
      <c r="J90" s="23">
        <f>J91</f>
        <v>0</v>
      </c>
    </row>
    <row r="91" spans="1:10" s="34" customFormat="1" ht="54">
      <c r="A91" s="26" t="s">
        <v>463</v>
      </c>
      <c r="B91" s="26" t="s">
        <v>291</v>
      </c>
      <c r="C91" s="26" t="s">
        <v>52</v>
      </c>
      <c r="D91" s="27" t="s">
        <v>281</v>
      </c>
      <c r="E91" s="27"/>
      <c r="F91" s="27"/>
      <c r="G91" s="27"/>
      <c r="H91" s="27"/>
      <c r="I91" s="127">
        <v>116300</v>
      </c>
      <c r="J91" s="127"/>
    </row>
    <row r="92" spans="1:10" s="34" customFormat="1" ht="18">
      <c r="A92" s="26"/>
      <c r="B92" s="26"/>
      <c r="C92" s="26"/>
      <c r="D92" s="27" t="s">
        <v>428</v>
      </c>
      <c r="E92" s="27"/>
      <c r="F92" s="27"/>
      <c r="G92" s="27"/>
      <c r="H92" s="27"/>
      <c r="I92" s="127">
        <v>116300</v>
      </c>
      <c r="J92" s="127"/>
    </row>
    <row r="93" spans="1:10" s="20" customFormat="1" ht="49.5" customHeight="1">
      <c r="A93" s="11" t="s">
        <v>456</v>
      </c>
      <c r="B93" s="61"/>
      <c r="C93" s="61"/>
      <c r="D93" s="40" t="s">
        <v>457</v>
      </c>
      <c r="E93" s="40"/>
      <c r="F93" s="40"/>
      <c r="G93" s="40"/>
      <c r="H93" s="40"/>
      <c r="I93" s="13">
        <f>SUM(I94)</f>
        <v>3315040</v>
      </c>
      <c r="J93" s="13">
        <f>SUM(J94)</f>
        <v>3315040</v>
      </c>
    </row>
    <row r="94" spans="1:10" s="20" customFormat="1" ht="49.5" customHeight="1">
      <c r="A94" s="16" t="s">
        <v>458</v>
      </c>
      <c r="B94" s="61"/>
      <c r="C94" s="61"/>
      <c r="D94" s="42" t="s">
        <v>457</v>
      </c>
      <c r="E94" s="42"/>
      <c r="F94" s="42"/>
      <c r="G94" s="42"/>
      <c r="H94" s="42"/>
      <c r="I94" s="18">
        <f>SUM(I96)</f>
        <v>3315040</v>
      </c>
      <c r="J94" s="18">
        <f>SUM(J96)</f>
        <v>3315040</v>
      </c>
    </row>
    <row r="95" spans="1:10" s="20" customFormat="1" ht="45" customHeight="1" thickBot="1">
      <c r="A95" s="16"/>
      <c r="B95" s="61"/>
      <c r="C95" s="61"/>
      <c r="D95" s="42" t="s">
        <v>428</v>
      </c>
      <c r="E95" s="42"/>
      <c r="F95" s="42"/>
      <c r="G95" s="42"/>
      <c r="H95" s="42"/>
      <c r="I95" s="18">
        <f>SUM(I98)</f>
        <v>3315040</v>
      </c>
      <c r="J95" s="18">
        <f>SUM(J98)</f>
        <v>3315040</v>
      </c>
    </row>
    <row r="96" spans="1:10" s="34" customFormat="1" ht="51" customHeight="1" thickBot="1">
      <c r="A96" s="26" t="s">
        <v>459</v>
      </c>
      <c r="B96" s="59">
        <v>6080</v>
      </c>
      <c r="C96" s="26" t="s">
        <v>313</v>
      </c>
      <c r="D96" s="62" t="s">
        <v>311</v>
      </c>
      <c r="E96" s="22"/>
      <c r="F96" s="22"/>
      <c r="G96" s="22"/>
      <c r="H96" s="22"/>
      <c r="I96" s="23">
        <f>SUM(I97)</f>
        <v>3315040</v>
      </c>
      <c r="J96" s="23">
        <f>SUM(J97)</f>
        <v>3315040</v>
      </c>
    </row>
    <row r="97" spans="1:10" s="34" customFormat="1" ht="117.75" customHeight="1">
      <c r="A97" s="26" t="s">
        <v>460</v>
      </c>
      <c r="B97" s="59">
        <v>6083</v>
      </c>
      <c r="C97" s="26" t="s">
        <v>313</v>
      </c>
      <c r="D97" s="63" t="s">
        <v>419</v>
      </c>
      <c r="E97" s="27"/>
      <c r="F97" s="27"/>
      <c r="G97" s="27"/>
      <c r="H97" s="27"/>
      <c r="I97" s="128">
        <v>3315040</v>
      </c>
      <c r="J97" s="128">
        <v>3315040</v>
      </c>
    </row>
    <row r="98" spans="1:10" s="34" customFormat="1" ht="39.75" customHeight="1">
      <c r="A98" s="26"/>
      <c r="B98" s="59"/>
      <c r="C98" s="59"/>
      <c r="D98" s="42" t="s">
        <v>428</v>
      </c>
      <c r="E98" s="27"/>
      <c r="F98" s="27"/>
      <c r="G98" s="27"/>
      <c r="H98" s="27"/>
      <c r="I98" s="128">
        <v>3315040</v>
      </c>
      <c r="J98" s="128">
        <v>3315040</v>
      </c>
    </row>
    <row r="99" spans="1:10" s="15" customFormat="1" ht="45" customHeight="1">
      <c r="A99" s="11" t="s">
        <v>13</v>
      </c>
      <c r="B99" s="11"/>
      <c r="C99" s="11"/>
      <c r="D99" s="40" t="s">
        <v>20</v>
      </c>
      <c r="E99" s="40"/>
      <c r="F99" s="40"/>
      <c r="G99" s="40"/>
      <c r="H99" s="40"/>
      <c r="I99" s="14">
        <f>I100</f>
        <v>3850770</v>
      </c>
      <c r="J99" s="14">
        <f>J100</f>
        <v>3753440.7</v>
      </c>
    </row>
    <row r="100" spans="1:10" s="20" customFormat="1" ht="42.75" customHeight="1">
      <c r="A100" s="16" t="s">
        <v>117</v>
      </c>
      <c r="B100" s="16"/>
      <c r="C100" s="16"/>
      <c r="D100" s="42" t="s">
        <v>20</v>
      </c>
      <c r="E100" s="42"/>
      <c r="F100" s="42"/>
      <c r="G100" s="42"/>
      <c r="H100" s="42"/>
      <c r="I100" s="19">
        <f>I102+I103+I104+I105+I110+I107</f>
        <v>3850770</v>
      </c>
      <c r="J100" s="19">
        <f>J102+J103+J104+J105+J110+J107</f>
        <v>3753440.7</v>
      </c>
    </row>
    <row r="101" spans="1:10" s="20" customFormat="1" ht="18">
      <c r="A101" s="16"/>
      <c r="B101" s="16"/>
      <c r="C101" s="16"/>
      <c r="D101" s="42" t="s">
        <v>428</v>
      </c>
      <c r="E101" s="42"/>
      <c r="F101" s="42"/>
      <c r="G101" s="42"/>
      <c r="H101" s="42"/>
      <c r="I101" s="19">
        <f>I109</f>
        <v>650000</v>
      </c>
      <c r="J101" s="19">
        <f>J109</f>
        <v>625481.77</v>
      </c>
    </row>
    <row r="102" spans="1:10" s="25" customFormat="1" ht="90.75" customHeight="1">
      <c r="A102" s="21" t="s">
        <v>81</v>
      </c>
      <c r="B102" s="21" t="s">
        <v>66</v>
      </c>
      <c r="C102" s="21" t="s">
        <v>31</v>
      </c>
      <c r="D102" s="22" t="s">
        <v>67</v>
      </c>
      <c r="E102" s="22"/>
      <c r="F102" s="22"/>
      <c r="G102" s="22"/>
      <c r="H102" s="22"/>
      <c r="I102" s="107">
        <v>10850</v>
      </c>
      <c r="J102" s="107">
        <v>10850</v>
      </c>
    </row>
    <row r="103" spans="1:10" s="25" customFormat="1" ht="78" customHeight="1">
      <c r="A103" s="21" t="s">
        <v>138</v>
      </c>
      <c r="B103" s="21" t="s">
        <v>41</v>
      </c>
      <c r="C103" s="21" t="s">
        <v>40</v>
      </c>
      <c r="D103" s="22" t="s">
        <v>5</v>
      </c>
      <c r="E103" s="22"/>
      <c r="F103" s="22"/>
      <c r="G103" s="22"/>
      <c r="H103" s="22"/>
      <c r="I103" s="107">
        <v>192800</v>
      </c>
      <c r="J103" s="107">
        <v>192798.4</v>
      </c>
    </row>
    <row r="104" spans="1:10" s="25" customFormat="1" ht="21" customHeight="1">
      <c r="A104" s="21" t="s">
        <v>118</v>
      </c>
      <c r="B104" s="21" t="s">
        <v>47</v>
      </c>
      <c r="C104" s="21" t="s">
        <v>48</v>
      </c>
      <c r="D104" s="22" t="s">
        <v>4</v>
      </c>
      <c r="E104" s="22"/>
      <c r="F104" s="22"/>
      <c r="G104" s="22"/>
      <c r="H104" s="22"/>
      <c r="I104" s="107">
        <v>1280470</v>
      </c>
      <c r="J104" s="107">
        <v>1267394.79</v>
      </c>
    </row>
    <row r="105" spans="1:10" s="25" customFormat="1" ht="48" customHeight="1">
      <c r="A105" s="21" t="s">
        <v>119</v>
      </c>
      <c r="B105" s="21" t="s">
        <v>6</v>
      </c>
      <c r="C105" s="21"/>
      <c r="D105" s="22" t="s">
        <v>7</v>
      </c>
      <c r="E105" s="22"/>
      <c r="F105" s="22"/>
      <c r="G105" s="22"/>
      <c r="H105" s="22"/>
      <c r="I105" s="24">
        <f>I106</f>
        <v>49150</v>
      </c>
      <c r="J105" s="24">
        <f>J106</f>
        <v>49149</v>
      </c>
    </row>
    <row r="106" spans="1:10" s="34" customFormat="1" ht="36">
      <c r="A106" s="26" t="s">
        <v>221</v>
      </c>
      <c r="B106" s="26" t="s">
        <v>212</v>
      </c>
      <c r="C106" s="26" t="s">
        <v>49</v>
      </c>
      <c r="D106" s="27" t="s">
        <v>213</v>
      </c>
      <c r="E106" s="27"/>
      <c r="F106" s="27"/>
      <c r="G106" s="27"/>
      <c r="H106" s="27"/>
      <c r="I106" s="127">
        <v>49150</v>
      </c>
      <c r="J106" s="127">
        <v>49149</v>
      </c>
    </row>
    <row r="107" spans="1:10" s="34" customFormat="1" ht="18">
      <c r="A107" s="21" t="s">
        <v>398</v>
      </c>
      <c r="B107" s="21" t="s">
        <v>283</v>
      </c>
      <c r="C107" s="21"/>
      <c r="D107" s="22" t="s">
        <v>284</v>
      </c>
      <c r="E107" s="27"/>
      <c r="F107" s="27"/>
      <c r="G107" s="27"/>
      <c r="H107" s="27"/>
      <c r="I107" s="24">
        <f>I108</f>
        <v>669500</v>
      </c>
      <c r="J107" s="24">
        <f>J108</f>
        <v>644687.39</v>
      </c>
    </row>
    <row r="108" spans="1:10" s="34" customFormat="1" ht="91.5" customHeight="1">
      <c r="A108" s="26" t="s">
        <v>399</v>
      </c>
      <c r="B108" s="26" t="s">
        <v>291</v>
      </c>
      <c r="C108" s="26" t="s">
        <v>52</v>
      </c>
      <c r="D108" s="27" t="s">
        <v>281</v>
      </c>
      <c r="E108" s="27"/>
      <c r="F108" s="27"/>
      <c r="G108" s="27"/>
      <c r="H108" s="27"/>
      <c r="I108" s="127">
        <v>669500</v>
      </c>
      <c r="J108" s="127">
        <v>644687.39</v>
      </c>
    </row>
    <row r="109" spans="1:10" s="34" customFormat="1" ht="18">
      <c r="A109" s="26"/>
      <c r="B109" s="26"/>
      <c r="C109" s="26"/>
      <c r="D109" s="27" t="s">
        <v>428</v>
      </c>
      <c r="E109" s="27"/>
      <c r="F109" s="27"/>
      <c r="G109" s="27"/>
      <c r="H109" s="27"/>
      <c r="I109" s="127">
        <v>650000</v>
      </c>
      <c r="J109" s="127">
        <v>625481.77</v>
      </c>
    </row>
    <row r="110" spans="1:10" s="25" customFormat="1" ht="24.75" customHeight="1">
      <c r="A110" s="21" t="s">
        <v>85</v>
      </c>
      <c r="B110" s="21" t="s">
        <v>2</v>
      </c>
      <c r="C110" s="21" t="s">
        <v>53</v>
      </c>
      <c r="D110" s="22" t="s">
        <v>22</v>
      </c>
      <c r="E110" s="22"/>
      <c r="F110" s="22"/>
      <c r="G110" s="22"/>
      <c r="H110" s="22"/>
      <c r="I110" s="107">
        <v>1648000</v>
      </c>
      <c r="J110" s="107">
        <v>1588561.12</v>
      </c>
    </row>
    <row r="111" spans="1:10" s="15" customFormat="1" ht="42" customHeight="1">
      <c r="A111" s="11" t="s">
        <v>120</v>
      </c>
      <c r="B111" s="11"/>
      <c r="C111" s="11"/>
      <c r="D111" s="40" t="s">
        <v>21</v>
      </c>
      <c r="E111" s="40"/>
      <c r="F111" s="40"/>
      <c r="G111" s="40"/>
      <c r="H111" s="40"/>
      <c r="I111" s="14">
        <f>I112</f>
        <v>165768920.54</v>
      </c>
      <c r="J111" s="14">
        <f>J112</f>
        <v>141094598.27</v>
      </c>
    </row>
    <row r="112" spans="1:10" s="20" customFormat="1" ht="48.75" customHeight="1">
      <c r="A112" s="16" t="s">
        <v>121</v>
      </c>
      <c r="B112" s="16"/>
      <c r="C112" s="16"/>
      <c r="D112" s="42" t="s">
        <v>21</v>
      </c>
      <c r="E112" s="42"/>
      <c r="F112" s="42"/>
      <c r="G112" s="42"/>
      <c r="H112" s="42"/>
      <c r="I112" s="18">
        <f>I114+I115+I120+I160+I179+I121+I150+I163+I178</f>
        <v>165768920.54</v>
      </c>
      <c r="J112" s="18">
        <f>J114+J115+J120+J160+J179+J121+J150+J163+J178</f>
        <v>141094598.27</v>
      </c>
    </row>
    <row r="113" spans="1:10" s="20" customFormat="1" ht="18">
      <c r="A113" s="16"/>
      <c r="B113" s="16"/>
      <c r="C113" s="16"/>
      <c r="D113" s="42" t="s">
        <v>428</v>
      </c>
      <c r="E113" s="42"/>
      <c r="F113" s="42"/>
      <c r="G113" s="42"/>
      <c r="H113" s="42"/>
      <c r="I113" s="18">
        <f>I167</f>
        <v>23949868.85</v>
      </c>
      <c r="J113" s="18">
        <f>J167</f>
        <v>9215853.89</v>
      </c>
    </row>
    <row r="114" spans="1:10" s="25" customFormat="1" ht="84" customHeight="1">
      <c r="A114" s="21" t="s">
        <v>122</v>
      </c>
      <c r="B114" s="21" t="s">
        <v>66</v>
      </c>
      <c r="C114" s="21" t="s">
        <v>31</v>
      </c>
      <c r="D114" s="22" t="s">
        <v>67</v>
      </c>
      <c r="E114" s="22"/>
      <c r="F114" s="22"/>
      <c r="G114" s="22"/>
      <c r="H114" s="22"/>
      <c r="I114" s="107">
        <v>62500</v>
      </c>
      <c r="J114" s="107">
        <v>61236.5</v>
      </c>
    </row>
    <row r="115" spans="1:10" s="25" customFormat="1" ht="60" customHeight="1">
      <c r="A115" s="21" t="s">
        <v>123</v>
      </c>
      <c r="B115" s="21" t="s">
        <v>45</v>
      </c>
      <c r="C115" s="21"/>
      <c r="D115" s="22" t="s">
        <v>75</v>
      </c>
      <c r="E115" s="22"/>
      <c r="F115" s="22"/>
      <c r="G115" s="22"/>
      <c r="H115" s="22"/>
      <c r="I115" s="24">
        <f>I116+I118+I117+I119</f>
        <v>66348630.6</v>
      </c>
      <c r="J115" s="24">
        <f>J116+J118+J117+J119</f>
        <v>62274906.699999996</v>
      </c>
    </row>
    <row r="116" spans="1:10" s="34" customFormat="1" ht="40.5" customHeight="1">
      <c r="A116" s="26" t="s">
        <v>124</v>
      </c>
      <c r="B116" s="26" t="s">
        <v>76</v>
      </c>
      <c r="C116" s="26" t="s">
        <v>46</v>
      </c>
      <c r="D116" s="27" t="s">
        <v>77</v>
      </c>
      <c r="E116" s="27"/>
      <c r="F116" s="27"/>
      <c r="G116" s="27"/>
      <c r="H116" s="27"/>
      <c r="I116" s="127">
        <v>33631987</v>
      </c>
      <c r="J116" s="127">
        <v>31845825.03</v>
      </c>
    </row>
    <row r="117" spans="1:10" s="34" customFormat="1" ht="51" customHeight="1">
      <c r="A117" s="26" t="s">
        <v>271</v>
      </c>
      <c r="B117" s="26" t="s">
        <v>272</v>
      </c>
      <c r="C117" s="26" t="s">
        <v>46</v>
      </c>
      <c r="D117" s="60" t="s">
        <v>273</v>
      </c>
      <c r="E117" s="27"/>
      <c r="F117" s="27"/>
      <c r="G117" s="27"/>
      <c r="H117" s="27"/>
      <c r="I117" s="127">
        <v>379463.6</v>
      </c>
      <c r="J117" s="127">
        <v>326429.44</v>
      </c>
    </row>
    <row r="118" spans="1:10" s="34" customFormat="1" ht="45" customHeight="1">
      <c r="A118" s="26" t="s">
        <v>145</v>
      </c>
      <c r="B118" s="26" t="s">
        <v>146</v>
      </c>
      <c r="C118" s="26" t="s">
        <v>46</v>
      </c>
      <c r="D118" s="27" t="s">
        <v>147</v>
      </c>
      <c r="E118" s="27"/>
      <c r="F118" s="27"/>
      <c r="G118" s="27"/>
      <c r="H118" s="27"/>
      <c r="I118" s="127">
        <v>30131200</v>
      </c>
      <c r="J118" s="127">
        <v>28026016.8</v>
      </c>
    </row>
    <row r="119" spans="1:10" s="34" customFormat="1" ht="67.5" customHeight="1">
      <c r="A119" s="26" t="s">
        <v>274</v>
      </c>
      <c r="B119" s="26" t="s">
        <v>275</v>
      </c>
      <c r="C119" s="26" t="s">
        <v>46</v>
      </c>
      <c r="D119" s="27" t="s">
        <v>276</v>
      </c>
      <c r="E119" s="27"/>
      <c r="F119" s="27"/>
      <c r="G119" s="27"/>
      <c r="H119" s="27"/>
      <c r="I119" s="127">
        <v>2205980</v>
      </c>
      <c r="J119" s="127">
        <v>2076635.43</v>
      </c>
    </row>
    <row r="120" spans="1:10" s="25" customFormat="1" ht="37.5" customHeight="1">
      <c r="A120" s="21" t="s">
        <v>125</v>
      </c>
      <c r="B120" s="21" t="s">
        <v>78</v>
      </c>
      <c r="C120" s="21" t="s">
        <v>46</v>
      </c>
      <c r="D120" s="22" t="s">
        <v>79</v>
      </c>
      <c r="E120" s="22"/>
      <c r="F120" s="22"/>
      <c r="G120" s="22"/>
      <c r="H120" s="22"/>
      <c r="I120" s="107">
        <v>36339082.35</v>
      </c>
      <c r="J120" s="107">
        <v>33493309.32</v>
      </c>
    </row>
    <row r="121" spans="1:10" s="25" customFormat="1" ht="42" customHeight="1">
      <c r="A121" s="21" t="s">
        <v>154</v>
      </c>
      <c r="B121" s="21" t="s">
        <v>155</v>
      </c>
      <c r="C121" s="21" t="s">
        <v>57</v>
      </c>
      <c r="D121" s="40" t="s">
        <v>162</v>
      </c>
      <c r="E121" s="22"/>
      <c r="F121" s="22"/>
      <c r="G121" s="22"/>
      <c r="H121" s="22"/>
      <c r="I121" s="14">
        <f>I122+I128+I139+I148</f>
        <v>23684252.13</v>
      </c>
      <c r="J121" s="14">
        <f>J122+J128+J139+J148</f>
        <v>21790681.810000002</v>
      </c>
    </row>
    <row r="122" spans="1:10" s="25" customFormat="1" ht="27.75" customHeight="1">
      <c r="A122" s="21"/>
      <c r="B122" s="21"/>
      <c r="C122" s="21"/>
      <c r="D122" s="22"/>
      <c r="E122" s="64" t="s">
        <v>168</v>
      </c>
      <c r="F122" s="22"/>
      <c r="G122" s="22"/>
      <c r="H122" s="22"/>
      <c r="I122" s="14">
        <f>SUM(I123:I127)</f>
        <v>1951077</v>
      </c>
      <c r="J122" s="14">
        <f>SUM(J123:J127)</f>
        <v>959950.1</v>
      </c>
    </row>
    <row r="123" spans="1:10" s="25" customFormat="1" ht="98.25" customHeight="1">
      <c r="A123" s="21"/>
      <c r="B123" s="21"/>
      <c r="C123" s="21"/>
      <c r="D123" s="22"/>
      <c r="E123" s="65" t="s">
        <v>472</v>
      </c>
      <c r="F123" s="22"/>
      <c r="G123" s="22"/>
      <c r="H123" s="22"/>
      <c r="I123" s="107">
        <v>254893</v>
      </c>
      <c r="J123" s="107">
        <v>0</v>
      </c>
    </row>
    <row r="124" spans="1:10" s="25" customFormat="1" ht="141" customHeight="1">
      <c r="A124" s="21"/>
      <c r="B124" s="21"/>
      <c r="C124" s="21"/>
      <c r="D124" s="22"/>
      <c r="E124" s="65" t="s">
        <v>473</v>
      </c>
      <c r="F124" s="22"/>
      <c r="G124" s="22"/>
      <c r="H124" s="22"/>
      <c r="I124" s="107">
        <v>338020</v>
      </c>
      <c r="J124" s="107">
        <v>0</v>
      </c>
    </row>
    <row r="125" spans="1:10" s="25" customFormat="1" ht="85.5" customHeight="1">
      <c r="A125" s="21"/>
      <c r="B125" s="21"/>
      <c r="C125" s="21"/>
      <c r="D125" s="22"/>
      <c r="E125" s="65" t="s">
        <v>369</v>
      </c>
      <c r="F125" s="22"/>
      <c r="G125" s="22"/>
      <c r="H125" s="22"/>
      <c r="I125" s="107">
        <v>280000</v>
      </c>
      <c r="J125" s="107">
        <v>0</v>
      </c>
    </row>
    <row r="126" spans="1:10" s="25" customFormat="1" ht="88.5" customHeight="1">
      <c r="A126" s="21"/>
      <c r="B126" s="21"/>
      <c r="C126" s="21"/>
      <c r="D126" s="22"/>
      <c r="E126" s="65" t="s">
        <v>370</v>
      </c>
      <c r="F126" s="22"/>
      <c r="G126" s="22"/>
      <c r="H126" s="22"/>
      <c r="I126" s="107">
        <v>108164</v>
      </c>
      <c r="J126" s="107">
        <v>0</v>
      </c>
    </row>
    <row r="127" spans="1:10" s="25" customFormat="1" ht="79.5" customHeight="1">
      <c r="A127" s="21"/>
      <c r="B127" s="21"/>
      <c r="C127" s="21"/>
      <c r="D127" s="22"/>
      <c r="E127" s="65" t="s">
        <v>317</v>
      </c>
      <c r="F127" s="22"/>
      <c r="G127" s="22"/>
      <c r="H127" s="22"/>
      <c r="I127" s="107">
        <v>970000</v>
      </c>
      <c r="J127" s="107">
        <v>959950.1</v>
      </c>
    </row>
    <row r="128" spans="1:10" s="25" customFormat="1" ht="51" customHeight="1">
      <c r="A128" s="21"/>
      <c r="B128" s="21"/>
      <c r="C128" s="21"/>
      <c r="D128" s="22"/>
      <c r="E128" s="75" t="s">
        <v>208</v>
      </c>
      <c r="F128" s="22"/>
      <c r="G128" s="22"/>
      <c r="H128" s="22"/>
      <c r="I128" s="14">
        <f>SUM(I129:I138)</f>
        <v>1692591</v>
      </c>
      <c r="J128" s="14">
        <f>SUM(J129:J138)</f>
        <v>1595045.3599999999</v>
      </c>
    </row>
    <row r="129" spans="1:10" s="25" customFormat="1" ht="72" customHeight="1">
      <c r="A129" s="21"/>
      <c r="B129" s="21"/>
      <c r="C129" s="21"/>
      <c r="D129" s="22"/>
      <c r="E129" s="22" t="s">
        <v>209</v>
      </c>
      <c r="F129" s="22"/>
      <c r="G129" s="22"/>
      <c r="H129" s="22"/>
      <c r="I129" s="107">
        <v>161662</v>
      </c>
      <c r="J129" s="107">
        <v>161661.38</v>
      </c>
    </row>
    <row r="130" spans="1:10" s="25" customFormat="1" ht="96" customHeight="1">
      <c r="A130" s="21"/>
      <c r="B130" s="21"/>
      <c r="C130" s="21"/>
      <c r="D130" s="22"/>
      <c r="E130" s="22" t="s">
        <v>424</v>
      </c>
      <c r="F130" s="22"/>
      <c r="G130" s="22"/>
      <c r="H130" s="22"/>
      <c r="I130" s="107">
        <v>10000</v>
      </c>
      <c r="J130" s="107">
        <v>10000</v>
      </c>
    </row>
    <row r="131" spans="1:10" s="25" customFormat="1" ht="99" customHeight="1">
      <c r="A131" s="21"/>
      <c r="B131" s="21"/>
      <c r="C131" s="21"/>
      <c r="D131" s="22"/>
      <c r="E131" s="22" t="s">
        <v>423</v>
      </c>
      <c r="F131" s="22"/>
      <c r="G131" s="22"/>
      <c r="H131" s="22"/>
      <c r="I131" s="107">
        <v>10000</v>
      </c>
      <c r="J131" s="107">
        <v>10000</v>
      </c>
    </row>
    <row r="132" spans="1:10" s="25" customFormat="1" ht="99.75" customHeight="1">
      <c r="A132" s="21"/>
      <c r="B132" s="21"/>
      <c r="C132" s="21"/>
      <c r="D132" s="22"/>
      <c r="E132" s="22" t="s">
        <v>425</v>
      </c>
      <c r="F132" s="22"/>
      <c r="G132" s="22"/>
      <c r="H132" s="22"/>
      <c r="I132" s="107">
        <v>218138</v>
      </c>
      <c r="J132" s="107">
        <v>179188.06</v>
      </c>
    </row>
    <row r="133" spans="1:10" s="25" customFormat="1" ht="66" customHeight="1">
      <c r="A133" s="21"/>
      <c r="B133" s="21"/>
      <c r="C133" s="21"/>
      <c r="D133" s="22"/>
      <c r="E133" s="22" t="s">
        <v>371</v>
      </c>
      <c r="F133" s="22"/>
      <c r="G133" s="22"/>
      <c r="H133" s="22"/>
      <c r="I133" s="107">
        <v>110492</v>
      </c>
      <c r="J133" s="107">
        <v>110492</v>
      </c>
    </row>
    <row r="134" spans="1:10" s="25" customFormat="1" ht="102" customHeight="1">
      <c r="A134" s="21"/>
      <c r="B134" s="21"/>
      <c r="C134" s="21"/>
      <c r="D134" s="22"/>
      <c r="E134" s="22" t="s">
        <v>426</v>
      </c>
      <c r="F134" s="22"/>
      <c r="G134" s="22"/>
      <c r="H134" s="22"/>
      <c r="I134" s="107">
        <v>130500</v>
      </c>
      <c r="J134" s="107">
        <v>122799.93</v>
      </c>
    </row>
    <row r="135" spans="1:10" s="25" customFormat="1" ht="63" customHeight="1">
      <c r="A135" s="21"/>
      <c r="B135" s="21"/>
      <c r="C135" s="21"/>
      <c r="D135" s="22"/>
      <c r="E135" s="22" t="s">
        <v>474</v>
      </c>
      <c r="F135" s="22"/>
      <c r="G135" s="22"/>
      <c r="H135" s="22"/>
      <c r="I135" s="107">
        <v>9547</v>
      </c>
      <c r="J135" s="107">
        <v>9547</v>
      </c>
    </row>
    <row r="136" spans="1:10" s="25" customFormat="1" ht="111" customHeight="1">
      <c r="A136" s="21"/>
      <c r="B136" s="21"/>
      <c r="C136" s="21"/>
      <c r="D136" s="22"/>
      <c r="E136" s="22" t="s">
        <v>475</v>
      </c>
      <c r="F136" s="22"/>
      <c r="G136" s="22"/>
      <c r="H136" s="22"/>
      <c r="I136" s="107">
        <v>225000</v>
      </c>
      <c r="J136" s="107">
        <v>205506.1</v>
      </c>
    </row>
    <row r="137" spans="1:10" s="25" customFormat="1" ht="103.5" customHeight="1">
      <c r="A137" s="21"/>
      <c r="B137" s="21"/>
      <c r="C137" s="21"/>
      <c r="D137" s="22"/>
      <c r="E137" s="22" t="s">
        <v>427</v>
      </c>
      <c r="F137" s="22"/>
      <c r="G137" s="22"/>
      <c r="H137" s="22"/>
      <c r="I137" s="107">
        <v>522252</v>
      </c>
      <c r="J137" s="107">
        <v>506924.98</v>
      </c>
    </row>
    <row r="138" spans="1:10" s="25" customFormat="1" ht="94.5" customHeight="1">
      <c r="A138" s="21"/>
      <c r="B138" s="21"/>
      <c r="C138" s="21"/>
      <c r="D138" s="22"/>
      <c r="E138" s="22" t="s">
        <v>318</v>
      </c>
      <c r="F138" s="22"/>
      <c r="G138" s="22"/>
      <c r="H138" s="22"/>
      <c r="I138" s="107">
        <v>295000</v>
      </c>
      <c r="J138" s="107">
        <v>278925.91</v>
      </c>
    </row>
    <row r="139" spans="1:10" s="25" customFormat="1" ht="24.75" customHeight="1">
      <c r="A139" s="21"/>
      <c r="B139" s="21"/>
      <c r="C139" s="21"/>
      <c r="D139" s="22"/>
      <c r="E139" s="40" t="s">
        <v>235</v>
      </c>
      <c r="F139" s="22"/>
      <c r="G139" s="22"/>
      <c r="H139" s="22"/>
      <c r="I139" s="14">
        <f>SUM(I140:I147)</f>
        <v>17152734</v>
      </c>
      <c r="J139" s="14">
        <f>SUM(J140:J147)</f>
        <v>16347836.71</v>
      </c>
    </row>
    <row r="140" spans="1:10" s="25" customFormat="1" ht="82.5" customHeight="1">
      <c r="A140" s="21"/>
      <c r="B140" s="21"/>
      <c r="C140" s="21"/>
      <c r="D140" s="22"/>
      <c r="E140" s="22" t="s">
        <v>206</v>
      </c>
      <c r="F140" s="22"/>
      <c r="G140" s="22"/>
      <c r="H140" s="22"/>
      <c r="I140" s="107">
        <v>210912.1</v>
      </c>
      <c r="J140" s="107">
        <v>210912.1</v>
      </c>
    </row>
    <row r="141" spans="1:10" s="25" customFormat="1" ht="117" customHeight="1">
      <c r="A141" s="21"/>
      <c r="B141" s="21"/>
      <c r="C141" s="21"/>
      <c r="D141" s="22"/>
      <c r="E141" s="22" t="s">
        <v>326</v>
      </c>
      <c r="F141" s="22"/>
      <c r="G141" s="22"/>
      <c r="H141" s="22"/>
      <c r="I141" s="107">
        <v>233062.68</v>
      </c>
      <c r="J141" s="107">
        <v>233062.68</v>
      </c>
    </row>
    <row r="142" spans="1:10" s="25" customFormat="1" ht="81" customHeight="1">
      <c r="A142" s="21"/>
      <c r="B142" s="21"/>
      <c r="C142" s="21"/>
      <c r="D142" s="22"/>
      <c r="E142" s="22" t="s">
        <v>327</v>
      </c>
      <c r="F142" s="22"/>
      <c r="G142" s="22"/>
      <c r="H142" s="22"/>
      <c r="I142" s="107">
        <v>237320.22</v>
      </c>
      <c r="J142" s="107">
        <v>228949.37</v>
      </c>
    </row>
    <row r="143" spans="1:10" s="25" customFormat="1" ht="99" customHeight="1">
      <c r="A143" s="21"/>
      <c r="B143" s="21"/>
      <c r="C143" s="21"/>
      <c r="D143" s="22"/>
      <c r="E143" s="22" t="s">
        <v>328</v>
      </c>
      <c r="F143" s="22"/>
      <c r="G143" s="22"/>
      <c r="H143" s="22"/>
      <c r="I143" s="107">
        <v>200509</v>
      </c>
      <c r="J143" s="107">
        <v>200252.56</v>
      </c>
    </row>
    <row r="144" spans="1:10" s="25" customFormat="1" ht="99" customHeight="1">
      <c r="A144" s="21"/>
      <c r="B144" s="21"/>
      <c r="C144" s="21"/>
      <c r="D144" s="22"/>
      <c r="E144" s="22" t="s">
        <v>386</v>
      </c>
      <c r="F144" s="22"/>
      <c r="G144" s="22"/>
      <c r="H144" s="22"/>
      <c r="I144" s="107">
        <v>14781930</v>
      </c>
      <c r="J144" s="107">
        <v>14779791.52</v>
      </c>
    </row>
    <row r="145" spans="1:10" s="25" customFormat="1" ht="70.5" customHeight="1">
      <c r="A145" s="21"/>
      <c r="B145" s="21"/>
      <c r="C145" s="21"/>
      <c r="D145" s="22"/>
      <c r="E145" s="22" t="s">
        <v>452</v>
      </c>
      <c r="F145" s="22"/>
      <c r="G145" s="22"/>
      <c r="H145" s="22"/>
      <c r="I145" s="107">
        <v>20000</v>
      </c>
      <c r="J145" s="107">
        <v>0</v>
      </c>
    </row>
    <row r="146" spans="1:10" s="25" customFormat="1" ht="66" customHeight="1">
      <c r="A146" s="21"/>
      <c r="B146" s="21"/>
      <c r="C146" s="21"/>
      <c r="D146" s="22"/>
      <c r="E146" s="22" t="s">
        <v>385</v>
      </c>
      <c r="F146" s="22"/>
      <c r="G146" s="22"/>
      <c r="H146" s="22"/>
      <c r="I146" s="107">
        <v>1200000</v>
      </c>
      <c r="J146" s="107">
        <v>426840.16</v>
      </c>
    </row>
    <row r="147" spans="1:10" s="25" customFormat="1" ht="72" customHeight="1">
      <c r="A147" s="21"/>
      <c r="B147" s="21"/>
      <c r="C147" s="21"/>
      <c r="D147" s="22"/>
      <c r="E147" s="22" t="s">
        <v>330</v>
      </c>
      <c r="F147" s="22"/>
      <c r="G147" s="22"/>
      <c r="H147" s="22"/>
      <c r="I147" s="107">
        <v>269000</v>
      </c>
      <c r="J147" s="107">
        <v>268028.32</v>
      </c>
    </row>
    <row r="148" spans="1:10" s="25" customFormat="1" ht="85.5" customHeight="1">
      <c r="A148" s="21"/>
      <c r="B148" s="21"/>
      <c r="C148" s="21"/>
      <c r="D148" s="22"/>
      <c r="E148" s="40" t="s">
        <v>434</v>
      </c>
      <c r="F148" s="22"/>
      <c r="G148" s="22"/>
      <c r="H148" s="22"/>
      <c r="I148" s="14">
        <f>I149</f>
        <v>2887850.13</v>
      </c>
      <c r="J148" s="14">
        <f>J149</f>
        <v>2887849.64</v>
      </c>
    </row>
    <row r="149" spans="1:10" s="25" customFormat="1" ht="107.25" customHeight="1">
      <c r="A149" s="21"/>
      <c r="B149" s="21"/>
      <c r="C149" s="21"/>
      <c r="D149" s="22"/>
      <c r="E149" s="22" t="s">
        <v>292</v>
      </c>
      <c r="F149" s="22"/>
      <c r="G149" s="22"/>
      <c r="H149" s="22"/>
      <c r="I149" s="107">
        <v>2887850.13</v>
      </c>
      <c r="J149" s="107">
        <v>2887849.64</v>
      </c>
    </row>
    <row r="150" spans="1:10" s="25" customFormat="1" ht="67.5" customHeight="1">
      <c r="A150" s="21" t="s">
        <v>156</v>
      </c>
      <c r="B150" s="21" t="s">
        <v>157</v>
      </c>
      <c r="C150" s="21" t="s">
        <v>57</v>
      </c>
      <c r="D150" s="40" t="s">
        <v>163</v>
      </c>
      <c r="E150" s="22"/>
      <c r="F150" s="22"/>
      <c r="G150" s="22"/>
      <c r="H150" s="22"/>
      <c r="I150" s="14">
        <f>I151+I156</f>
        <v>6238315</v>
      </c>
      <c r="J150" s="14">
        <f>J151+J156</f>
        <v>5636125.93</v>
      </c>
    </row>
    <row r="151" spans="1:10" s="25" customFormat="1" ht="22.5" customHeight="1">
      <c r="A151" s="21"/>
      <c r="B151" s="21"/>
      <c r="C151" s="21"/>
      <c r="D151" s="22"/>
      <c r="E151" s="64" t="s">
        <v>168</v>
      </c>
      <c r="F151" s="22"/>
      <c r="G151" s="22"/>
      <c r="H151" s="22"/>
      <c r="I151" s="13">
        <f>I152+I153+I154+I155</f>
        <v>3409785</v>
      </c>
      <c r="J151" s="13">
        <f>J152+J153+J154+J155</f>
        <v>3330992.89</v>
      </c>
    </row>
    <row r="152" spans="1:10" s="25" customFormat="1" ht="44.25" customHeight="1">
      <c r="A152" s="21"/>
      <c r="B152" s="21"/>
      <c r="C152" s="21"/>
      <c r="D152" s="22"/>
      <c r="E152" s="66" t="s">
        <v>232</v>
      </c>
      <c r="F152" s="22"/>
      <c r="G152" s="22"/>
      <c r="H152" s="22"/>
      <c r="I152" s="107">
        <v>343039</v>
      </c>
      <c r="J152" s="107">
        <v>323862.6</v>
      </c>
    </row>
    <row r="153" spans="1:10" s="25" customFormat="1" ht="67.5" customHeight="1">
      <c r="A153" s="21"/>
      <c r="B153" s="21"/>
      <c r="C153" s="21"/>
      <c r="D153" s="22"/>
      <c r="E153" s="66" t="s">
        <v>476</v>
      </c>
      <c r="F153" s="22"/>
      <c r="G153" s="22"/>
      <c r="H153" s="22"/>
      <c r="I153" s="107">
        <v>1990067</v>
      </c>
      <c r="J153" s="107">
        <v>1966809.44</v>
      </c>
    </row>
    <row r="154" spans="1:10" s="25" customFormat="1" ht="27.75" customHeight="1">
      <c r="A154" s="21"/>
      <c r="B154" s="21"/>
      <c r="C154" s="21"/>
      <c r="D154" s="22"/>
      <c r="E154" s="66" t="s">
        <v>243</v>
      </c>
      <c r="F154" s="22"/>
      <c r="G154" s="22"/>
      <c r="H154" s="22"/>
      <c r="I154" s="107">
        <v>376800</v>
      </c>
      <c r="J154" s="107">
        <v>340441.87</v>
      </c>
    </row>
    <row r="155" spans="1:10" s="25" customFormat="1" ht="132.75" customHeight="1">
      <c r="A155" s="21"/>
      <c r="B155" s="21"/>
      <c r="C155" s="21"/>
      <c r="D155" s="22"/>
      <c r="E155" s="66" t="s">
        <v>333</v>
      </c>
      <c r="F155" s="22"/>
      <c r="G155" s="22"/>
      <c r="H155" s="22"/>
      <c r="I155" s="107">
        <v>699879</v>
      </c>
      <c r="J155" s="107">
        <v>699878.98</v>
      </c>
    </row>
    <row r="156" spans="1:10" s="25" customFormat="1" ht="28.5" customHeight="1">
      <c r="A156" s="21"/>
      <c r="B156" s="21"/>
      <c r="C156" s="21"/>
      <c r="D156" s="22"/>
      <c r="E156" s="40" t="s">
        <v>171</v>
      </c>
      <c r="F156" s="22"/>
      <c r="G156" s="22"/>
      <c r="H156" s="22"/>
      <c r="I156" s="14">
        <f>I157+I159+I158</f>
        <v>2828530</v>
      </c>
      <c r="J156" s="14">
        <f>J157+J159+J158</f>
        <v>2305133.04</v>
      </c>
    </row>
    <row r="157" spans="1:10" s="25" customFormat="1" ht="117.75" customHeight="1">
      <c r="A157" s="21"/>
      <c r="B157" s="21"/>
      <c r="C157" s="21"/>
      <c r="D157" s="22"/>
      <c r="E157" s="66" t="s">
        <v>233</v>
      </c>
      <c r="F157" s="22"/>
      <c r="G157" s="22"/>
      <c r="H157" s="22"/>
      <c r="I157" s="107">
        <v>1091530</v>
      </c>
      <c r="J157" s="107">
        <v>972777.73</v>
      </c>
    </row>
    <row r="158" spans="1:10" s="25" customFormat="1" ht="117.75" customHeight="1">
      <c r="A158" s="21"/>
      <c r="B158" s="21"/>
      <c r="C158" s="21"/>
      <c r="D158" s="22"/>
      <c r="E158" s="66" t="s">
        <v>422</v>
      </c>
      <c r="F158" s="22"/>
      <c r="G158" s="22"/>
      <c r="H158" s="22"/>
      <c r="I158" s="107">
        <v>1497000</v>
      </c>
      <c r="J158" s="107">
        <v>1332355.31</v>
      </c>
    </row>
    <row r="159" spans="1:10" s="25" customFormat="1" ht="24" customHeight="1">
      <c r="A159" s="21"/>
      <c r="B159" s="21"/>
      <c r="C159" s="21"/>
      <c r="D159" s="22"/>
      <c r="E159" s="66" t="s">
        <v>234</v>
      </c>
      <c r="F159" s="22"/>
      <c r="G159" s="22"/>
      <c r="H159" s="22"/>
      <c r="I159" s="107">
        <v>240000</v>
      </c>
      <c r="J159" s="107">
        <v>0</v>
      </c>
    </row>
    <row r="160" spans="1:10" s="25" customFormat="1" ht="52.5" customHeight="1">
      <c r="A160" s="21" t="s">
        <v>126</v>
      </c>
      <c r="B160" s="21" t="s">
        <v>80</v>
      </c>
      <c r="C160" s="21" t="s">
        <v>57</v>
      </c>
      <c r="D160" s="38" t="s">
        <v>1</v>
      </c>
      <c r="E160" s="38"/>
      <c r="F160" s="67"/>
      <c r="G160" s="67"/>
      <c r="H160" s="67"/>
      <c r="I160" s="14">
        <f>I161+I162</f>
        <v>833802</v>
      </c>
      <c r="J160" s="14">
        <f>J161+J162</f>
        <v>674689.27</v>
      </c>
    </row>
    <row r="161" spans="1:10" s="25" customFormat="1" ht="52.5" customHeight="1">
      <c r="A161" s="21"/>
      <c r="B161" s="21"/>
      <c r="C161" s="21"/>
      <c r="D161" s="67"/>
      <c r="E161" s="38" t="s">
        <v>200</v>
      </c>
      <c r="F161" s="67"/>
      <c r="G161" s="67"/>
      <c r="H161" s="67"/>
      <c r="I161" s="107">
        <v>253802</v>
      </c>
      <c r="J161" s="107">
        <v>253801.98</v>
      </c>
    </row>
    <row r="162" spans="1:10" s="25" customFormat="1" ht="61.5" customHeight="1">
      <c r="A162" s="21"/>
      <c r="B162" s="21"/>
      <c r="C162" s="21"/>
      <c r="D162" s="67"/>
      <c r="E162" s="38" t="s">
        <v>210</v>
      </c>
      <c r="F162" s="67"/>
      <c r="G162" s="67"/>
      <c r="H162" s="67"/>
      <c r="I162" s="107">
        <v>580000</v>
      </c>
      <c r="J162" s="107">
        <v>420887.29</v>
      </c>
    </row>
    <row r="163" spans="1:10" s="25" customFormat="1" ht="52.5" customHeight="1">
      <c r="A163" s="21" t="s">
        <v>286</v>
      </c>
      <c r="B163" s="21" t="s">
        <v>283</v>
      </c>
      <c r="C163" s="21"/>
      <c r="D163" s="38" t="s">
        <v>284</v>
      </c>
      <c r="E163" s="38"/>
      <c r="F163" s="67"/>
      <c r="G163" s="67"/>
      <c r="H163" s="67"/>
      <c r="I163" s="24">
        <f>SUM(I166)+I164</f>
        <v>30913238.46</v>
      </c>
      <c r="J163" s="24">
        <f>SUM(J166)+J164</f>
        <v>15817125.74</v>
      </c>
    </row>
    <row r="164" spans="1:10" s="25" customFormat="1" ht="76.5" customHeight="1">
      <c r="A164" s="36" t="s">
        <v>293</v>
      </c>
      <c r="B164" s="36" t="s">
        <v>294</v>
      </c>
      <c r="C164" s="26" t="s">
        <v>52</v>
      </c>
      <c r="D164" s="27" t="s">
        <v>295</v>
      </c>
      <c r="E164" s="43"/>
      <c r="F164" s="67"/>
      <c r="G164" s="67"/>
      <c r="H164" s="67"/>
      <c r="I164" s="127">
        <f>I165</f>
        <v>339145</v>
      </c>
      <c r="J164" s="127">
        <f>J165</f>
        <v>330644.46</v>
      </c>
    </row>
    <row r="165" spans="1:10" s="25" customFormat="1" ht="157.5" customHeight="1">
      <c r="A165" s="36"/>
      <c r="B165" s="36"/>
      <c r="C165" s="21"/>
      <c r="D165" s="27"/>
      <c r="E165" s="38" t="s">
        <v>377</v>
      </c>
      <c r="F165" s="67"/>
      <c r="G165" s="67"/>
      <c r="H165" s="67"/>
      <c r="I165" s="107">
        <v>339145</v>
      </c>
      <c r="J165" s="107">
        <v>330644.46</v>
      </c>
    </row>
    <row r="166" spans="1:10" s="34" customFormat="1" ht="82.5" customHeight="1">
      <c r="A166" s="26" t="s">
        <v>285</v>
      </c>
      <c r="B166" s="26" t="s">
        <v>291</v>
      </c>
      <c r="C166" s="26" t="s">
        <v>52</v>
      </c>
      <c r="D166" s="43" t="s">
        <v>281</v>
      </c>
      <c r="E166" s="43"/>
      <c r="F166" s="68"/>
      <c r="G166" s="68"/>
      <c r="H166" s="68"/>
      <c r="I166" s="49">
        <f>I168+I172+I176+I174+I170</f>
        <v>30574093.46</v>
      </c>
      <c r="J166" s="49">
        <f>J168+J172+J176+J174+J170</f>
        <v>15486481.28</v>
      </c>
    </row>
    <row r="167" spans="1:10" s="34" customFormat="1" ht="18">
      <c r="A167" s="26"/>
      <c r="B167" s="26"/>
      <c r="C167" s="26"/>
      <c r="D167" s="27" t="s">
        <v>428</v>
      </c>
      <c r="E167" s="27"/>
      <c r="F167" s="27"/>
      <c r="G167" s="27"/>
      <c r="H167" s="27"/>
      <c r="I167" s="127">
        <f>I169+I171+I173+I175+I177</f>
        <v>23949868.85</v>
      </c>
      <c r="J167" s="127">
        <f>J169+J171+J173+J175+J177</f>
        <v>9215853.89</v>
      </c>
    </row>
    <row r="168" spans="1:10" s="34" customFormat="1" ht="24.75" customHeight="1">
      <c r="A168" s="26"/>
      <c r="B168" s="26"/>
      <c r="C168" s="26"/>
      <c r="D168" s="43"/>
      <c r="E168" s="38" t="s">
        <v>404</v>
      </c>
      <c r="F168" s="67"/>
      <c r="G168" s="67"/>
      <c r="H168" s="67"/>
      <c r="I168" s="127">
        <v>16256092.85</v>
      </c>
      <c r="J168" s="127">
        <v>4770428.97</v>
      </c>
    </row>
    <row r="169" spans="1:10" s="71" customFormat="1" ht="21" customHeight="1">
      <c r="A169" s="69"/>
      <c r="B169" s="69"/>
      <c r="C169" s="69"/>
      <c r="D169" s="70" t="s">
        <v>428</v>
      </c>
      <c r="E169" s="70"/>
      <c r="F169" s="70"/>
      <c r="G169" s="70"/>
      <c r="H169" s="70"/>
      <c r="I169" s="129">
        <v>15681292.46</v>
      </c>
      <c r="J169" s="129">
        <v>4479255.62</v>
      </c>
    </row>
    <row r="170" spans="1:10" s="34" customFormat="1" ht="72">
      <c r="A170" s="26"/>
      <c r="B170" s="26"/>
      <c r="C170" s="26"/>
      <c r="D170" s="43"/>
      <c r="E170" s="38" t="s">
        <v>407</v>
      </c>
      <c r="F170" s="67"/>
      <c r="G170" s="67"/>
      <c r="H170" s="67"/>
      <c r="I170" s="127">
        <v>978500</v>
      </c>
      <c r="J170" s="127">
        <v>975304.73</v>
      </c>
    </row>
    <row r="171" spans="1:10" s="71" customFormat="1" ht="21" customHeight="1">
      <c r="A171" s="69"/>
      <c r="B171" s="69"/>
      <c r="C171" s="69"/>
      <c r="D171" s="70" t="s">
        <v>428</v>
      </c>
      <c r="E171" s="70"/>
      <c r="F171" s="70"/>
      <c r="G171" s="70"/>
      <c r="H171" s="70"/>
      <c r="I171" s="129">
        <v>950000</v>
      </c>
      <c r="J171" s="129">
        <v>946804.73</v>
      </c>
    </row>
    <row r="172" spans="1:10" s="34" customFormat="1" ht="81.75" customHeight="1">
      <c r="A172" s="26"/>
      <c r="B172" s="26"/>
      <c r="C172" s="26"/>
      <c r="D172" s="43"/>
      <c r="E172" s="38" t="s">
        <v>405</v>
      </c>
      <c r="F172" s="67"/>
      <c r="G172" s="67"/>
      <c r="H172" s="67"/>
      <c r="I172" s="127">
        <v>640590.61</v>
      </c>
      <c r="J172" s="127">
        <v>608531.38</v>
      </c>
    </row>
    <row r="173" spans="1:10" s="71" customFormat="1" ht="15" customHeight="1">
      <c r="A173" s="69"/>
      <c r="B173" s="69"/>
      <c r="C173" s="69"/>
      <c r="D173" s="70" t="s">
        <v>428</v>
      </c>
      <c r="E173" s="70"/>
      <c r="F173" s="70"/>
      <c r="G173" s="70"/>
      <c r="H173" s="70"/>
      <c r="I173" s="129">
        <v>621576.39</v>
      </c>
      <c r="J173" s="129">
        <v>589793.54</v>
      </c>
    </row>
    <row r="174" spans="1:10" s="34" customFormat="1" ht="36">
      <c r="A174" s="26"/>
      <c r="B174" s="26"/>
      <c r="C174" s="26"/>
      <c r="D174" s="43"/>
      <c r="E174" s="38" t="s">
        <v>406</v>
      </c>
      <c r="F174" s="67"/>
      <c r="G174" s="67"/>
      <c r="H174" s="67"/>
      <c r="I174" s="127">
        <v>305910</v>
      </c>
      <c r="J174" s="127">
        <v>0</v>
      </c>
    </row>
    <row r="175" spans="1:10" s="71" customFormat="1" ht="26.25" customHeight="1">
      <c r="A175" s="69"/>
      <c r="B175" s="69"/>
      <c r="C175" s="69"/>
      <c r="D175" s="70" t="s">
        <v>428</v>
      </c>
      <c r="E175" s="70"/>
      <c r="F175" s="70"/>
      <c r="G175" s="70"/>
      <c r="H175" s="70"/>
      <c r="I175" s="129">
        <v>297000</v>
      </c>
      <c r="J175" s="129">
        <v>0</v>
      </c>
    </row>
    <row r="176" spans="1:10" s="34" customFormat="1" ht="134.25" customHeight="1">
      <c r="A176" s="26"/>
      <c r="B176" s="26"/>
      <c r="C176" s="26"/>
      <c r="D176" s="43"/>
      <c r="E176" s="38" t="s">
        <v>334</v>
      </c>
      <c r="F176" s="67"/>
      <c r="G176" s="67"/>
      <c r="H176" s="67"/>
      <c r="I176" s="127">
        <v>12393000</v>
      </c>
      <c r="J176" s="127">
        <v>9132216.2</v>
      </c>
    </row>
    <row r="177" spans="1:10" s="71" customFormat="1" ht="15">
      <c r="A177" s="69"/>
      <c r="B177" s="69"/>
      <c r="C177" s="69"/>
      <c r="D177" s="70" t="s">
        <v>428</v>
      </c>
      <c r="E177" s="70"/>
      <c r="F177" s="70"/>
      <c r="G177" s="70"/>
      <c r="H177" s="70"/>
      <c r="I177" s="129">
        <v>6400000</v>
      </c>
      <c r="J177" s="129">
        <v>3200000</v>
      </c>
    </row>
    <row r="178" spans="1:10" s="71" customFormat="1" ht="36">
      <c r="A178" s="35" t="s">
        <v>453</v>
      </c>
      <c r="B178" s="35" t="s">
        <v>3</v>
      </c>
      <c r="C178" s="35" t="s">
        <v>52</v>
      </c>
      <c r="D178" s="22" t="s">
        <v>11</v>
      </c>
      <c r="E178" s="22" t="s">
        <v>454</v>
      </c>
      <c r="F178" s="70"/>
      <c r="G178" s="70"/>
      <c r="H178" s="70"/>
      <c r="I178" s="107">
        <v>129100</v>
      </c>
      <c r="J178" s="107">
        <v>126523</v>
      </c>
    </row>
    <row r="179" spans="1:10" s="25" customFormat="1" ht="27.75" customHeight="1">
      <c r="A179" s="21" t="s">
        <v>127</v>
      </c>
      <c r="B179" s="53">
        <v>9770</v>
      </c>
      <c r="C179" s="21" t="s">
        <v>30</v>
      </c>
      <c r="D179" s="38" t="s">
        <v>227</v>
      </c>
      <c r="E179" s="38"/>
      <c r="F179" s="38"/>
      <c r="G179" s="38"/>
      <c r="H179" s="38"/>
      <c r="I179" s="107">
        <v>1220000</v>
      </c>
      <c r="J179" s="107">
        <v>1220000</v>
      </c>
    </row>
    <row r="180" spans="1:10" s="15" customFormat="1" ht="57.75" customHeight="1">
      <c r="A180" s="11" t="s">
        <v>15</v>
      </c>
      <c r="B180" s="72"/>
      <c r="C180" s="72"/>
      <c r="D180" s="40" t="s">
        <v>24</v>
      </c>
      <c r="E180" s="40"/>
      <c r="F180" s="40"/>
      <c r="G180" s="40"/>
      <c r="H180" s="40"/>
      <c r="I180" s="14">
        <f>I181</f>
        <v>40000</v>
      </c>
      <c r="J180" s="14">
        <f>J181</f>
        <v>39800</v>
      </c>
    </row>
    <row r="181" spans="1:10" s="20" customFormat="1" ht="57" customHeight="1">
      <c r="A181" s="16" t="s">
        <v>65</v>
      </c>
      <c r="B181" s="61"/>
      <c r="C181" s="61"/>
      <c r="D181" s="42" t="s">
        <v>24</v>
      </c>
      <c r="E181" s="42"/>
      <c r="F181" s="42"/>
      <c r="G181" s="42"/>
      <c r="H181" s="42"/>
      <c r="I181" s="19">
        <f>I182</f>
        <v>40000</v>
      </c>
      <c r="J181" s="19">
        <f>J182</f>
        <v>39800</v>
      </c>
    </row>
    <row r="182" spans="1:10" s="25" customFormat="1" ht="92.25" customHeight="1">
      <c r="A182" s="21" t="s">
        <v>0</v>
      </c>
      <c r="B182" s="21" t="s">
        <v>66</v>
      </c>
      <c r="C182" s="21" t="s">
        <v>31</v>
      </c>
      <c r="D182" s="22" t="s">
        <v>67</v>
      </c>
      <c r="E182" s="22"/>
      <c r="F182" s="22"/>
      <c r="G182" s="22"/>
      <c r="H182" s="22"/>
      <c r="I182" s="107">
        <v>40000</v>
      </c>
      <c r="J182" s="107">
        <v>39800</v>
      </c>
    </row>
    <row r="183" spans="1:10" s="15" customFormat="1" ht="63.75" customHeight="1">
      <c r="A183" s="11" t="s">
        <v>17</v>
      </c>
      <c r="B183" s="11"/>
      <c r="C183" s="11"/>
      <c r="D183" s="40" t="s">
        <v>23</v>
      </c>
      <c r="E183" s="40"/>
      <c r="F183" s="40"/>
      <c r="G183" s="40"/>
      <c r="H183" s="40"/>
      <c r="I183" s="14">
        <f>I184</f>
        <v>185744495</v>
      </c>
      <c r="J183" s="14">
        <f>J184</f>
        <v>178571299</v>
      </c>
    </row>
    <row r="184" spans="1:10" s="20" customFormat="1" ht="64.5" customHeight="1">
      <c r="A184" s="16" t="s">
        <v>18</v>
      </c>
      <c r="B184" s="16"/>
      <c r="C184" s="16"/>
      <c r="D184" s="42" t="s">
        <v>23</v>
      </c>
      <c r="E184" s="42"/>
      <c r="F184" s="42"/>
      <c r="G184" s="42"/>
      <c r="H184" s="42"/>
      <c r="I184" s="19">
        <f>I186+I320+I189+I204+I237+I302+I305+I187</f>
        <v>185744495</v>
      </c>
      <c r="J184" s="19">
        <f>J186+J320+J189+J204+J237+J302+J305+J187</f>
        <v>178571299</v>
      </c>
    </row>
    <row r="185" spans="1:10" s="20" customFormat="1" ht="18">
      <c r="A185" s="16"/>
      <c r="B185" s="16"/>
      <c r="C185" s="16"/>
      <c r="D185" s="42" t="s">
        <v>428</v>
      </c>
      <c r="E185" s="42"/>
      <c r="F185" s="42"/>
      <c r="G185" s="42"/>
      <c r="H185" s="42"/>
      <c r="I185" s="19">
        <f>I311</f>
        <v>813091</v>
      </c>
      <c r="J185" s="19">
        <f>J311</f>
        <v>271861</v>
      </c>
    </row>
    <row r="186" spans="1:10" s="25" customFormat="1" ht="39.75" customHeight="1">
      <c r="A186" s="21" t="s">
        <v>128</v>
      </c>
      <c r="B186" s="21" t="s">
        <v>78</v>
      </c>
      <c r="C186" s="21" t="s">
        <v>46</v>
      </c>
      <c r="D186" s="22" t="s">
        <v>79</v>
      </c>
      <c r="E186" s="22"/>
      <c r="F186" s="22"/>
      <c r="G186" s="22"/>
      <c r="H186" s="22"/>
      <c r="I186" s="107">
        <v>97361088</v>
      </c>
      <c r="J186" s="107">
        <v>93975382</v>
      </c>
    </row>
    <row r="187" spans="1:10" s="25" customFormat="1" ht="44.25" customHeight="1">
      <c r="A187" s="21" t="s">
        <v>309</v>
      </c>
      <c r="B187" s="21" t="s">
        <v>315</v>
      </c>
      <c r="C187" s="21"/>
      <c r="D187" s="22" t="s">
        <v>311</v>
      </c>
      <c r="E187" s="65"/>
      <c r="F187" s="22"/>
      <c r="G187" s="22"/>
      <c r="H187" s="22"/>
      <c r="I187" s="23">
        <f>I188</f>
        <v>500000</v>
      </c>
      <c r="J187" s="23">
        <f>J188</f>
        <v>500000</v>
      </c>
    </row>
    <row r="188" spans="1:10" s="34" customFormat="1" ht="65.25" customHeight="1">
      <c r="A188" s="26" t="s">
        <v>310</v>
      </c>
      <c r="B188" s="26" t="s">
        <v>314</v>
      </c>
      <c r="C188" s="26" t="s">
        <v>313</v>
      </c>
      <c r="D188" s="27" t="s">
        <v>312</v>
      </c>
      <c r="E188" s="73"/>
      <c r="F188" s="27"/>
      <c r="G188" s="27"/>
      <c r="H188" s="27"/>
      <c r="I188" s="127">
        <v>500000</v>
      </c>
      <c r="J188" s="127">
        <v>500000</v>
      </c>
    </row>
    <row r="189" spans="1:144" s="15" customFormat="1" ht="46.5" customHeight="1">
      <c r="A189" s="74">
        <v>1517310</v>
      </c>
      <c r="B189" s="21" t="s">
        <v>155</v>
      </c>
      <c r="C189" s="21" t="s">
        <v>57</v>
      </c>
      <c r="D189" s="40" t="s">
        <v>162</v>
      </c>
      <c r="E189" s="75"/>
      <c r="F189" s="76"/>
      <c r="G189" s="76"/>
      <c r="H189" s="76"/>
      <c r="I189" s="14">
        <f>I190+I195</f>
        <v>9603664</v>
      </c>
      <c r="J189" s="14">
        <f>J190+J195</f>
        <v>9466556</v>
      </c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  <c r="AC189" s="77"/>
      <c r="AD189" s="77"/>
      <c r="AE189" s="77"/>
      <c r="AF189" s="77"/>
      <c r="AG189" s="77"/>
      <c r="AH189" s="77"/>
      <c r="AI189" s="77"/>
      <c r="AJ189" s="77"/>
      <c r="AK189" s="77"/>
      <c r="AL189" s="77"/>
      <c r="AM189" s="77"/>
      <c r="AN189" s="77"/>
      <c r="AO189" s="77"/>
      <c r="AP189" s="77"/>
      <c r="AQ189" s="77"/>
      <c r="AR189" s="77"/>
      <c r="AS189" s="77"/>
      <c r="AT189" s="77"/>
      <c r="AU189" s="77"/>
      <c r="AV189" s="77"/>
      <c r="AW189" s="77"/>
      <c r="AX189" s="77"/>
      <c r="AY189" s="77"/>
      <c r="AZ189" s="77"/>
      <c r="BA189" s="77"/>
      <c r="BB189" s="77"/>
      <c r="BC189" s="77"/>
      <c r="BD189" s="77"/>
      <c r="BE189" s="77"/>
      <c r="BF189" s="77"/>
      <c r="BG189" s="77"/>
      <c r="BH189" s="77"/>
      <c r="BI189" s="77"/>
      <c r="BJ189" s="77"/>
      <c r="BK189" s="77"/>
      <c r="BL189" s="77"/>
      <c r="BM189" s="77"/>
      <c r="BN189" s="77"/>
      <c r="BO189" s="77"/>
      <c r="BP189" s="77"/>
      <c r="BQ189" s="77"/>
      <c r="BR189" s="77"/>
      <c r="BS189" s="77"/>
      <c r="BT189" s="77"/>
      <c r="BU189" s="77"/>
      <c r="BV189" s="77"/>
      <c r="BW189" s="77"/>
      <c r="BX189" s="77"/>
      <c r="BY189" s="77"/>
      <c r="BZ189" s="77"/>
      <c r="CA189" s="77"/>
      <c r="CB189" s="77"/>
      <c r="CC189" s="77"/>
      <c r="CD189" s="77"/>
      <c r="CE189" s="77"/>
      <c r="CF189" s="77"/>
      <c r="CG189" s="77"/>
      <c r="CH189" s="77"/>
      <c r="CI189" s="77"/>
      <c r="CJ189" s="77"/>
      <c r="CK189" s="77"/>
      <c r="CL189" s="77"/>
      <c r="CM189" s="77"/>
      <c r="CN189" s="77"/>
      <c r="CO189" s="77"/>
      <c r="CP189" s="77"/>
      <c r="CQ189" s="77"/>
      <c r="CR189" s="77"/>
      <c r="CS189" s="77"/>
      <c r="CT189" s="77"/>
      <c r="CU189" s="77"/>
      <c r="CV189" s="77"/>
      <c r="CW189" s="77"/>
      <c r="CX189" s="77"/>
      <c r="CY189" s="77"/>
      <c r="CZ189" s="77"/>
      <c r="DA189" s="77"/>
      <c r="DB189" s="77"/>
      <c r="DC189" s="77"/>
      <c r="DD189" s="77"/>
      <c r="DE189" s="77"/>
      <c r="DF189" s="77"/>
      <c r="DG189" s="77"/>
      <c r="DH189" s="77"/>
      <c r="DI189" s="77"/>
      <c r="DJ189" s="77"/>
      <c r="DK189" s="77"/>
      <c r="DL189" s="77"/>
      <c r="DM189" s="77"/>
      <c r="DN189" s="77"/>
      <c r="DO189" s="77"/>
      <c r="DP189" s="77"/>
      <c r="DQ189" s="77"/>
      <c r="DR189" s="77"/>
      <c r="DS189" s="77"/>
      <c r="DT189" s="77"/>
      <c r="DU189" s="77"/>
      <c r="DV189" s="77"/>
      <c r="DW189" s="77"/>
      <c r="DX189" s="77"/>
      <c r="DY189" s="77"/>
      <c r="DZ189" s="77"/>
      <c r="EA189" s="77"/>
      <c r="EB189" s="77"/>
      <c r="EC189" s="77"/>
      <c r="ED189" s="77"/>
      <c r="EE189" s="77"/>
      <c r="EF189" s="77"/>
      <c r="EG189" s="77"/>
      <c r="EH189" s="77"/>
      <c r="EI189" s="77"/>
      <c r="EJ189" s="77"/>
      <c r="EK189" s="77"/>
      <c r="EL189" s="77"/>
      <c r="EM189" s="77"/>
      <c r="EN189" s="77"/>
    </row>
    <row r="190" spans="1:144" s="25" customFormat="1" ht="27.75" customHeight="1">
      <c r="A190" s="78"/>
      <c r="B190" s="79"/>
      <c r="C190" s="79"/>
      <c r="D190" s="79"/>
      <c r="E190" s="64" t="s">
        <v>168</v>
      </c>
      <c r="F190" s="76"/>
      <c r="G190" s="76"/>
      <c r="H190" s="76"/>
      <c r="I190" s="14">
        <f>SUM(I191:I194)</f>
        <v>5542800</v>
      </c>
      <c r="J190" s="14">
        <f>SUM(J191:J194)</f>
        <v>5524741</v>
      </c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  <c r="BR190" s="54"/>
      <c r="BS190" s="54"/>
      <c r="BT190" s="54"/>
      <c r="BU190" s="54"/>
      <c r="BV190" s="54"/>
      <c r="BW190" s="54"/>
      <c r="BX190" s="54"/>
      <c r="BY190" s="54"/>
      <c r="BZ190" s="54"/>
      <c r="CA190" s="54"/>
      <c r="CB190" s="54"/>
      <c r="CC190" s="54"/>
      <c r="CD190" s="54"/>
      <c r="CE190" s="54"/>
      <c r="CF190" s="54"/>
      <c r="CG190" s="54"/>
      <c r="CH190" s="54"/>
      <c r="CI190" s="54"/>
      <c r="CJ190" s="54"/>
      <c r="CK190" s="54"/>
      <c r="CL190" s="54"/>
      <c r="CM190" s="54"/>
      <c r="CN190" s="54"/>
      <c r="CO190" s="54"/>
      <c r="CP190" s="54"/>
      <c r="CQ190" s="54"/>
      <c r="CR190" s="54"/>
      <c r="CS190" s="54"/>
      <c r="CT190" s="54"/>
      <c r="CU190" s="54"/>
      <c r="CV190" s="54"/>
      <c r="CW190" s="54"/>
      <c r="CX190" s="54"/>
      <c r="CY190" s="54"/>
      <c r="CZ190" s="54"/>
      <c r="DA190" s="54"/>
      <c r="DB190" s="54"/>
      <c r="DC190" s="54"/>
      <c r="DD190" s="54"/>
      <c r="DE190" s="54"/>
      <c r="DF190" s="54"/>
      <c r="DG190" s="54"/>
      <c r="DH190" s="54"/>
      <c r="DI190" s="54"/>
      <c r="DJ190" s="54"/>
      <c r="DK190" s="54"/>
      <c r="DL190" s="54"/>
      <c r="DM190" s="54"/>
      <c r="DN190" s="54"/>
      <c r="DO190" s="54"/>
      <c r="DP190" s="54"/>
      <c r="DQ190" s="54"/>
      <c r="DR190" s="54"/>
      <c r="DS190" s="54"/>
      <c r="DT190" s="54"/>
      <c r="DU190" s="54"/>
      <c r="DV190" s="54"/>
      <c r="DW190" s="54"/>
      <c r="DX190" s="54"/>
      <c r="DY190" s="54"/>
      <c r="DZ190" s="54"/>
      <c r="EA190" s="54"/>
      <c r="EB190" s="54"/>
      <c r="EC190" s="54"/>
      <c r="ED190" s="54"/>
      <c r="EE190" s="54"/>
      <c r="EF190" s="54"/>
      <c r="EG190" s="54"/>
      <c r="EH190" s="54"/>
      <c r="EI190" s="54"/>
      <c r="EJ190" s="54"/>
      <c r="EK190" s="54"/>
      <c r="EL190" s="54"/>
      <c r="EM190" s="54"/>
      <c r="EN190" s="54"/>
    </row>
    <row r="191" spans="1:144" s="83" customFormat="1" ht="40.5" customHeight="1">
      <c r="A191" s="78"/>
      <c r="B191" s="78"/>
      <c r="C191" s="78"/>
      <c r="D191" s="78"/>
      <c r="E191" s="80" t="s">
        <v>169</v>
      </c>
      <c r="F191" s="81">
        <v>15922519</v>
      </c>
      <c r="G191" s="78">
        <v>100</v>
      </c>
      <c r="H191" s="81">
        <v>15922519</v>
      </c>
      <c r="I191" s="107">
        <v>5000000</v>
      </c>
      <c r="J191" s="107">
        <v>4992002</v>
      </c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 s="82"/>
      <c r="AL191" s="82"/>
      <c r="AM191" s="82"/>
      <c r="AN191" s="82"/>
      <c r="AO191" s="82"/>
      <c r="AP191" s="82"/>
      <c r="AQ191" s="82"/>
      <c r="AR191" s="82"/>
      <c r="AS191" s="82"/>
      <c r="AT191" s="82"/>
      <c r="AU191" s="82"/>
      <c r="AV191" s="82"/>
      <c r="AW191" s="82"/>
      <c r="AX191" s="82"/>
      <c r="AY191" s="82"/>
      <c r="AZ191" s="82"/>
      <c r="BA191" s="82"/>
      <c r="BB191" s="82"/>
      <c r="BC191" s="82"/>
      <c r="BD191" s="82"/>
      <c r="BE191" s="82"/>
      <c r="BF191" s="82"/>
      <c r="BG191" s="82"/>
      <c r="BH191" s="82"/>
      <c r="BI191" s="82"/>
      <c r="BJ191" s="82"/>
      <c r="BK191" s="82"/>
      <c r="BL191" s="82"/>
      <c r="BM191" s="82"/>
      <c r="BN191" s="82"/>
      <c r="BO191" s="82"/>
      <c r="BP191" s="82"/>
      <c r="BQ191" s="82"/>
      <c r="BR191" s="82"/>
      <c r="BS191" s="82"/>
      <c r="BT191" s="82"/>
      <c r="BU191" s="82"/>
      <c r="BV191" s="82"/>
      <c r="BW191" s="82"/>
      <c r="BX191" s="82"/>
      <c r="BY191" s="82"/>
      <c r="BZ191" s="82"/>
      <c r="CA191" s="82"/>
      <c r="CB191" s="82"/>
      <c r="CC191" s="82"/>
      <c r="CD191" s="82"/>
      <c r="CE191" s="82"/>
      <c r="CF191" s="82"/>
      <c r="CG191" s="82"/>
      <c r="CH191" s="82"/>
      <c r="CI191" s="82"/>
      <c r="CJ191" s="82"/>
      <c r="CK191" s="82"/>
      <c r="CL191" s="82"/>
      <c r="CM191" s="82"/>
      <c r="CN191" s="82"/>
      <c r="CO191" s="82"/>
      <c r="CP191" s="82"/>
      <c r="CQ191" s="82"/>
      <c r="CR191" s="82"/>
      <c r="CS191" s="82"/>
      <c r="CT191" s="82"/>
      <c r="CU191" s="82"/>
      <c r="CV191" s="82"/>
      <c r="CW191" s="82"/>
      <c r="CX191" s="82"/>
      <c r="CY191" s="82"/>
      <c r="CZ191" s="82"/>
      <c r="DA191" s="82"/>
      <c r="DB191" s="82"/>
      <c r="DC191" s="82"/>
      <c r="DD191" s="82"/>
      <c r="DE191" s="82"/>
      <c r="DF191" s="82"/>
      <c r="DG191" s="82"/>
      <c r="DH191" s="82"/>
      <c r="DI191" s="82"/>
      <c r="DJ191" s="82"/>
      <c r="DK191" s="82"/>
      <c r="DL191" s="82"/>
      <c r="DM191" s="82"/>
      <c r="DN191" s="82"/>
      <c r="DO191" s="82"/>
      <c r="DP191" s="82"/>
      <c r="DQ191" s="82"/>
      <c r="DR191" s="82"/>
      <c r="DS191" s="82"/>
      <c r="DT191" s="82"/>
      <c r="DU191" s="82"/>
      <c r="DV191" s="82"/>
      <c r="DW191" s="82"/>
      <c r="DX191" s="82"/>
      <c r="DY191" s="82"/>
      <c r="DZ191" s="82"/>
      <c r="EA191" s="82"/>
      <c r="EB191" s="82"/>
      <c r="EC191" s="82"/>
      <c r="ED191" s="82"/>
      <c r="EE191" s="82"/>
      <c r="EF191" s="82"/>
      <c r="EG191" s="82"/>
      <c r="EH191" s="82"/>
      <c r="EI191" s="82"/>
      <c r="EJ191" s="82"/>
      <c r="EK191" s="82"/>
      <c r="EL191" s="82"/>
      <c r="EM191" s="82"/>
      <c r="EN191" s="82"/>
    </row>
    <row r="192" spans="1:144" s="83" customFormat="1" ht="36" customHeight="1">
      <c r="A192" s="79"/>
      <c r="B192" s="79"/>
      <c r="C192" s="79"/>
      <c r="D192" s="79"/>
      <c r="E192" s="84" t="s">
        <v>170</v>
      </c>
      <c r="F192" s="81">
        <v>2186292</v>
      </c>
      <c r="G192" s="85">
        <v>25.6</v>
      </c>
      <c r="H192" s="81">
        <v>559802</v>
      </c>
      <c r="I192" s="107">
        <v>522500</v>
      </c>
      <c r="J192" s="107">
        <v>520939</v>
      </c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  <c r="AA192" s="82"/>
      <c r="AB192" s="82"/>
      <c r="AC192" s="82"/>
      <c r="AD192" s="82"/>
      <c r="AE192" s="82"/>
      <c r="AF192" s="82"/>
      <c r="AG192" s="82"/>
      <c r="AH192" s="82"/>
      <c r="AI192" s="82"/>
      <c r="AJ192" s="82"/>
      <c r="AK192" s="82"/>
      <c r="AL192" s="82"/>
      <c r="AM192" s="82"/>
      <c r="AN192" s="82"/>
      <c r="AO192" s="82"/>
      <c r="AP192" s="82"/>
      <c r="AQ192" s="82"/>
      <c r="AR192" s="82"/>
      <c r="AS192" s="82"/>
      <c r="AT192" s="82"/>
      <c r="AU192" s="82"/>
      <c r="AV192" s="82"/>
      <c r="AW192" s="82"/>
      <c r="AX192" s="82"/>
      <c r="AY192" s="82"/>
      <c r="AZ192" s="82"/>
      <c r="BA192" s="82"/>
      <c r="BB192" s="82"/>
      <c r="BC192" s="82"/>
      <c r="BD192" s="82"/>
      <c r="BE192" s="82"/>
      <c r="BF192" s="82"/>
      <c r="BG192" s="82"/>
      <c r="BH192" s="82"/>
      <c r="BI192" s="82"/>
      <c r="BJ192" s="82"/>
      <c r="BK192" s="82"/>
      <c r="BL192" s="82"/>
      <c r="BM192" s="82"/>
      <c r="BN192" s="82"/>
      <c r="BO192" s="82"/>
      <c r="BP192" s="82"/>
      <c r="BQ192" s="82"/>
      <c r="BR192" s="82"/>
      <c r="BS192" s="82"/>
      <c r="BT192" s="82"/>
      <c r="BU192" s="82"/>
      <c r="BV192" s="82"/>
      <c r="BW192" s="82"/>
      <c r="BX192" s="82"/>
      <c r="BY192" s="82"/>
      <c r="BZ192" s="82"/>
      <c r="CA192" s="82"/>
      <c r="CB192" s="82"/>
      <c r="CC192" s="82"/>
      <c r="CD192" s="82"/>
      <c r="CE192" s="82"/>
      <c r="CF192" s="82"/>
      <c r="CG192" s="82"/>
      <c r="CH192" s="82"/>
      <c r="CI192" s="82"/>
      <c r="CJ192" s="82"/>
      <c r="CK192" s="82"/>
      <c r="CL192" s="82"/>
      <c r="CM192" s="82"/>
      <c r="CN192" s="82"/>
      <c r="CO192" s="82"/>
      <c r="CP192" s="82"/>
      <c r="CQ192" s="82"/>
      <c r="CR192" s="82"/>
      <c r="CS192" s="82"/>
      <c r="CT192" s="82"/>
      <c r="CU192" s="82"/>
      <c r="CV192" s="82"/>
      <c r="CW192" s="82"/>
      <c r="CX192" s="82"/>
      <c r="CY192" s="82"/>
      <c r="CZ192" s="82"/>
      <c r="DA192" s="82"/>
      <c r="DB192" s="82"/>
      <c r="DC192" s="82"/>
      <c r="DD192" s="82"/>
      <c r="DE192" s="82"/>
      <c r="DF192" s="82"/>
      <c r="DG192" s="82"/>
      <c r="DH192" s="82"/>
      <c r="DI192" s="82"/>
      <c r="DJ192" s="82"/>
      <c r="DK192" s="82"/>
      <c r="DL192" s="82"/>
      <c r="DM192" s="82"/>
      <c r="DN192" s="82"/>
      <c r="DO192" s="82"/>
      <c r="DP192" s="82"/>
      <c r="DQ192" s="82"/>
      <c r="DR192" s="82"/>
      <c r="DS192" s="82"/>
      <c r="DT192" s="82"/>
      <c r="DU192" s="82"/>
      <c r="DV192" s="82"/>
      <c r="DW192" s="82"/>
      <c r="DX192" s="82"/>
      <c r="DY192" s="82"/>
      <c r="DZ192" s="82"/>
      <c r="EA192" s="82"/>
      <c r="EB192" s="82"/>
      <c r="EC192" s="82"/>
      <c r="ED192" s="82"/>
      <c r="EE192" s="82"/>
      <c r="EF192" s="82"/>
      <c r="EG192" s="82"/>
      <c r="EH192" s="82"/>
      <c r="EI192" s="82"/>
      <c r="EJ192" s="82"/>
      <c r="EK192" s="82"/>
      <c r="EL192" s="82"/>
      <c r="EM192" s="82"/>
      <c r="EN192" s="82"/>
    </row>
    <row r="193" spans="1:144" s="83" customFormat="1" ht="68.25" customHeight="1">
      <c r="A193" s="79"/>
      <c r="B193" s="79"/>
      <c r="C193" s="79"/>
      <c r="D193" s="79"/>
      <c r="E193" s="84" t="s">
        <v>353</v>
      </c>
      <c r="F193" s="81"/>
      <c r="G193" s="85"/>
      <c r="H193" s="81"/>
      <c r="I193" s="107">
        <v>11800</v>
      </c>
      <c r="J193" s="107">
        <v>11800</v>
      </c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  <c r="AA193" s="82"/>
      <c r="AB193" s="82"/>
      <c r="AC193" s="82"/>
      <c r="AD193" s="82"/>
      <c r="AE193" s="82"/>
      <c r="AF193" s="82"/>
      <c r="AG193" s="82"/>
      <c r="AH193" s="82"/>
      <c r="AI193" s="82"/>
      <c r="AJ193" s="82"/>
      <c r="AK193" s="82"/>
      <c r="AL193" s="82"/>
      <c r="AM193" s="82"/>
      <c r="AN193" s="82"/>
      <c r="AO193" s="82"/>
      <c r="AP193" s="82"/>
      <c r="AQ193" s="82"/>
      <c r="AR193" s="82"/>
      <c r="AS193" s="82"/>
      <c r="AT193" s="82"/>
      <c r="AU193" s="82"/>
      <c r="AV193" s="82"/>
      <c r="AW193" s="82"/>
      <c r="AX193" s="82"/>
      <c r="AY193" s="82"/>
      <c r="AZ193" s="82"/>
      <c r="BA193" s="82"/>
      <c r="BB193" s="82"/>
      <c r="BC193" s="82"/>
      <c r="BD193" s="82"/>
      <c r="BE193" s="82"/>
      <c r="BF193" s="82"/>
      <c r="BG193" s="82"/>
      <c r="BH193" s="82"/>
      <c r="BI193" s="82"/>
      <c r="BJ193" s="82"/>
      <c r="BK193" s="82"/>
      <c r="BL193" s="82"/>
      <c r="BM193" s="82"/>
      <c r="BN193" s="82"/>
      <c r="BO193" s="82"/>
      <c r="BP193" s="82"/>
      <c r="BQ193" s="82"/>
      <c r="BR193" s="82"/>
      <c r="BS193" s="82"/>
      <c r="BT193" s="82"/>
      <c r="BU193" s="82"/>
      <c r="BV193" s="82"/>
      <c r="BW193" s="82"/>
      <c r="BX193" s="82"/>
      <c r="BY193" s="82"/>
      <c r="BZ193" s="82"/>
      <c r="CA193" s="82"/>
      <c r="CB193" s="82"/>
      <c r="CC193" s="82"/>
      <c r="CD193" s="82"/>
      <c r="CE193" s="82"/>
      <c r="CF193" s="82"/>
      <c r="CG193" s="82"/>
      <c r="CH193" s="82"/>
      <c r="CI193" s="82"/>
      <c r="CJ193" s="82"/>
      <c r="CK193" s="82"/>
      <c r="CL193" s="82"/>
      <c r="CM193" s="82"/>
      <c r="CN193" s="82"/>
      <c r="CO193" s="82"/>
      <c r="CP193" s="82"/>
      <c r="CQ193" s="82"/>
      <c r="CR193" s="82"/>
      <c r="CS193" s="82"/>
      <c r="CT193" s="82"/>
      <c r="CU193" s="82"/>
      <c r="CV193" s="82"/>
      <c r="CW193" s="82"/>
      <c r="CX193" s="82"/>
      <c r="CY193" s="82"/>
      <c r="CZ193" s="82"/>
      <c r="DA193" s="82"/>
      <c r="DB193" s="82"/>
      <c r="DC193" s="82"/>
      <c r="DD193" s="82"/>
      <c r="DE193" s="82"/>
      <c r="DF193" s="82"/>
      <c r="DG193" s="82"/>
      <c r="DH193" s="82"/>
      <c r="DI193" s="82"/>
      <c r="DJ193" s="82"/>
      <c r="DK193" s="82"/>
      <c r="DL193" s="82"/>
      <c r="DM193" s="82"/>
      <c r="DN193" s="82"/>
      <c r="DO193" s="82"/>
      <c r="DP193" s="82"/>
      <c r="DQ193" s="82"/>
      <c r="DR193" s="82"/>
      <c r="DS193" s="82"/>
      <c r="DT193" s="82"/>
      <c r="DU193" s="82"/>
      <c r="DV193" s="82"/>
      <c r="DW193" s="82"/>
      <c r="DX193" s="82"/>
      <c r="DY193" s="82"/>
      <c r="DZ193" s="82"/>
      <c r="EA193" s="82"/>
      <c r="EB193" s="82"/>
      <c r="EC193" s="82"/>
      <c r="ED193" s="82"/>
      <c r="EE193" s="82"/>
      <c r="EF193" s="82"/>
      <c r="EG193" s="82"/>
      <c r="EH193" s="82"/>
      <c r="EI193" s="82"/>
      <c r="EJ193" s="82"/>
      <c r="EK193" s="82"/>
      <c r="EL193" s="82"/>
      <c r="EM193" s="82"/>
      <c r="EN193" s="82"/>
    </row>
    <row r="194" spans="1:10" s="82" customFormat="1" ht="30.75" customHeight="1">
      <c r="A194" s="79"/>
      <c r="B194" s="79"/>
      <c r="C194" s="79"/>
      <c r="D194" s="79"/>
      <c r="E194" s="84" t="s">
        <v>296</v>
      </c>
      <c r="F194" s="81">
        <v>1681565</v>
      </c>
      <c r="G194" s="85">
        <v>11.6</v>
      </c>
      <c r="H194" s="81">
        <v>194907</v>
      </c>
      <c r="I194" s="107">
        <v>8500</v>
      </c>
      <c r="J194" s="107"/>
    </row>
    <row r="195" spans="1:144" s="25" customFormat="1" ht="21.75" customHeight="1">
      <c r="A195" s="78"/>
      <c r="B195" s="79"/>
      <c r="C195" s="79"/>
      <c r="D195" s="79"/>
      <c r="E195" s="40" t="s">
        <v>171</v>
      </c>
      <c r="F195" s="81"/>
      <c r="G195" s="76"/>
      <c r="H195" s="81"/>
      <c r="I195" s="14">
        <f>SUM(I196:I203)</f>
        <v>4060864</v>
      </c>
      <c r="J195" s="14">
        <f>SUM(J196:J203)</f>
        <v>3941815</v>
      </c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  <c r="BR195" s="54"/>
      <c r="BS195" s="54"/>
      <c r="BT195" s="54"/>
      <c r="BU195" s="54"/>
      <c r="BV195" s="54"/>
      <c r="BW195" s="54"/>
      <c r="BX195" s="54"/>
      <c r="BY195" s="54"/>
      <c r="BZ195" s="54"/>
      <c r="CA195" s="54"/>
      <c r="CB195" s="54"/>
      <c r="CC195" s="54"/>
      <c r="CD195" s="54"/>
      <c r="CE195" s="54"/>
      <c r="CF195" s="54"/>
      <c r="CG195" s="54"/>
      <c r="CH195" s="54"/>
      <c r="CI195" s="54"/>
      <c r="CJ195" s="54"/>
      <c r="CK195" s="54"/>
      <c r="CL195" s="54"/>
      <c r="CM195" s="54"/>
      <c r="CN195" s="54"/>
      <c r="CO195" s="54"/>
      <c r="CP195" s="54"/>
      <c r="CQ195" s="54"/>
      <c r="CR195" s="54"/>
      <c r="CS195" s="54"/>
      <c r="CT195" s="54"/>
      <c r="CU195" s="54"/>
      <c r="CV195" s="54"/>
      <c r="CW195" s="54"/>
      <c r="CX195" s="54"/>
      <c r="CY195" s="54"/>
      <c r="CZ195" s="54"/>
      <c r="DA195" s="54"/>
      <c r="DB195" s="54"/>
      <c r="DC195" s="54"/>
      <c r="DD195" s="54"/>
      <c r="DE195" s="54"/>
      <c r="DF195" s="54"/>
      <c r="DG195" s="54"/>
      <c r="DH195" s="54"/>
      <c r="DI195" s="54"/>
      <c r="DJ195" s="54"/>
      <c r="DK195" s="54"/>
      <c r="DL195" s="54"/>
      <c r="DM195" s="54"/>
      <c r="DN195" s="54"/>
      <c r="DO195" s="54"/>
      <c r="DP195" s="54"/>
      <c r="DQ195" s="54"/>
      <c r="DR195" s="54"/>
      <c r="DS195" s="54"/>
      <c r="DT195" s="54"/>
      <c r="DU195" s="54"/>
      <c r="DV195" s="54"/>
      <c r="DW195" s="54"/>
      <c r="DX195" s="54"/>
      <c r="DY195" s="54"/>
      <c r="DZ195" s="54"/>
      <c r="EA195" s="54"/>
      <c r="EB195" s="54"/>
      <c r="EC195" s="54"/>
      <c r="ED195" s="54"/>
      <c r="EE195" s="54"/>
      <c r="EF195" s="54"/>
      <c r="EG195" s="54"/>
      <c r="EH195" s="54"/>
      <c r="EI195" s="54"/>
      <c r="EJ195" s="54"/>
      <c r="EK195" s="54"/>
      <c r="EL195" s="54"/>
      <c r="EM195" s="54"/>
      <c r="EN195" s="54"/>
    </row>
    <row r="196" spans="1:10" s="82" customFormat="1" ht="24.75" customHeight="1">
      <c r="A196" s="79"/>
      <c r="B196" s="79"/>
      <c r="C196" s="79"/>
      <c r="D196" s="79"/>
      <c r="E196" s="84" t="s">
        <v>172</v>
      </c>
      <c r="F196" s="81">
        <v>16481572</v>
      </c>
      <c r="G196" s="85">
        <v>81.3</v>
      </c>
      <c r="H196" s="81">
        <v>13394899</v>
      </c>
      <c r="I196" s="107">
        <v>2000000</v>
      </c>
      <c r="J196" s="107">
        <v>1950131</v>
      </c>
    </row>
    <row r="197" spans="1:10" s="82" customFormat="1" ht="60" customHeight="1">
      <c r="A197" s="79"/>
      <c r="B197" s="79"/>
      <c r="C197" s="79"/>
      <c r="D197" s="79"/>
      <c r="E197" s="38" t="s">
        <v>173</v>
      </c>
      <c r="F197" s="81">
        <v>413827</v>
      </c>
      <c r="G197" s="85">
        <v>100</v>
      </c>
      <c r="H197" s="81">
        <v>413827</v>
      </c>
      <c r="I197" s="107">
        <v>365100</v>
      </c>
      <c r="J197" s="107">
        <v>362829</v>
      </c>
    </row>
    <row r="198" spans="1:10" s="82" customFormat="1" ht="43.5" customHeight="1">
      <c r="A198" s="79"/>
      <c r="B198" s="79"/>
      <c r="C198" s="79"/>
      <c r="D198" s="79"/>
      <c r="E198" s="38" t="s">
        <v>174</v>
      </c>
      <c r="F198" s="81">
        <v>1172514</v>
      </c>
      <c r="G198" s="85">
        <v>100</v>
      </c>
      <c r="H198" s="81">
        <v>1172514</v>
      </c>
      <c r="I198" s="107">
        <v>955964</v>
      </c>
      <c r="J198" s="107">
        <v>955964</v>
      </c>
    </row>
    <row r="199" spans="1:10" s="82" customFormat="1" ht="55.5" customHeight="1">
      <c r="A199" s="79"/>
      <c r="B199" s="79"/>
      <c r="C199" s="79"/>
      <c r="D199" s="79"/>
      <c r="E199" s="38" t="s">
        <v>175</v>
      </c>
      <c r="F199" s="81">
        <v>200281</v>
      </c>
      <c r="G199" s="85">
        <v>100</v>
      </c>
      <c r="H199" s="81">
        <v>200281</v>
      </c>
      <c r="I199" s="107">
        <v>167835</v>
      </c>
      <c r="J199" s="107">
        <v>167835</v>
      </c>
    </row>
    <row r="200" spans="1:10" s="82" customFormat="1" ht="36.75" customHeight="1">
      <c r="A200" s="79"/>
      <c r="B200" s="79"/>
      <c r="C200" s="79"/>
      <c r="D200" s="79"/>
      <c r="E200" s="38" t="s">
        <v>176</v>
      </c>
      <c r="F200" s="81">
        <v>512905</v>
      </c>
      <c r="G200" s="85">
        <v>100</v>
      </c>
      <c r="H200" s="81">
        <v>512905</v>
      </c>
      <c r="I200" s="107">
        <v>546465</v>
      </c>
      <c r="J200" s="107">
        <v>505056</v>
      </c>
    </row>
    <row r="201" spans="1:10" s="82" customFormat="1" ht="36.75" customHeight="1">
      <c r="A201" s="79"/>
      <c r="B201" s="79"/>
      <c r="C201" s="79"/>
      <c r="D201" s="79"/>
      <c r="E201" s="38" t="s">
        <v>297</v>
      </c>
      <c r="F201" s="81"/>
      <c r="G201" s="85"/>
      <c r="H201" s="81"/>
      <c r="I201" s="107">
        <v>8500</v>
      </c>
      <c r="J201" s="107"/>
    </row>
    <row r="202" spans="1:10" s="82" customFormat="1" ht="69" customHeight="1">
      <c r="A202" s="79"/>
      <c r="B202" s="79"/>
      <c r="C202" s="79"/>
      <c r="D202" s="79"/>
      <c r="E202" s="38" t="s">
        <v>298</v>
      </c>
      <c r="F202" s="81"/>
      <c r="G202" s="85"/>
      <c r="H202" s="81"/>
      <c r="I202" s="107">
        <v>8500</v>
      </c>
      <c r="J202" s="107"/>
    </row>
    <row r="203" spans="1:10" s="82" customFormat="1" ht="63" customHeight="1">
      <c r="A203" s="79"/>
      <c r="B203" s="79"/>
      <c r="C203" s="79"/>
      <c r="D203" s="79"/>
      <c r="E203" s="38" t="s">
        <v>299</v>
      </c>
      <c r="F203" s="81"/>
      <c r="G203" s="85"/>
      <c r="H203" s="81"/>
      <c r="I203" s="107">
        <v>8500</v>
      </c>
      <c r="J203" s="107"/>
    </row>
    <row r="204" spans="1:144" s="15" customFormat="1" ht="54" customHeight="1">
      <c r="A204" s="74">
        <v>1517320</v>
      </c>
      <c r="B204" s="21" t="s">
        <v>158</v>
      </c>
      <c r="C204" s="21"/>
      <c r="D204" s="40" t="s">
        <v>164</v>
      </c>
      <c r="E204" s="40"/>
      <c r="F204" s="81"/>
      <c r="G204" s="76"/>
      <c r="H204" s="81"/>
      <c r="I204" s="14">
        <f>I205+I224+I232</f>
        <v>15149162</v>
      </c>
      <c r="J204" s="14">
        <f>J205+J224+J232</f>
        <v>14845036</v>
      </c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  <c r="AC204" s="77"/>
      <c r="AD204" s="77"/>
      <c r="AE204" s="77"/>
      <c r="AF204" s="77"/>
      <c r="AG204" s="77"/>
      <c r="AH204" s="77"/>
      <c r="AI204" s="77"/>
      <c r="AJ204" s="77"/>
      <c r="AK204" s="77"/>
      <c r="AL204" s="77"/>
      <c r="AM204" s="77"/>
      <c r="AN204" s="77"/>
      <c r="AO204" s="77"/>
      <c r="AP204" s="77"/>
      <c r="AQ204" s="77"/>
      <c r="AR204" s="77"/>
      <c r="AS204" s="77"/>
      <c r="AT204" s="77"/>
      <c r="AU204" s="77"/>
      <c r="AV204" s="77"/>
      <c r="AW204" s="77"/>
      <c r="AX204" s="77"/>
      <c r="AY204" s="77"/>
      <c r="AZ204" s="77"/>
      <c r="BA204" s="77"/>
      <c r="BB204" s="77"/>
      <c r="BC204" s="77"/>
      <c r="BD204" s="77"/>
      <c r="BE204" s="77"/>
      <c r="BF204" s="77"/>
      <c r="BG204" s="77"/>
      <c r="BH204" s="77"/>
      <c r="BI204" s="77"/>
      <c r="BJ204" s="77"/>
      <c r="BK204" s="77"/>
      <c r="BL204" s="77"/>
      <c r="BM204" s="77"/>
      <c r="BN204" s="77"/>
      <c r="BO204" s="77"/>
      <c r="BP204" s="77"/>
      <c r="BQ204" s="77"/>
      <c r="BR204" s="77"/>
      <c r="BS204" s="77"/>
      <c r="BT204" s="77"/>
      <c r="BU204" s="77"/>
      <c r="BV204" s="77"/>
      <c r="BW204" s="77"/>
      <c r="BX204" s="77"/>
      <c r="BY204" s="77"/>
      <c r="BZ204" s="77"/>
      <c r="CA204" s="77"/>
      <c r="CB204" s="77"/>
      <c r="CC204" s="77"/>
      <c r="CD204" s="77"/>
      <c r="CE204" s="77"/>
      <c r="CF204" s="77"/>
      <c r="CG204" s="77"/>
      <c r="CH204" s="77"/>
      <c r="CI204" s="77"/>
      <c r="CJ204" s="77"/>
      <c r="CK204" s="77"/>
      <c r="CL204" s="77"/>
      <c r="CM204" s="77"/>
      <c r="CN204" s="77"/>
      <c r="CO204" s="77"/>
      <c r="CP204" s="77"/>
      <c r="CQ204" s="77"/>
      <c r="CR204" s="77"/>
      <c r="CS204" s="77"/>
      <c r="CT204" s="77"/>
      <c r="CU204" s="77"/>
      <c r="CV204" s="77"/>
      <c r="CW204" s="77"/>
      <c r="CX204" s="77"/>
      <c r="CY204" s="77"/>
      <c r="CZ204" s="77"/>
      <c r="DA204" s="77"/>
      <c r="DB204" s="77"/>
      <c r="DC204" s="77"/>
      <c r="DD204" s="77"/>
      <c r="DE204" s="77"/>
      <c r="DF204" s="77"/>
      <c r="DG204" s="77"/>
      <c r="DH204" s="77"/>
      <c r="DI204" s="77"/>
      <c r="DJ204" s="77"/>
      <c r="DK204" s="77"/>
      <c r="DL204" s="77"/>
      <c r="DM204" s="77"/>
      <c r="DN204" s="77"/>
      <c r="DO204" s="77"/>
      <c r="DP204" s="77"/>
      <c r="DQ204" s="77"/>
      <c r="DR204" s="77"/>
      <c r="DS204" s="77"/>
      <c r="DT204" s="77"/>
      <c r="DU204" s="77"/>
      <c r="DV204" s="77"/>
      <c r="DW204" s="77"/>
      <c r="DX204" s="77"/>
      <c r="DY204" s="77"/>
      <c r="DZ204" s="77"/>
      <c r="EA204" s="77"/>
      <c r="EB204" s="77"/>
      <c r="EC204" s="77"/>
      <c r="ED204" s="77"/>
      <c r="EE204" s="77"/>
      <c r="EF204" s="77"/>
      <c r="EG204" s="77"/>
      <c r="EH204" s="77"/>
      <c r="EI204" s="77"/>
      <c r="EJ204" s="77"/>
      <c r="EK204" s="77"/>
      <c r="EL204" s="77"/>
      <c r="EM204" s="77"/>
      <c r="EN204" s="77"/>
    </row>
    <row r="205" spans="1:144" s="90" customFormat="1" ht="34.5" customHeight="1">
      <c r="A205" s="86">
        <v>1517321</v>
      </c>
      <c r="B205" s="26" t="s">
        <v>159</v>
      </c>
      <c r="C205" s="26" t="s">
        <v>57</v>
      </c>
      <c r="D205" s="87" t="s">
        <v>165</v>
      </c>
      <c r="E205" s="88"/>
      <c r="F205" s="81"/>
      <c r="G205" s="18"/>
      <c r="H205" s="81"/>
      <c r="I205" s="19">
        <f>I206+I212</f>
        <v>6729112</v>
      </c>
      <c r="J205" s="19">
        <f>J206+J212</f>
        <v>6541167</v>
      </c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  <c r="AA205" s="89"/>
      <c r="AB205" s="89"/>
      <c r="AC205" s="89"/>
      <c r="AD205" s="89"/>
      <c r="AE205" s="89"/>
      <c r="AF205" s="89"/>
      <c r="AG205" s="89"/>
      <c r="AH205" s="89"/>
      <c r="AI205" s="89"/>
      <c r="AJ205" s="89"/>
      <c r="AK205" s="89"/>
      <c r="AL205" s="89"/>
      <c r="AM205" s="89"/>
      <c r="AN205" s="89"/>
      <c r="AO205" s="89"/>
      <c r="AP205" s="89"/>
      <c r="AQ205" s="89"/>
      <c r="AR205" s="89"/>
      <c r="AS205" s="89"/>
      <c r="AT205" s="89"/>
      <c r="AU205" s="89"/>
      <c r="AV205" s="89"/>
      <c r="AW205" s="89"/>
      <c r="AX205" s="89"/>
      <c r="AY205" s="89"/>
      <c r="AZ205" s="89"/>
      <c r="BA205" s="89"/>
      <c r="BB205" s="89"/>
      <c r="BC205" s="89"/>
      <c r="BD205" s="89"/>
      <c r="BE205" s="89"/>
      <c r="BF205" s="89"/>
      <c r="BG205" s="89"/>
      <c r="BH205" s="89"/>
      <c r="BI205" s="89"/>
      <c r="BJ205" s="89"/>
      <c r="BK205" s="89"/>
      <c r="BL205" s="89"/>
      <c r="BM205" s="89"/>
      <c r="BN205" s="89"/>
      <c r="BO205" s="89"/>
      <c r="BP205" s="89"/>
      <c r="BQ205" s="89"/>
      <c r="BR205" s="89"/>
      <c r="BS205" s="89"/>
      <c r="BT205" s="89"/>
      <c r="BU205" s="89"/>
      <c r="BV205" s="89"/>
      <c r="BW205" s="89"/>
      <c r="BX205" s="89"/>
      <c r="BY205" s="89"/>
      <c r="BZ205" s="89"/>
      <c r="CA205" s="89"/>
      <c r="CB205" s="89"/>
      <c r="CC205" s="89"/>
      <c r="CD205" s="89"/>
      <c r="CE205" s="89"/>
      <c r="CF205" s="89"/>
      <c r="CG205" s="89"/>
      <c r="CH205" s="89"/>
      <c r="CI205" s="89"/>
      <c r="CJ205" s="89"/>
      <c r="CK205" s="89"/>
      <c r="CL205" s="89"/>
      <c r="CM205" s="89"/>
      <c r="CN205" s="89"/>
      <c r="CO205" s="89"/>
      <c r="CP205" s="89"/>
      <c r="CQ205" s="89"/>
      <c r="CR205" s="89"/>
      <c r="CS205" s="89"/>
      <c r="CT205" s="89"/>
      <c r="CU205" s="89"/>
      <c r="CV205" s="89"/>
      <c r="CW205" s="89"/>
      <c r="CX205" s="89"/>
      <c r="CY205" s="89"/>
      <c r="CZ205" s="89"/>
      <c r="DA205" s="89"/>
      <c r="DB205" s="89"/>
      <c r="DC205" s="89"/>
      <c r="DD205" s="89"/>
      <c r="DE205" s="89"/>
      <c r="DF205" s="89"/>
      <c r="DG205" s="89"/>
      <c r="DH205" s="89"/>
      <c r="DI205" s="89"/>
      <c r="DJ205" s="89"/>
      <c r="DK205" s="89"/>
      <c r="DL205" s="89"/>
      <c r="DM205" s="89"/>
      <c r="DN205" s="89"/>
      <c r="DO205" s="89"/>
      <c r="DP205" s="89"/>
      <c r="DQ205" s="89"/>
      <c r="DR205" s="89"/>
      <c r="DS205" s="89"/>
      <c r="DT205" s="89"/>
      <c r="DU205" s="89"/>
      <c r="DV205" s="89"/>
      <c r="DW205" s="89"/>
      <c r="DX205" s="89"/>
      <c r="DY205" s="89"/>
      <c r="DZ205" s="89"/>
      <c r="EA205" s="89"/>
      <c r="EB205" s="89"/>
      <c r="EC205" s="89"/>
      <c r="ED205" s="89"/>
      <c r="EE205" s="89"/>
      <c r="EF205" s="89"/>
      <c r="EG205" s="89"/>
      <c r="EH205" s="89"/>
      <c r="EI205" s="89"/>
      <c r="EJ205" s="89"/>
      <c r="EK205" s="89"/>
      <c r="EL205" s="89"/>
      <c r="EM205" s="89"/>
      <c r="EN205" s="89"/>
    </row>
    <row r="206" spans="1:144" s="25" customFormat="1" ht="27" customHeight="1">
      <c r="A206" s="78"/>
      <c r="B206" s="79"/>
      <c r="C206" s="79"/>
      <c r="D206" s="79"/>
      <c r="E206" s="91" t="s">
        <v>168</v>
      </c>
      <c r="F206" s="81"/>
      <c r="G206" s="76"/>
      <c r="H206" s="81"/>
      <c r="I206" s="14">
        <f>SUM(I207:I211)</f>
        <v>1605400</v>
      </c>
      <c r="J206" s="14">
        <f>SUM(J207:J211)</f>
        <v>1597126</v>
      </c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  <c r="BQ206" s="54"/>
      <c r="BR206" s="54"/>
      <c r="BS206" s="54"/>
      <c r="BT206" s="54"/>
      <c r="BU206" s="54"/>
      <c r="BV206" s="54"/>
      <c r="BW206" s="54"/>
      <c r="BX206" s="54"/>
      <c r="BY206" s="54"/>
      <c r="BZ206" s="54"/>
      <c r="CA206" s="54"/>
      <c r="CB206" s="54"/>
      <c r="CC206" s="54"/>
      <c r="CD206" s="54"/>
      <c r="CE206" s="54"/>
      <c r="CF206" s="54"/>
      <c r="CG206" s="54"/>
      <c r="CH206" s="54"/>
      <c r="CI206" s="54"/>
      <c r="CJ206" s="54"/>
      <c r="CK206" s="54"/>
      <c r="CL206" s="54"/>
      <c r="CM206" s="54"/>
      <c r="CN206" s="54"/>
      <c r="CO206" s="54"/>
      <c r="CP206" s="54"/>
      <c r="CQ206" s="54"/>
      <c r="CR206" s="54"/>
      <c r="CS206" s="54"/>
      <c r="CT206" s="54"/>
      <c r="CU206" s="54"/>
      <c r="CV206" s="54"/>
      <c r="CW206" s="54"/>
      <c r="CX206" s="54"/>
      <c r="CY206" s="54"/>
      <c r="CZ206" s="54"/>
      <c r="DA206" s="54"/>
      <c r="DB206" s="54"/>
      <c r="DC206" s="54"/>
      <c r="DD206" s="54"/>
      <c r="DE206" s="54"/>
      <c r="DF206" s="54"/>
      <c r="DG206" s="54"/>
      <c r="DH206" s="54"/>
      <c r="DI206" s="54"/>
      <c r="DJ206" s="54"/>
      <c r="DK206" s="54"/>
      <c r="DL206" s="54"/>
      <c r="DM206" s="54"/>
      <c r="DN206" s="54"/>
      <c r="DO206" s="54"/>
      <c r="DP206" s="54"/>
      <c r="DQ206" s="54"/>
      <c r="DR206" s="54"/>
      <c r="DS206" s="54"/>
      <c r="DT206" s="54"/>
      <c r="DU206" s="54"/>
      <c r="DV206" s="54"/>
      <c r="DW206" s="54"/>
      <c r="DX206" s="54"/>
      <c r="DY206" s="54"/>
      <c r="DZ206" s="54"/>
      <c r="EA206" s="54"/>
      <c r="EB206" s="54"/>
      <c r="EC206" s="54"/>
      <c r="ED206" s="54"/>
      <c r="EE206" s="54"/>
      <c r="EF206" s="54"/>
      <c r="EG206" s="54"/>
      <c r="EH206" s="54"/>
      <c r="EI206" s="54"/>
      <c r="EJ206" s="54"/>
      <c r="EK206" s="54"/>
      <c r="EL206" s="54"/>
      <c r="EM206" s="54"/>
      <c r="EN206" s="54"/>
    </row>
    <row r="207" spans="1:144" s="83" customFormat="1" ht="30" customHeight="1">
      <c r="A207" s="78"/>
      <c r="B207" s="78"/>
      <c r="C207" s="78"/>
      <c r="D207" s="78"/>
      <c r="E207" s="84" t="s">
        <v>177</v>
      </c>
      <c r="F207" s="81"/>
      <c r="G207" s="78"/>
      <c r="H207" s="81"/>
      <c r="I207" s="107">
        <v>580000</v>
      </c>
      <c r="J207" s="107">
        <v>579517</v>
      </c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  <c r="AA207" s="82"/>
      <c r="AB207" s="82"/>
      <c r="AC207" s="82"/>
      <c r="AD207" s="82"/>
      <c r="AE207" s="82"/>
      <c r="AF207" s="82"/>
      <c r="AG207" s="82"/>
      <c r="AH207" s="82"/>
      <c r="AI207" s="82"/>
      <c r="AJ207" s="82"/>
      <c r="AK207" s="82"/>
      <c r="AL207" s="82"/>
      <c r="AM207" s="82"/>
      <c r="AN207" s="82"/>
      <c r="AO207" s="82"/>
      <c r="AP207" s="82"/>
      <c r="AQ207" s="82"/>
      <c r="AR207" s="82"/>
      <c r="AS207" s="82"/>
      <c r="AT207" s="82"/>
      <c r="AU207" s="82"/>
      <c r="AV207" s="82"/>
      <c r="AW207" s="82"/>
      <c r="AX207" s="82"/>
      <c r="AY207" s="82"/>
      <c r="AZ207" s="82"/>
      <c r="BA207" s="82"/>
      <c r="BB207" s="82"/>
      <c r="BC207" s="82"/>
      <c r="BD207" s="82"/>
      <c r="BE207" s="82"/>
      <c r="BF207" s="82"/>
      <c r="BG207" s="82"/>
      <c r="BH207" s="82"/>
      <c r="BI207" s="82"/>
      <c r="BJ207" s="82"/>
      <c r="BK207" s="82"/>
      <c r="BL207" s="82"/>
      <c r="BM207" s="82"/>
      <c r="BN207" s="82"/>
      <c r="BO207" s="82"/>
      <c r="BP207" s="82"/>
      <c r="BQ207" s="82"/>
      <c r="BR207" s="82"/>
      <c r="BS207" s="82"/>
      <c r="BT207" s="82"/>
      <c r="BU207" s="82"/>
      <c r="BV207" s="82"/>
      <c r="BW207" s="82"/>
      <c r="BX207" s="82"/>
      <c r="BY207" s="82"/>
      <c r="BZ207" s="82"/>
      <c r="CA207" s="82"/>
      <c r="CB207" s="82"/>
      <c r="CC207" s="82"/>
      <c r="CD207" s="82"/>
      <c r="CE207" s="82"/>
      <c r="CF207" s="82"/>
      <c r="CG207" s="82"/>
      <c r="CH207" s="82"/>
      <c r="CI207" s="82"/>
      <c r="CJ207" s="82"/>
      <c r="CK207" s="82"/>
      <c r="CL207" s="82"/>
      <c r="CM207" s="82"/>
      <c r="CN207" s="82"/>
      <c r="CO207" s="82"/>
      <c r="CP207" s="82"/>
      <c r="CQ207" s="82"/>
      <c r="CR207" s="82"/>
      <c r="CS207" s="82"/>
      <c r="CT207" s="82"/>
      <c r="CU207" s="82"/>
      <c r="CV207" s="82"/>
      <c r="CW207" s="82"/>
      <c r="CX207" s="82"/>
      <c r="CY207" s="82"/>
      <c r="CZ207" s="82"/>
      <c r="DA207" s="82"/>
      <c r="DB207" s="82"/>
      <c r="DC207" s="82"/>
      <c r="DD207" s="82"/>
      <c r="DE207" s="82"/>
      <c r="DF207" s="82"/>
      <c r="DG207" s="82"/>
      <c r="DH207" s="82"/>
      <c r="DI207" s="82"/>
      <c r="DJ207" s="82"/>
      <c r="DK207" s="82"/>
      <c r="DL207" s="82"/>
      <c r="DM207" s="82"/>
      <c r="DN207" s="82"/>
      <c r="DO207" s="82"/>
      <c r="DP207" s="82"/>
      <c r="DQ207" s="82"/>
      <c r="DR207" s="82"/>
      <c r="DS207" s="82"/>
      <c r="DT207" s="82"/>
      <c r="DU207" s="82"/>
      <c r="DV207" s="82"/>
      <c r="DW207" s="82"/>
      <c r="DX207" s="82"/>
      <c r="DY207" s="82"/>
      <c r="DZ207" s="82"/>
      <c r="EA207" s="82"/>
      <c r="EB207" s="82"/>
      <c r="EC207" s="82"/>
      <c r="ED207" s="82"/>
      <c r="EE207" s="82"/>
      <c r="EF207" s="82"/>
      <c r="EG207" s="82"/>
      <c r="EH207" s="82"/>
      <c r="EI207" s="82"/>
      <c r="EJ207" s="82"/>
      <c r="EK207" s="82"/>
      <c r="EL207" s="82"/>
      <c r="EM207" s="82"/>
      <c r="EN207" s="82"/>
    </row>
    <row r="208" spans="1:10" s="82" customFormat="1" ht="47.25" customHeight="1">
      <c r="A208" s="79"/>
      <c r="B208" s="79"/>
      <c r="C208" s="79"/>
      <c r="D208" s="79"/>
      <c r="E208" s="84" t="s">
        <v>178</v>
      </c>
      <c r="F208" s="81">
        <v>249610</v>
      </c>
      <c r="G208" s="85">
        <v>100</v>
      </c>
      <c r="H208" s="81">
        <v>249610</v>
      </c>
      <c r="I208" s="107">
        <v>246400</v>
      </c>
      <c r="J208" s="107">
        <v>246399</v>
      </c>
    </row>
    <row r="209" spans="1:10" s="82" customFormat="1" ht="71.25" customHeight="1">
      <c r="A209" s="79"/>
      <c r="B209" s="79"/>
      <c r="C209" s="79"/>
      <c r="D209" s="79"/>
      <c r="E209" s="84" t="s">
        <v>332</v>
      </c>
      <c r="F209" s="81">
        <v>103322</v>
      </c>
      <c r="G209" s="85">
        <v>100</v>
      </c>
      <c r="H209" s="81">
        <v>103322</v>
      </c>
      <c r="I209" s="107">
        <v>100000</v>
      </c>
      <c r="J209" s="107">
        <v>99597</v>
      </c>
    </row>
    <row r="210" spans="1:10" s="82" customFormat="1" ht="71.25" customHeight="1">
      <c r="A210" s="79"/>
      <c r="B210" s="79"/>
      <c r="C210" s="79"/>
      <c r="D210" s="79"/>
      <c r="E210" s="84" t="s">
        <v>436</v>
      </c>
      <c r="F210" s="81"/>
      <c r="G210" s="85"/>
      <c r="H210" s="81"/>
      <c r="I210" s="107">
        <v>288000</v>
      </c>
      <c r="J210" s="107">
        <v>283593</v>
      </c>
    </row>
    <row r="211" spans="1:10" s="82" customFormat="1" ht="71.25" customHeight="1">
      <c r="A211" s="79"/>
      <c r="B211" s="79"/>
      <c r="C211" s="79"/>
      <c r="D211" s="79"/>
      <c r="E211" s="84" t="s">
        <v>438</v>
      </c>
      <c r="F211" s="81"/>
      <c r="G211" s="85"/>
      <c r="H211" s="81"/>
      <c r="I211" s="107">
        <v>391000</v>
      </c>
      <c r="J211" s="107">
        <v>388020</v>
      </c>
    </row>
    <row r="212" spans="1:144" s="25" customFormat="1" ht="25.5" customHeight="1">
      <c r="A212" s="78"/>
      <c r="B212" s="79"/>
      <c r="C212" s="79"/>
      <c r="D212" s="79"/>
      <c r="E212" s="40" t="s">
        <v>171</v>
      </c>
      <c r="F212" s="81"/>
      <c r="G212" s="76"/>
      <c r="H212" s="81"/>
      <c r="I212" s="14">
        <f>SUM(I213:I223)</f>
        <v>5123712</v>
      </c>
      <c r="J212" s="14">
        <f>SUM(J213:J223)</f>
        <v>4944041</v>
      </c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4"/>
      <c r="BQ212" s="54"/>
      <c r="BR212" s="54"/>
      <c r="BS212" s="54"/>
      <c r="BT212" s="54"/>
      <c r="BU212" s="54"/>
      <c r="BV212" s="54"/>
      <c r="BW212" s="54"/>
      <c r="BX212" s="54"/>
      <c r="BY212" s="54"/>
      <c r="BZ212" s="54"/>
      <c r="CA212" s="54"/>
      <c r="CB212" s="54"/>
      <c r="CC212" s="54"/>
      <c r="CD212" s="54"/>
      <c r="CE212" s="54"/>
      <c r="CF212" s="54"/>
      <c r="CG212" s="54"/>
      <c r="CH212" s="54"/>
      <c r="CI212" s="54"/>
      <c r="CJ212" s="54"/>
      <c r="CK212" s="54"/>
      <c r="CL212" s="54"/>
      <c r="CM212" s="54"/>
      <c r="CN212" s="54"/>
      <c r="CO212" s="54"/>
      <c r="CP212" s="54"/>
      <c r="CQ212" s="54"/>
      <c r="CR212" s="54"/>
      <c r="CS212" s="54"/>
      <c r="CT212" s="54"/>
      <c r="CU212" s="54"/>
      <c r="CV212" s="54"/>
      <c r="CW212" s="54"/>
      <c r="CX212" s="54"/>
      <c r="CY212" s="54"/>
      <c r="CZ212" s="54"/>
      <c r="DA212" s="54"/>
      <c r="DB212" s="54"/>
      <c r="DC212" s="54"/>
      <c r="DD212" s="54"/>
      <c r="DE212" s="54"/>
      <c r="DF212" s="54"/>
      <c r="DG212" s="54"/>
      <c r="DH212" s="54"/>
      <c r="DI212" s="54"/>
      <c r="DJ212" s="54"/>
      <c r="DK212" s="54"/>
      <c r="DL212" s="54"/>
      <c r="DM212" s="54"/>
      <c r="DN212" s="54"/>
      <c r="DO212" s="54"/>
      <c r="DP212" s="54"/>
      <c r="DQ212" s="54"/>
      <c r="DR212" s="54"/>
      <c r="DS212" s="54"/>
      <c r="DT212" s="54"/>
      <c r="DU212" s="54"/>
      <c r="DV212" s="54"/>
      <c r="DW212" s="54"/>
      <c r="DX212" s="54"/>
      <c r="DY212" s="54"/>
      <c r="DZ212" s="54"/>
      <c r="EA212" s="54"/>
      <c r="EB212" s="54"/>
      <c r="EC212" s="54"/>
      <c r="ED212" s="54"/>
      <c r="EE212" s="54"/>
      <c r="EF212" s="54"/>
      <c r="EG212" s="54"/>
      <c r="EH212" s="54"/>
      <c r="EI212" s="54"/>
      <c r="EJ212" s="54"/>
      <c r="EK212" s="54"/>
      <c r="EL212" s="54"/>
      <c r="EM212" s="54"/>
      <c r="EN212" s="54"/>
    </row>
    <row r="213" spans="1:144" s="25" customFormat="1" ht="88.5" customHeight="1">
      <c r="A213" s="78"/>
      <c r="B213" s="79"/>
      <c r="C213" s="79"/>
      <c r="D213" s="79"/>
      <c r="E213" s="38" t="s">
        <v>254</v>
      </c>
      <c r="F213" s="81">
        <v>237104</v>
      </c>
      <c r="G213" s="92">
        <v>100</v>
      </c>
      <c r="H213" s="81">
        <v>237104</v>
      </c>
      <c r="I213" s="107">
        <v>221500</v>
      </c>
      <c r="J213" s="107">
        <v>221471</v>
      </c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/>
      <c r="BQ213" s="54"/>
      <c r="BR213" s="54"/>
      <c r="BS213" s="54"/>
      <c r="BT213" s="54"/>
      <c r="BU213" s="54"/>
      <c r="BV213" s="54"/>
      <c r="BW213" s="54"/>
      <c r="BX213" s="54"/>
      <c r="BY213" s="54"/>
      <c r="BZ213" s="54"/>
      <c r="CA213" s="54"/>
      <c r="CB213" s="54"/>
      <c r="CC213" s="54"/>
      <c r="CD213" s="54"/>
      <c r="CE213" s="54"/>
      <c r="CF213" s="54"/>
      <c r="CG213" s="54"/>
      <c r="CH213" s="54"/>
      <c r="CI213" s="54"/>
      <c r="CJ213" s="54"/>
      <c r="CK213" s="54"/>
      <c r="CL213" s="54"/>
      <c r="CM213" s="54"/>
      <c r="CN213" s="54"/>
      <c r="CO213" s="54"/>
      <c r="CP213" s="54"/>
      <c r="CQ213" s="54"/>
      <c r="CR213" s="54"/>
      <c r="CS213" s="54"/>
      <c r="CT213" s="54"/>
      <c r="CU213" s="54"/>
      <c r="CV213" s="54"/>
      <c r="CW213" s="54"/>
      <c r="CX213" s="54"/>
      <c r="CY213" s="54"/>
      <c r="CZ213" s="54"/>
      <c r="DA213" s="54"/>
      <c r="DB213" s="54"/>
      <c r="DC213" s="54"/>
      <c r="DD213" s="54"/>
      <c r="DE213" s="54"/>
      <c r="DF213" s="54"/>
      <c r="DG213" s="54"/>
      <c r="DH213" s="54"/>
      <c r="DI213" s="54"/>
      <c r="DJ213" s="54"/>
      <c r="DK213" s="54"/>
      <c r="DL213" s="54"/>
      <c r="DM213" s="54"/>
      <c r="DN213" s="54"/>
      <c r="DO213" s="54"/>
      <c r="DP213" s="54"/>
      <c r="DQ213" s="54"/>
      <c r="DR213" s="54"/>
      <c r="DS213" s="54"/>
      <c r="DT213" s="54"/>
      <c r="DU213" s="54"/>
      <c r="DV213" s="54"/>
      <c r="DW213" s="54"/>
      <c r="DX213" s="54"/>
      <c r="DY213" s="54"/>
      <c r="DZ213" s="54"/>
      <c r="EA213" s="54"/>
      <c r="EB213" s="54"/>
      <c r="EC213" s="54"/>
      <c r="ED213" s="54"/>
      <c r="EE213" s="54"/>
      <c r="EF213" s="54"/>
      <c r="EG213" s="54"/>
      <c r="EH213" s="54"/>
      <c r="EI213" s="54"/>
      <c r="EJ213" s="54"/>
      <c r="EK213" s="54"/>
      <c r="EL213" s="54"/>
      <c r="EM213" s="54"/>
      <c r="EN213" s="54"/>
    </row>
    <row r="214" spans="1:144" s="25" customFormat="1" ht="24" customHeight="1">
      <c r="A214" s="78"/>
      <c r="B214" s="79"/>
      <c r="C214" s="79"/>
      <c r="D214" s="79"/>
      <c r="E214" s="38" t="s">
        <v>300</v>
      </c>
      <c r="F214" s="81"/>
      <c r="G214" s="76"/>
      <c r="H214" s="81"/>
      <c r="I214" s="107">
        <v>8500</v>
      </c>
      <c r="J214" s="107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/>
      <c r="BQ214" s="54"/>
      <c r="BR214" s="54"/>
      <c r="BS214" s="54"/>
      <c r="BT214" s="54"/>
      <c r="BU214" s="54"/>
      <c r="BV214" s="54"/>
      <c r="BW214" s="54"/>
      <c r="BX214" s="54"/>
      <c r="BY214" s="54"/>
      <c r="BZ214" s="54"/>
      <c r="CA214" s="54"/>
      <c r="CB214" s="54"/>
      <c r="CC214" s="54"/>
      <c r="CD214" s="54"/>
      <c r="CE214" s="54"/>
      <c r="CF214" s="54"/>
      <c r="CG214" s="54"/>
      <c r="CH214" s="54"/>
      <c r="CI214" s="54"/>
      <c r="CJ214" s="54"/>
      <c r="CK214" s="54"/>
      <c r="CL214" s="54"/>
      <c r="CM214" s="54"/>
      <c r="CN214" s="54"/>
      <c r="CO214" s="54"/>
      <c r="CP214" s="54"/>
      <c r="CQ214" s="54"/>
      <c r="CR214" s="54"/>
      <c r="CS214" s="54"/>
      <c r="CT214" s="54"/>
      <c r="CU214" s="54"/>
      <c r="CV214" s="54"/>
      <c r="CW214" s="54"/>
      <c r="CX214" s="54"/>
      <c r="CY214" s="54"/>
      <c r="CZ214" s="54"/>
      <c r="DA214" s="54"/>
      <c r="DB214" s="54"/>
      <c r="DC214" s="54"/>
      <c r="DD214" s="54"/>
      <c r="DE214" s="54"/>
      <c r="DF214" s="54"/>
      <c r="DG214" s="54"/>
      <c r="DH214" s="54"/>
      <c r="DI214" s="54"/>
      <c r="DJ214" s="54"/>
      <c r="DK214" s="54"/>
      <c r="DL214" s="54"/>
      <c r="DM214" s="54"/>
      <c r="DN214" s="54"/>
      <c r="DO214" s="54"/>
      <c r="DP214" s="54"/>
      <c r="DQ214" s="54"/>
      <c r="DR214" s="54"/>
      <c r="DS214" s="54"/>
      <c r="DT214" s="54"/>
      <c r="DU214" s="54"/>
      <c r="DV214" s="54"/>
      <c r="DW214" s="54"/>
      <c r="DX214" s="54"/>
      <c r="DY214" s="54"/>
      <c r="DZ214" s="54"/>
      <c r="EA214" s="54"/>
      <c r="EB214" s="54"/>
      <c r="EC214" s="54"/>
      <c r="ED214" s="54"/>
      <c r="EE214" s="54"/>
      <c r="EF214" s="54"/>
      <c r="EG214" s="54"/>
      <c r="EH214" s="54"/>
      <c r="EI214" s="54"/>
      <c r="EJ214" s="54"/>
      <c r="EK214" s="54"/>
      <c r="EL214" s="54"/>
      <c r="EM214" s="54"/>
      <c r="EN214" s="54"/>
    </row>
    <row r="215" spans="1:144" s="25" customFormat="1" ht="42" customHeight="1">
      <c r="A215" s="78"/>
      <c r="B215" s="79"/>
      <c r="C215" s="79"/>
      <c r="D215" s="79"/>
      <c r="E215" s="84" t="s">
        <v>301</v>
      </c>
      <c r="F215" s="81"/>
      <c r="G215" s="76"/>
      <c r="H215" s="81"/>
      <c r="I215" s="107">
        <v>8500</v>
      </c>
      <c r="J215" s="107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/>
      <c r="BQ215" s="54"/>
      <c r="BR215" s="54"/>
      <c r="BS215" s="54"/>
      <c r="BT215" s="54"/>
      <c r="BU215" s="54"/>
      <c r="BV215" s="54"/>
      <c r="BW215" s="54"/>
      <c r="BX215" s="54"/>
      <c r="BY215" s="54"/>
      <c r="BZ215" s="54"/>
      <c r="CA215" s="54"/>
      <c r="CB215" s="54"/>
      <c r="CC215" s="54"/>
      <c r="CD215" s="54"/>
      <c r="CE215" s="54"/>
      <c r="CF215" s="54"/>
      <c r="CG215" s="54"/>
      <c r="CH215" s="54"/>
      <c r="CI215" s="54"/>
      <c r="CJ215" s="54"/>
      <c r="CK215" s="54"/>
      <c r="CL215" s="54"/>
      <c r="CM215" s="54"/>
      <c r="CN215" s="54"/>
      <c r="CO215" s="54"/>
      <c r="CP215" s="54"/>
      <c r="CQ215" s="54"/>
      <c r="CR215" s="54"/>
      <c r="CS215" s="54"/>
      <c r="CT215" s="54"/>
      <c r="CU215" s="54"/>
      <c r="CV215" s="54"/>
      <c r="CW215" s="54"/>
      <c r="CX215" s="54"/>
      <c r="CY215" s="54"/>
      <c r="CZ215" s="54"/>
      <c r="DA215" s="54"/>
      <c r="DB215" s="54"/>
      <c r="DC215" s="54"/>
      <c r="DD215" s="54"/>
      <c r="DE215" s="54"/>
      <c r="DF215" s="54"/>
      <c r="DG215" s="54"/>
      <c r="DH215" s="54"/>
      <c r="DI215" s="54"/>
      <c r="DJ215" s="54"/>
      <c r="DK215" s="54"/>
      <c r="DL215" s="54"/>
      <c r="DM215" s="54"/>
      <c r="DN215" s="54"/>
      <c r="DO215" s="54"/>
      <c r="DP215" s="54"/>
      <c r="DQ215" s="54"/>
      <c r="DR215" s="54"/>
      <c r="DS215" s="54"/>
      <c r="DT215" s="54"/>
      <c r="DU215" s="54"/>
      <c r="DV215" s="54"/>
      <c r="DW215" s="54"/>
      <c r="DX215" s="54"/>
      <c r="DY215" s="54"/>
      <c r="DZ215" s="54"/>
      <c r="EA215" s="54"/>
      <c r="EB215" s="54"/>
      <c r="EC215" s="54"/>
      <c r="ED215" s="54"/>
      <c r="EE215" s="54"/>
      <c r="EF215" s="54"/>
      <c r="EG215" s="54"/>
      <c r="EH215" s="54"/>
      <c r="EI215" s="54"/>
      <c r="EJ215" s="54"/>
      <c r="EK215" s="54"/>
      <c r="EL215" s="54"/>
      <c r="EM215" s="54"/>
      <c r="EN215" s="54"/>
    </row>
    <row r="216" spans="1:144" s="25" customFormat="1" ht="51" customHeight="1">
      <c r="A216" s="78"/>
      <c r="B216" s="79"/>
      <c r="C216" s="79"/>
      <c r="D216" s="79"/>
      <c r="E216" s="84" t="s">
        <v>392</v>
      </c>
      <c r="F216" s="81">
        <v>2143744</v>
      </c>
      <c r="G216" s="85">
        <v>97.27</v>
      </c>
      <c r="H216" s="81">
        <v>2085265</v>
      </c>
      <c r="I216" s="107">
        <v>1040000</v>
      </c>
      <c r="J216" s="107">
        <v>938317</v>
      </c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4"/>
      <c r="BQ216" s="54"/>
      <c r="BR216" s="54"/>
      <c r="BS216" s="54"/>
      <c r="BT216" s="54"/>
      <c r="BU216" s="54"/>
      <c r="BV216" s="54"/>
      <c r="BW216" s="54"/>
      <c r="BX216" s="54"/>
      <c r="BY216" s="54"/>
      <c r="BZ216" s="54"/>
      <c r="CA216" s="54"/>
      <c r="CB216" s="54"/>
      <c r="CC216" s="54"/>
      <c r="CD216" s="54"/>
      <c r="CE216" s="54"/>
      <c r="CF216" s="54"/>
      <c r="CG216" s="54"/>
      <c r="CH216" s="54"/>
      <c r="CI216" s="54"/>
      <c r="CJ216" s="54"/>
      <c r="CK216" s="54"/>
      <c r="CL216" s="54"/>
      <c r="CM216" s="54"/>
      <c r="CN216" s="54"/>
      <c r="CO216" s="54"/>
      <c r="CP216" s="54"/>
      <c r="CQ216" s="54"/>
      <c r="CR216" s="54"/>
      <c r="CS216" s="54"/>
      <c r="CT216" s="54"/>
      <c r="CU216" s="54"/>
      <c r="CV216" s="54"/>
      <c r="CW216" s="54"/>
      <c r="CX216" s="54"/>
      <c r="CY216" s="54"/>
      <c r="CZ216" s="54"/>
      <c r="DA216" s="54"/>
      <c r="DB216" s="54"/>
      <c r="DC216" s="54"/>
      <c r="DD216" s="54"/>
      <c r="DE216" s="54"/>
      <c r="DF216" s="54"/>
      <c r="DG216" s="54"/>
      <c r="DH216" s="54"/>
      <c r="DI216" s="54"/>
      <c r="DJ216" s="54"/>
      <c r="DK216" s="54"/>
      <c r="DL216" s="54"/>
      <c r="DM216" s="54"/>
      <c r="DN216" s="54"/>
      <c r="DO216" s="54"/>
      <c r="DP216" s="54"/>
      <c r="DQ216" s="54"/>
      <c r="DR216" s="54"/>
      <c r="DS216" s="54"/>
      <c r="DT216" s="54"/>
      <c r="DU216" s="54"/>
      <c r="DV216" s="54"/>
      <c r="DW216" s="54"/>
      <c r="DX216" s="54"/>
      <c r="DY216" s="54"/>
      <c r="DZ216" s="54"/>
      <c r="EA216" s="54"/>
      <c r="EB216" s="54"/>
      <c r="EC216" s="54"/>
      <c r="ED216" s="54"/>
      <c r="EE216" s="54"/>
      <c r="EF216" s="54"/>
      <c r="EG216" s="54"/>
      <c r="EH216" s="54"/>
      <c r="EI216" s="54"/>
      <c r="EJ216" s="54"/>
      <c r="EK216" s="54"/>
      <c r="EL216" s="54"/>
      <c r="EM216" s="54"/>
      <c r="EN216" s="54"/>
    </row>
    <row r="217" spans="1:10" s="82" customFormat="1" ht="43.5" customHeight="1">
      <c r="A217" s="79"/>
      <c r="B217" s="79"/>
      <c r="C217" s="79"/>
      <c r="D217" s="79"/>
      <c r="E217" s="38" t="s">
        <v>179</v>
      </c>
      <c r="F217" s="81">
        <v>5382485</v>
      </c>
      <c r="G217" s="85">
        <v>50.7</v>
      </c>
      <c r="H217" s="81">
        <v>2732167</v>
      </c>
      <c r="I217" s="107">
        <v>653355</v>
      </c>
      <c r="J217" s="107">
        <v>612499</v>
      </c>
    </row>
    <row r="218" spans="1:10" s="82" customFormat="1" ht="43.5" customHeight="1">
      <c r="A218" s="79"/>
      <c r="B218" s="79"/>
      <c r="C218" s="79"/>
      <c r="D218" s="79"/>
      <c r="E218" s="38" t="s">
        <v>415</v>
      </c>
      <c r="F218" s="81"/>
      <c r="G218" s="85"/>
      <c r="H218" s="81"/>
      <c r="I218" s="107">
        <v>175180</v>
      </c>
      <c r="J218" s="107">
        <v>175180</v>
      </c>
    </row>
    <row r="219" spans="1:10" s="82" customFormat="1" ht="56.25" customHeight="1">
      <c r="A219" s="79"/>
      <c r="B219" s="79"/>
      <c r="C219" s="79"/>
      <c r="D219" s="79"/>
      <c r="E219" s="38" t="s">
        <v>448</v>
      </c>
      <c r="F219" s="81"/>
      <c r="G219" s="85"/>
      <c r="H219" s="81"/>
      <c r="I219" s="107">
        <v>30000</v>
      </c>
      <c r="J219" s="107">
        <v>28047</v>
      </c>
    </row>
    <row r="220" spans="1:10" s="82" customFormat="1" ht="45" customHeight="1">
      <c r="A220" s="79"/>
      <c r="B220" s="79"/>
      <c r="C220" s="79"/>
      <c r="D220" s="79"/>
      <c r="E220" s="84" t="s">
        <v>302</v>
      </c>
      <c r="F220" s="81"/>
      <c r="G220" s="85"/>
      <c r="H220" s="81"/>
      <c r="I220" s="107">
        <v>8500</v>
      </c>
      <c r="J220" s="107"/>
    </row>
    <row r="221" spans="1:10" s="82" customFormat="1" ht="84" customHeight="1">
      <c r="A221" s="79"/>
      <c r="B221" s="79"/>
      <c r="C221" s="79"/>
      <c r="D221" s="79"/>
      <c r="E221" s="38" t="s">
        <v>180</v>
      </c>
      <c r="F221" s="81">
        <v>1388402</v>
      </c>
      <c r="G221" s="85">
        <v>97.1</v>
      </c>
      <c r="H221" s="81">
        <v>1348369</v>
      </c>
      <c r="I221" s="107">
        <v>891000</v>
      </c>
      <c r="J221" s="107">
        <v>881767</v>
      </c>
    </row>
    <row r="222" spans="1:10" s="82" customFormat="1" ht="70.5" customHeight="1">
      <c r="A222" s="79"/>
      <c r="B222" s="79"/>
      <c r="C222" s="79"/>
      <c r="D222" s="79"/>
      <c r="E222" s="38" t="s">
        <v>447</v>
      </c>
      <c r="F222" s="81"/>
      <c r="G222" s="85"/>
      <c r="H222" s="81"/>
      <c r="I222" s="107">
        <v>645000</v>
      </c>
      <c r="J222" s="107">
        <v>644583</v>
      </c>
    </row>
    <row r="223" spans="1:10" s="82" customFormat="1" ht="84.75" customHeight="1">
      <c r="A223" s="79"/>
      <c r="B223" s="79"/>
      <c r="C223" s="79"/>
      <c r="D223" s="79"/>
      <c r="E223" s="38" t="s">
        <v>181</v>
      </c>
      <c r="F223" s="81">
        <v>1479061</v>
      </c>
      <c r="G223" s="85">
        <v>97.5</v>
      </c>
      <c r="H223" s="81">
        <v>1442177</v>
      </c>
      <c r="I223" s="107">
        <v>1442177</v>
      </c>
      <c r="J223" s="107">
        <v>1442177</v>
      </c>
    </row>
    <row r="224" spans="1:10" s="95" customFormat="1" ht="54" customHeight="1">
      <c r="A224" s="86">
        <v>1517322</v>
      </c>
      <c r="B224" s="26" t="s">
        <v>160</v>
      </c>
      <c r="C224" s="26" t="s">
        <v>57</v>
      </c>
      <c r="D224" s="87" t="s">
        <v>167</v>
      </c>
      <c r="E224" s="93"/>
      <c r="F224" s="81"/>
      <c r="G224" s="94"/>
      <c r="H224" s="81"/>
      <c r="I224" s="19">
        <f>I225+I227</f>
        <v>4380000</v>
      </c>
      <c r="J224" s="19">
        <f>J225+J227</f>
        <v>4291332</v>
      </c>
    </row>
    <row r="225" spans="1:144" s="25" customFormat="1" ht="24" customHeight="1">
      <c r="A225" s="78"/>
      <c r="B225" s="79"/>
      <c r="C225" s="79"/>
      <c r="D225" s="79"/>
      <c r="E225" s="91" t="s">
        <v>168</v>
      </c>
      <c r="F225" s="81"/>
      <c r="G225" s="76"/>
      <c r="H225" s="81"/>
      <c r="I225" s="14">
        <f>I226</f>
        <v>20000</v>
      </c>
      <c r="J225" s="14">
        <f>J226</f>
        <v>0</v>
      </c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/>
      <c r="BQ225" s="54"/>
      <c r="BR225" s="54"/>
      <c r="BS225" s="54"/>
      <c r="BT225" s="54"/>
      <c r="BU225" s="54"/>
      <c r="BV225" s="54"/>
      <c r="BW225" s="54"/>
      <c r="BX225" s="54"/>
      <c r="BY225" s="54"/>
      <c r="BZ225" s="54"/>
      <c r="CA225" s="54"/>
      <c r="CB225" s="54"/>
      <c r="CC225" s="54"/>
      <c r="CD225" s="54"/>
      <c r="CE225" s="54"/>
      <c r="CF225" s="54"/>
      <c r="CG225" s="54"/>
      <c r="CH225" s="54"/>
      <c r="CI225" s="54"/>
      <c r="CJ225" s="54"/>
      <c r="CK225" s="54"/>
      <c r="CL225" s="54"/>
      <c r="CM225" s="54"/>
      <c r="CN225" s="54"/>
      <c r="CO225" s="54"/>
      <c r="CP225" s="54"/>
      <c r="CQ225" s="54"/>
      <c r="CR225" s="54"/>
      <c r="CS225" s="54"/>
      <c r="CT225" s="54"/>
      <c r="CU225" s="54"/>
      <c r="CV225" s="54"/>
      <c r="CW225" s="54"/>
      <c r="CX225" s="54"/>
      <c r="CY225" s="54"/>
      <c r="CZ225" s="54"/>
      <c r="DA225" s="54"/>
      <c r="DB225" s="54"/>
      <c r="DC225" s="54"/>
      <c r="DD225" s="54"/>
      <c r="DE225" s="54"/>
      <c r="DF225" s="54"/>
      <c r="DG225" s="54"/>
      <c r="DH225" s="54"/>
      <c r="DI225" s="54"/>
      <c r="DJ225" s="54"/>
      <c r="DK225" s="54"/>
      <c r="DL225" s="54"/>
      <c r="DM225" s="54"/>
      <c r="DN225" s="54"/>
      <c r="DO225" s="54"/>
      <c r="DP225" s="54"/>
      <c r="DQ225" s="54"/>
      <c r="DR225" s="54"/>
      <c r="DS225" s="54"/>
      <c r="DT225" s="54"/>
      <c r="DU225" s="54"/>
      <c r="DV225" s="54"/>
      <c r="DW225" s="54"/>
      <c r="DX225" s="54"/>
      <c r="DY225" s="54"/>
      <c r="DZ225" s="54"/>
      <c r="EA225" s="54"/>
      <c r="EB225" s="54"/>
      <c r="EC225" s="54"/>
      <c r="ED225" s="54"/>
      <c r="EE225" s="54"/>
      <c r="EF225" s="54"/>
      <c r="EG225" s="54"/>
      <c r="EH225" s="54"/>
      <c r="EI225" s="54"/>
      <c r="EJ225" s="54"/>
      <c r="EK225" s="54"/>
      <c r="EL225" s="54"/>
      <c r="EM225" s="54"/>
      <c r="EN225" s="54"/>
    </row>
    <row r="226" spans="1:10" s="82" customFormat="1" ht="43.5" customHeight="1">
      <c r="A226" s="74"/>
      <c r="B226" s="79"/>
      <c r="C226" s="79"/>
      <c r="D226" s="79"/>
      <c r="E226" s="84" t="s">
        <v>261</v>
      </c>
      <c r="F226" s="81"/>
      <c r="G226" s="85"/>
      <c r="H226" s="81"/>
      <c r="I226" s="107">
        <v>20000</v>
      </c>
      <c r="J226" s="107"/>
    </row>
    <row r="227" spans="1:144" s="25" customFormat="1" ht="28.5" customHeight="1">
      <c r="A227" s="78"/>
      <c r="B227" s="79"/>
      <c r="C227" s="79"/>
      <c r="D227" s="79"/>
      <c r="E227" s="40" t="s">
        <v>171</v>
      </c>
      <c r="F227" s="81"/>
      <c r="G227" s="76"/>
      <c r="H227" s="81"/>
      <c r="I227" s="14">
        <f>SUM(I228:I231)</f>
        <v>4360000</v>
      </c>
      <c r="J227" s="14">
        <f>SUM(J228:J231)</f>
        <v>4291332</v>
      </c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4"/>
      <c r="BQ227" s="54"/>
      <c r="BR227" s="54"/>
      <c r="BS227" s="54"/>
      <c r="BT227" s="54"/>
      <c r="BU227" s="54"/>
      <c r="BV227" s="54"/>
      <c r="BW227" s="54"/>
      <c r="BX227" s="54"/>
      <c r="BY227" s="54"/>
      <c r="BZ227" s="54"/>
      <c r="CA227" s="54"/>
      <c r="CB227" s="54"/>
      <c r="CC227" s="54"/>
      <c r="CD227" s="54"/>
      <c r="CE227" s="54"/>
      <c r="CF227" s="54"/>
      <c r="CG227" s="54"/>
      <c r="CH227" s="54"/>
      <c r="CI227" s="54"/>
      <c r="CJ227" s="54"/>
      <c r="CK227" s="54"/>
      <c r="CL227" s="54"/>
      <c r="CM227" s="54"/>
      <c r="CN227" s="54"/>
      <c r="CO227" s="54"/>
      <c r="CP227" s="54"/>
      <c r="CQ227" s="54"/>
      <c r="CR227" s="54"/>
      <c r="CS227" s="54"/>
      <c r="CT227" s="54"/>
      <c r="CU227" s="54"/>
      <c r="CV227" s="54"/>
      <c r="CW227" s="54"/>
      <c r="CX227" s="54"/>
      <c r="CY227" s="54"/>
      <c r="CZ227" s="54"/>
      <c r="DA227" s="54"/>
      <c r="DB227" s="54"/>
      <c r="DC227" s="54"/>
      <c r="DD227" s="54"/>
      <c r="DE227" s="54"/>
      <c r="DF227" s="54"/>
      <c r="DG227" s="54"/>
      <c r="DH227" s="54"/>
      <c r="DI227" s="54"/>
      <c r="DJ227" s="54"/>
      <c r="DK227" s="54"/>
      <c r="DL227" s="54"/>
      <c r="DM227" s="54"/>
      <c r="DN227" s="54"/>
      <c r="DO227" s="54"/>
      <c r="DP227" s="54"/>
      <c r="DQ227" s="54"/>
      <c r="DR227" s="54"/>
      <c r="DS227" s="54"/>
      <c r="DT227" s="54"/>
      <c r="DU227" s="54"/>
      <c r="DV227" s="54"/>
      <c r="DW227" s="54"/>
      <c r="DX227" s="54"/>
      <c r="DY227" s="54"/>
      <c r="DZ227" s="54"/>
      <c r="EA227" s="54"/>
      <c r="EB227" s="54"/>
      <c r="EC227" s="54"/>
      <c r="ED227" s="54"/>
      <c r="EE227" s="54"/>
      <c r="EF227" s="54"/>
      <c r="EG227" s="54"/>
      <c r="EH227" s="54"/>
      <c r="EI227" s="54"/>
      <c r="EJ227" s="54"/>
      <c r="EK227" s="54"/>
      <c r="EL227" s="54"/>
      <c r="EM227" s="54"/>
      <c r="EN227" s="54"/>
    </row>
    <row r="228" spans="1:10" s="82" customFormat="1" ht="48" customHeight="1">
      <c r="A228" s="74"/>
      <c r="B228" s="79"/>
      <c r="C228" s="79"/>
      <c r="D228" s="79"/>
      <c r="E228" s="84" t="s">
        <v>201</v>
      </c>
      <c r="F228" s="81">
        <v>16272770</v>
      </c>
      <c r="G228" s="96">
        <v>98.66</v>
      </c>
      <c r="H228" s="81">
        <v>16054529</v>
      </c>
      <c r="I228" s="107">
        <v>1600000</v>
      </c>
      <c r="J228" s="107">
        <v>1590912</v>
      </c>
    </row>
    <row r="229" spans="1:10" s="82" customFormat="1" ht="65.25" customHeight="1">
      <c r="A229" s="74"/>
      <c r="B229" s="79"/>
      <c r="C229" s="79"/>
      <c r="D229" s="79"/>
      <c r="E229" s="22" t="s">
        <v>182</v>
      </c>
      <c r="F229" s="81"/>
      <c r="G229" s="97"/>
      <c r="H229" s="81"/>
      <c r="I229" s="107">
        <v>109000</v>
      </c>
      <c r="J229" s="107">
        <v>109000</v>
      </c>
    </row>
    <row r="230" spans="1:10" s="82" customFormat="1" ht="62.25" customHeight="1">
      <c r="A230" s="74"/>
      <c r="B230" s="79"/>
      <c r="C230" s="79"/>
      <c r="D230" s="79"/>
      <c r="E230" s="22" t="s">
        <v>183</v>
      </c>
      <c r="F230" s="81">
        <v>1591924</v>
      </c>
      <c r="G230" s="96">
        <v>100</v>
      </c>
      <c r="H230" s="81">
        <v>1591924</v>
      </c>
      <c r="I230" s="107">
        <v>1338000</v>
      </c>
      <c r="J230" s="107">
        <v>1278740</v>
      </c>
    </row>
    <row r="231" spans="1:144" s="83" customFormat="1" ht="89.25" customHeight="1">
      <c r="A231" s="74"/>
      <c r="B231" s="79"/>
      <c r="C231" s="79"/>
      <c r="D231" s="79"/>
      <c r="E231" s="38" t="s">
        <v>202</v>
      </c>
      <c r="F231" s="81">
        <v>1459371</v>
      </c>
      <c r="G231" s="85">
        <v>100</v>
      </c>
      <c r="H231" s="81">
        <v>1459371</v>
      </c>
      <c r="I231" s="107">
        <v>1313000</v>
      </c>
      <c r="J231" s="107">
        <v>1312680</v>
      </c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  <c r="AA231" s="82"/>
      <c r="AB231" s="82"/>
      <c r="AC231" s="82"/>
      <c r="AD231" s="82"/>
      <c r="AE231" s="82"/>
      <c r="AF231" s="82"/>
      <c r="AG231" s="82"/>
      <c r="AH231" s="82"/>
      <c r="AI231" s="82"/>
      <c r="AJ231" s="82"/>
      <c r="AK231" s="82"/>
      <c r="AL231" s="82"/>
      <c r="AM231" s="82"/>
      <c r="AN231" s="82"/>
      <c r="AO231" s="82"/>
      <c r="AP231" s="82"/>
      <c r="AQ231" s="82"/>
      <c r="AR231" s="82"/>
      <c r="AS231" s="82"/>
      <c r="AT231" s="82"/>
      <c r="AU231" s="82"/>
      <c r="AV231" s="82"/>
      <c r="AW231" s="82"/>
      <c r="AX231" s="82"/>
      <c r="AY231" s="82"/>
      <c r="AZ231" s="82"/>
      <c r="BA231" s="82"/>
      <c r="BB231" s="82"/>
      <c r="BC231" s="82"/>
      <c r="BD231" s="82"/>
      <c r="BE231" s="82"/>
      <c r="BF231" s="82"/>
      <c r="BG231" s="82"/>
      <c r="BH231" s="82"/>
      <c r="BI231" s="82"/>
      <c r="BJ231" s="82"/>
      <c r="BK231" s="82"/>
      <c r="BL231" s="82"/>
      <c r="BM231" s="82"/>
      <c r="BN231" s="82"/>
      <c r="BO231" s="82"/>
      <c r="BP231" s="82"/>
      <c r="BQ231" s="82"/>
      <c r="BR231" s="82"/>
      <c r="BS231" s="82"/>
      <c r="BT231" s="82"/>
      <c r="BU231" s="82"/>
      <c r="BV231" s="82"/>
      <c r="BW231" s="82"/>
      <c r="BX231" s="82"/>
      <c r="BY231" s="82"/>
      <c r="BZ231" s="82"/>
      <c r="CA231" s="82"/>
      <c r="CB231" s="82"/>
      <c r="CC231" s="82"/>
      <c r="CD231" s="82"/>
      <c r="CE231" s="82"/>
      <c r="CF231" s="82"/>
      <c r="CG231" s="82"/>
      <c r="CH231" s="82"/>
      <c r="CI231" s="82"/>
      <c r="CJ231" s="82"/>
      <c r="CK231" s="82"/>
      <c r="CL231" s="82"/>
      <c r="CM231" s="82"/>
      <c r="CN231" s="82"/>
      <c r="CO231" s="82"/>
      <c r="CP231" s="82"/>
      <c r="CQ231" s="82"/>
      <c r="CR231" s="82"/>
      <c r="CS231" s="82"/>
      <c r="CT231" s="82"/>
      <c r="CU231" s="82"/>
      <c r="CV231" s="82"/>
      <c r="CW231" s="82"/>
      <c r="CX231" s="82"/>
      <c r="CY231" s="82"/>
      <c r="CZ231" s="82"/>
      <c r="DA231" s="82"/>
      <c r="DB231" s="82"/>
      <c r="DC231" s="82"/>
      <c r="DD231" s="82"/>
      <c r="DE231" s="82"/>
      <c r="DF231" s="82"/>
      <c r="DG231" s="82"/>
      <c r="DH231" s="82"/>
      <c r="DI231" s="82"/>
      <c r="DJ231" s="82"/>
      <c r="DK231" s="82"/>
      <c r="DL231" s="82"/>
      <c r="DM231" s="82"/>
      <c r="DN231" s="82"/>
      <c r="DO231" s="82"/>
      <c r="DP231" s="82"/>
      <c r="DQ231" s="82"/>
      <c r="DR231" s="82"/>
      <c r="DS231" s="82"/>
      <c r="DT231" s="82"/>
      <c r="DU231" s="82"/>
      <c r="DV231" s="82"/>
      <c r="DW231" s="82"/>
      <c r="DX231" s="82"/>
      <c r="DY231" s="82"/>
      <c r="DZ231" s="82"/>
      <c r="EA231" s="82"/>
      <c r="EB231" s="82"/>
      <c r="EC231" s="82"/>
      <c r="ED231" s="82"/>
      <c r="EE231" s="82"/>
      <c r="EF231" s="82"/>
      <c r="EG231" s="82"/>
      <c r="EH231" s="82"/>
      <c r="EI231" s="82"/>
      <c r="EJ231" s="82"/>
      <c r="EK231" s="82"/>
      <c r="EL231" s="82"/>
      <c r="EM231" s="82"/>
      <c r="EN231" s="82"/>
    </row>
    <row r="232" spans="1:144" s="99" customFormat="1" ht="48.75" customHeight="1">
      <c r="A232" s="86">
        <v>1517325</v>
      </c>
      <c r="B232" s="26" t="s">
        <v>161</v>
      </c>
      <c r="C232" s="26" t="s">
        <v>57</v>
      </c>
      <c r="D232" s="87" t="s">
        <v>166</v>
      </c>
      <c r="E232" s="98"/>
      <c r="F232" s="81"/>
      <c r="G232" s="94"/>
      <c r="H232" s="81"/>
      <c r="I232" s="19">
        <f>I233</f>
        <v>4040050</v>
      </c>
      <c r="J232" s="19">
        <f>J233</f>
        <v>4012537</v>
      </c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5"/>
      <c r="W232" s="95"/>
      <c r="X232" s="95"/>
      <c r="Y232" s="95"/>
      <c r="Z232" s="95"/>
      <c r="AA232" s="95"/>
      <c r="AB232" s="95"/>
      <c r="AC232" s="95"/>
      <c r="AD232" s="95"/>
      <c r="AE232" s="95"/>
      <c r="AF232" s="95"/>
      <c r="AG232" s="95"/>
      <c r="AH232" s="95"/>
      <c r="AI232" s="95"/>
      <c r="AJ232" s="95"/>
      <c r="AK232" s="95"/>
      <c r="AL232" s="95"/>
      <c r="AM232" s="95"/>
      <c r="AN232" s="95"/>
      <c r="AO232" s="95"/>
      <c r="AP232" s="95"/>
      <c r="AQ232" s="95"/>
      <c r="AR232" s="95"/>
      <c r="AS232" s="95"/>
      <c r="AT232" s="95"/>
      <c r="AU232" s="95"/>
      <c r="AV232" s="95"/>
      <c r="AW232" s="95"/>
      <c r="AX232" s="95"/>
      <c r="AY232" s="95"/>
      <c r="AZ232" s="95"/>
      <c r="BA232" s="95"/>
      <c r="BB232" s="95"/>
      <c r="BC232" s="95"/>
      <c r="BD232" s="95"/>
      <c r="BE232" s="95"/>
      <c r="BF232" s="95"/>
      <c r="BG232" s="95"/>
      <c r="BH232" s="95"/>
      <c r="BI232" s="95"/>
      <c r="BJ232" s="95"/>
      <c r="BK232" s="95"/>
      <c r="BL232" s="95"/>
      <c r="BM232" s="95"/>
      <c r="BN232" s="95"/>
      <c r="BO232" s="95"/>
      <c r="BP232" s="95"/>
      <c r="BQ232" s="95"/>
      <c r="BR232" s="95"/>
      <c r="BS232" s="95"/>
      <c r="BT232" s="95"/>
      <c r="BU232" s="95"/>
      <c r="BV232" s="95"/>
      <c r="BW232" s="95"/>
      <c r="BX232" s="95"/>
      <c r="BY232" s="95"/>
      <c r="BZ232" s="95"/>
      <c r="CA232" s="95"/>
      <c r="CB232" s="95"/>
      <c r="CC232" s="95"/>
      <c r="CD232" s="95"/>
      <c r="CE232" s="95"/>
      <c r="CF232" s="95"/>
      <c r="CG232" s="95"/>
      <c r="CH232" s="95"/>
      <c r="CI232" s="95"/>
      <c r="CJ232" s="95"/>
      <c r="CK232" s="95"/>
      <c r="CL232" s="95"/>
      <c r="CM232" s="95"/>
      <c r="CN232" s="95"/>
      <c r="CO232" s="95"/>
      <c r="CP232" s="95"/>
      <c r="CQ232" s="95"/>
      <c r="CR232" s="95"/>
      <c r="CS232" s="95"/>
      <c r="CT232" s="95"/>
      <c r="CU232" s="95"/>
      <c r="CV232" s="95"/>
      <c r="CW232" s="95"/>
      <c r="CX232" s="95"/>
      <c r="CY232" s="95"/>
      <c r="CZ232" s="95"/>
      <c r="DA232" s="95"/>
      <c r="DB232" s="95"/>
      <c r="DC232" s="95"/>
      <c r="DD232" s="95"/>
      <c r="DE232" s="95"/>
      <c r="DF232" s="95"/>
      <c r="DG232" s="95"/>
      <c r="DH232" s="95"/>
      <c r="DI232" s="95"/>
      <c r="DJ232" s="95"/>
      <c r="DK232" s="95"/>
      <c r="DL232" s="95"/>
      <c r="DM232" s="95"/>
      <c r="DN232" s="95"/>
      <c r="DO232" s="95"/>
      <c r="DP232" s="95"/>
      <c r="DQ232" s="95"/>
      <c r="DR232" s="95"/>
      <c r="DS232" s="95"/>
      <c r="DT232" s="95"/>
      <c r="DU232" s="95"/>
      <c r="DV232" s="95"/>
      <c r="DW232" s="95"/>
      <c r="DX232" s="95"/>
      <c r="DY232" s="95"/>
      <c r="DZ232" s="95"/>
      <c r="EA232" s="95"/>
      <c r="EB232" s="95"/>
      <c r="EC232" s="95"/>
      <c r="ED232" s="95"/>
      <c r="EE232" s="95"/>
      <c r="EF232" s="95"/>
      <c r="EG232" s="95"/>
      <c r="EH232" s="95"/>
      <c r="EI232" s="95"/>
      <c r="EJ232" s="95"/>
      <c r="EK232" s="95"/>
      <c r="EL232" s="95"/>
      <c r="EM232" s="95"/>
      <c r="EN232" s="95"/>
    </row>
    <row r="233" spans="1:144" s="25" customFormat="1" ht="22.5" customHeight="1">
      <c r="A233" s="78"/>
      <c r="B233" s="79"/>
      <c r="C233" s="79"/>
      <c r="D233" s="79"/>
      <c r="E233" s="75" t="s">
        <v>171</v>
      </c>
      <c r="F233" s="81"/>
      <c r="G233" s="76"/>
      <c r="H233" s="81"/>
      <c r="I233" s="14">
        <f>SUM(I234:I236)</f>
        <v>4040050</v>
      </c>
      <c r="J233" s="14">
        <f>SUM(J234:J236)</f>
        <v>4012537</v>
      </c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/>
      <c r="BQ233" s="54"/>
      <c r="BR233" s="54"/>
      <c r="BS233" s="54"/>
      <c r="BT233" s="54"/>
      <c r="BU233" s="54"/>
      <c r="BV233" s="54"/>
      <c r="BW233" s="54"/>
      <c r="BX233" s="54"/>
      <c r="BY233" s="54"/>
      <c r="BZ233" s="54"/>
      <c r="CA233" s="54"/>
      <c r="CB233" s="54"/>
      <c r="CC233" s="54"/>
      <c r="CD233" s="54"/>
      <c r="CE233" s="54"/>
      <c r="CF233" s="54"/>
      <c r="CG233" s="54"/>
      <c r="CH233" s="54"/>
      <c r="CI233" s="54"/>
      <c r="CJ233" s="54"/>
      <c r="CK233" s="54"/>
      <c r="CL233" s="54"/>
      <c r="CM233" s="54"/>
      <c r="CN233" s="54"/>
      <c r="CO233" s="54"/>
      <c r="CP233" s="54"/>
      <c r="CQ233" s="54"/>
      <c r="CR233" s="54"/>
      <c r="CS233" s="54"/>
      <c r="CT233" s="54"/>
      <c r="CU233" s="54"/>
      <c r="CV233" s="54"/>
      <c r="CW233" s="54"/>
      <c r="CX233" s="54"/>
      <c r="CY233" s="54"/>
      <c r="CZ233" s="54"/>
      <c r="DA233" s="54"/>
      <c r="DB233" s="54"/>
      <c r="DC233" s="54"/>
      <c r="DD233" s="54"/>
      <c r="DE233" s="54"/>
      <c r="DF233" s="54"/>
      <c r="DG233" s="54"/>
      <c r="DH233" s="54"/>
      <c r="DI233" s="54"/>
      <c r="DJ233" s="54"/>
      <c r="DK233" s="54"/>
      <c r="DL233" s="54"/>
      <c r="DM233" s="54"/>
      <c r="DN233" s="54"/>
      <c r="DO233" s="54"/>
      <c r="DP233" s="54"/>
      <c r="DQ233" s="54"/>
      <c r="DR233" s="54"/>
      <c r="DS233" s="54"/>
      <c r="DT233" s="54"/>
      <c r="DU233" s="54"/>
      <c r="DV233" s="54"/>
      <c r="DW233" s="54"/>
      <c r="DX233" s="54"/>
      <c r="DY233" s="54"/>
      <c r="DZ233" s="54"/>
      <c r="EA233" s="54"/>
      <c r="EB233" s="54"/>
      <c r="EC233" s="54"/>
      <c r="ED233" s="54"/>
      <c r="EE233" s="54"/>
      <c r="EF233" s="54"/>
      <c r="EG233" s="54"/>
      <c r="EH233" s="54"/>
      <c r="EI233" s="54"/>
      <c r="EJ233" s="54"/>
      <c r="EK233" s="54"/>
      <c r="EL233" s="54"/>
      <c r="EM233" s="54"/>
      <c r="EN233" s="54"/>
    </row>
    <row r="234" spans="1:10" s="82" customFormat="1" ht="38.25" customHeight="1">
      <c r="A234" s="79"/>
      <c r="B234" s="79"/>
      <c r="C234" s="79"/>
      <c r="D234" s="79"/>
      <c r="E234" s="84" t="s">
        <v>184</v>
      </c>
      <c r="F234" s="81">
        <v>8134171</v>
      </c>
      <c r="G234" s="85">
        <v>35.9</v>
      </c>
      <c r="H234" s="81">
        <v>2927689</v>
      </c>
      <c r="I234" s="107">
        <v>712250</v>
      </c>
      <c r="J234" s="107">
        <v>712248</v>
      </c>
    </row>
    <row r="235" spans="1:10" s="82" customFormat="1" ht="54">
      <c r="A235" s="79"/>
      <c r="B235" s="79"/>
      <c r="C235" s="79"/>
      <c r="D235" s="79"/>
      <c r="E235" s="84" t="s">
        <v>393</v>
      </c>
      <c r="F235" s="81">
        <v>12421937</v>
      </c>
      <c r="G235" s="85">
        <v>100</v>
      </c>
      <c r="H235" s="81">
        <v>12421937</v>
      </c>
      <c r="I235" s="107">
        <v>42800</v>
      </c>
      <c r="J235" s="107">
        <v>20299</v>
      </c>
    </row>
    <row r="236" spans="1:10" s="82" customFormat="1" ht="62.25" customHeight="1">
      <c r="A236" s="79"/>
      <c r="B236" s="79"/>
      <c r="C236" s="79"/>
      <c r="D236" s="79"/>
      <c r="E236" s="84" t="s">
        <v>203</v>
      </c>
      <c r="F236" s="81">
        <v>3821803</v>
      </c>
      <c r="G236" s="85">
        <v>97.6</v>
      </c>
      <c r="H236" s="81">
        <v>3729106</v>
      </c>
      <c r="I236" s="107">
        <v>3285000</v>
      </c>
      <c r="J236" s="107">
        <v>3279990</v>
      </c>
    </row>
    <row r="237" spans="1:144" s="83" customFormat="1" ht="75" customHeight="1">
      <c r="A237" s="74">
        <v>1517330</v>
      </c>
      <c r="B237" s="21" t="s">
        <v>157</v>
      </c>
      <c r="C237" s="21" t="s">
        <v>57</v>
      </c>
      <c r="D237" s="12" t="s">
        <v>163</v>
      </c>
      <c r="E237" s="100"/>
      <c r="F237" s="81"/>
      <c r="G237" s="85"/>
      <c r="H237" s="81"/>
      <c r="I237" s="14">
        <f>I238+I279</f>
        <v>41372827</v>
      </c>
      <c r="J237" s="14">
        <f>J238+J279</f>
        <v>39000509</v>
      </c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  <c r="AA237" s="82"/>
      <c r="AB237" s="82"/>
      <c r="AC237" s="82"/>
      <c r="AD237" s="82"/>
      <c r="AE237" s="82"/>
      <c r="AF237" s="82"/>
      <c r="AG237" s="82"/>
      <c r="AH237" s="82"/>
      <c r="AI237" s="82"/>
      <c r="AJ237" s="82"/>
      <c r="AK237" s="82"/>
      <c r="AL237" s="82"/>
      <c r="AM237" s="82"/>
      <c r="AN237" s="82"/>
      <c r="AO237" s="82"/>
      <c r="AP237" s="82"/>
      <c r="AQ237" s="82"/>
      <c r="AR237" s="82"/>
      <c r="AS237" s="82"/>
      <c r="AT237" s="82"/>
      <c r="AU237" s="82"/>
      <c r="AV237" s="82"/>
      <c r="AW237" s="82"/>
      <c r="AX237" s="82"/>
      <c r="AY237" s="82"/>
      <c r="AZ237" s="82"/>
      <c r="BA237" s="82"/>
      <c r="BB237" s="82"/>
      <c r="BC237" s="82"/>
      <c r="BD237" s="82"/>
      <c r="BE237" s="82"/>
      <c r="BF237" s="82"/>
      <c r="BG237" s="82"/>
      <c r="BH237" s="82"/>
      <c r="BI237" s="82"/>
      <c r="BJ237" s="82"/>
      <c r="BK237" s="82"/>
      <c r="BL237" s="82"/>
      <c r="BM237" s="82"/>
      <c r="BN237" s="82"/>
      <c r="BO237" s="82"/>
      <c r="BP237" s="82"/>
      <c r="BQ237" s="82"/>
      <c r="BR237" s="82"/>
      <c r="BS237" s="82"/>
      <c r="BT237" s="82"/>
      <c r="BU237" s="82"/>
      <c r="BV237" s="82"/>
      <c r="BW237" s="82"/>
      <c r="BX237" s="82"/>
      <c r="BY237" s="82"/>
      <c r="BZ237" s="82"/>
      <c r="CA237" s="82"/>
      <c r="CB237" s="82"/>
      <c r="CC237" s="82"/>
      <c r="CD237" s="82"/>
      <c r="CE237" s="82"/>
      <c r="CF237" s="82"/>
      <c r="CG237" s="82"/>
      <c r="CH237" s="82"/>
      <c r="CI237" s="82"/>
      <c r="CJ237" s="82"/>
      <c r="CK237" s="82"/>
      <c r="CL237" s="82"/>
      <c r="CM237" s="82"/>
      <c r="CN237" s="82"/>
      <c r="CO237" s="82"/>
      <c r="CP237" s="82"/>
      <c r="CQ237" s="82"/>
      <c r="CR237" s="82"/>
      <c r="CS237" s="82"/>
      <c r="CT237" s="82"/>
      <c r="CU237" s="82"/>
      <c r="CV237" s="82"/>
      <c r="CW237" s="82"/>
      <c r="CX237" s="82"/>
      <c r="CY237" s="82"/>
      <c r="CZ237" s="82"/>
      <c r="DA237" s="82"/>
      <c r="DB237" s="82"/>
      <c r="DC237" s="82"/>
      <c r="DD237" s="82"/>
      <c r="DE237" s="82"/>
      <c r="DF237" s="82"/>
      <c r="DG237" s="82"/>
      <c r="DH237" s="82"/>
      <c r="DI237" s="82"/>
      <c r="DJ237" s="82"/>
      <c r="DK237" s="82"/>
      <c r="DL237" s="82"/>
      <c r="DM237" s="82"/>
      <c r="DN237" s="82"/>
      <c r="DO237" s="82"/>
      <c r="DP237" s="82"/>
      <c r="DQ237" s="82"/>
      <c r="DR237" s="82"/>
      <c r="DS237" s="82"/>
      <c r="DT237" s="82"/>
      <c r="DU237" s="82"/>
      <c r="DV237" s="82"/>
      <c r="DW237" s="82"/>
      <c r="DX237" s="82"/>
      <c r="DY237" s="82"/>
      <c r="DZ237" s="82"/>
      <c r="EA237" s="82"/>
      <c r="EB237" s="82"/>
      <c r="EC237" s="82"/>
      <c r="ED237" s="82"/>
      <c r="EE237" s="82"/>
      <c r="EF237" s="82"/>
      <c r="EG237" s="82"/>
      <c r="EH237" s="82"/>
      <c r="EI237" s="82"/>
      <c r="EJ237" s="82"/>
      <c r="EK237" s="82"/>
      <c r="EL237" s="82"/>
      <c r="EM237" s="82"/>
      <c r="EN237" s="82"/>
    </row>
    <row r="238" spans="1:144" s="83" customFormat="1" ht="24.75" customHeight="1">
      <c r="A238" s="101"/>
      <c r="B238" s="79"/>
      <c r="C238" s="79"/>
      <c r="D238" s="79"/>
      <c r="E238" s="91" t="s">
        <v>168</v>
      </c>
      <c r="F238" s="81"/>
      <c r="G238" s="102"/>
      <c r="H238" s="81"/>
      <c r="I238" s="14">
        <f>SUM(I239:I278)</f>
        <v>21509415</v>
      </c>
      <c r="J238" s="14">
        <f>SUM(J239:J278)</f>
        <v>19494526</v>
      </c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  <c r="AA238" s="82"/>
      <c r="AB238" s="82"/>
      <c r="AC238" s="82"/>
      <c r="AD238" s="82"/>
      <c r="AE238" s="82"/>
      <c r="AF238" s="82"/>
      <c r="AG238" s="82"/>
      <c r="AH238" s="82"/>
      <c r="AI238" s="82"/>
      <c r="AJ238" s="82"/>
      <c r="AK238" s="82"/>
      <c r="AL238" s="82"/>
      <c r="AM238" s="82"/>
      <c r="AN238" s="82"/>
      <c r="AO238" s="82"/>
      <c r="AP238" s="82"/>
      <c r="AQ238" s="82"/>
      <c r="AR238" s="82"/>
      <c r="AS238" s="82"/>
      <c r="AT238" s="82"/>
      <c r="AU238" s="82"/>
      <c r="AV238" s="82"/>
      <c r="AW238" s="82"/>
      <c r="AX238" s="82"/>
      <c r="AY238" s="82"/>
      <c r="AZ238" s="82"/>
      <c r="BA238" s="82"/>
      <c r="BB238" s="82"/>
      <c r="BC238" s="82"/>
      <c r="BD238" s="82"/>
      <c r="BE238" s="82"/>
      <c r="BF238" s="82"/>
      <c r="BG238" s="82"/>
      <c r="BH238" s="82"/>
      <c r="BI238" s="82"/>
      <c r="BJ238" s="82"/>
      <c r="BK238" s="82"/>
      <c r="BL238" s="82"/>
      <c r="BM238" s="82"/>
      <c r="BN238" s="82"/>
      <c r="BO238" s="82"/>
      <c r="BP238" s="82"/>
      <c r="BQ238" s="82"/>
      <c r="BR238" s="82"/>
      <c r="BS238" s="82"/>
      <c r="BT238" s="82"/>
      <c r="BU238" s="82"/>
      <c r="BV238" s="82"/>
      <c r="BW238" s="82"/>
      <c r="BX238" s="82"/>
      <c r="BY238" s="82"/>
      <c r="BZ238" s="82"/>
      <c r="CA238" s="82"/>
      <c r="CB238" s="82"/>
      <c r="CC238" s="82"/>
      <c r="CD238" s="82"/>
      <c r="CE238" s="82"/>
      <c r="CF238" s="82"/>
      <c r="CG238" s="82"/>
      <c r="CH238" s="82"/>
      <c r="CI238" s="82"/>
      <c r="CJ238" s="82"/>
      <c r="CK238" s="82"/>
      <c r="CL238" s="82"/>
      <c r="CM238" s="82"/>
      <c r="CN238" s="82"/>
      <c r="CO238" s="82"/>
      <c r="CP238" s="82"/>
      <c r="CQ238" s="82"/>
      <c r="CR238" s="82"/>
      <c r="CS238" s="82"/>
      <c r="CT238" s="82"/>
      <c r="CU238" s="82"/>
      <c r="CV238" s="82"/>
      <c r="CW238" s="82"/>
      <c r="CX238" s="82"/>
      <c r="CY238" s="82"/>
      <c r="CZ238" s="82"/>
      <c r="DA238" s="82"/>
      <c r="DB238" s="82"/>
      <c r="DC238" s="82"/>
      <c r="DD238" s="82"/>
      <c r="DE238" s="82"/>
      <c r="DF238" s="82"/>
      <c r="DG238" s="82"/>
      <c r="DH238" s="82"/>
      <c r="DI238" s="82"/>
      <c r="DJ238" s="82"/>
      <c r="DK238" s="82"/>
      <c r="DL238" s="82"/>
      <c r="DM238" s="82"/>
      <c r="DN238" s="82"/>
      <c r="DO238" s="82"/>
      <c r="DP238" s="82"/>
      <c r="DQ238" s="82"/>
      <c r="DR238" s="82"/>
      <c r="DS238" s="82"/>
      <c r="DT238" s="82"/>
      <c r="DU238" s="82"/>
      <c r="DV238" s="82"/>
      <c r="DW238" s="82"/>
      <c r="DX238" s="82"/>
      <c r="DY238" s="82"/>
      <c r="DZ238" s="82"/>
      <c r="EA238" s="82"/>
      <c r="EB238" s="82"/>
      <c r="EC238" s="82"/>
      <c r="ED238" s="82"/>
      <c r="EE238" s="82"/>
      <c r="EF238" s="82"/>
      <c r="EG238" s="82"/>
      <c r="EH238" s="82"/>
      <c r="EI238" s="82"/>
      <c r="EJ238" s="82"/>
      <c r="EK238" s="82"/>
      <c r="EL238" s="82"/>
      <c r="EM238" s="82"/>
      <c r="EN238" s="82"/>
    </row>
    <row r="239" spans="1:144" s="83" customFormat="1" ht="42" customHeight="1">
      <c r="A239" s="101"/>
      <c r="B239" s="79"/>
      <c r="C239" s="79"/>
      <c r="D239" s="79"/>
      <c r="E239" s="22" t="s">
        <v>352</v>
      </c>
      <c r="F239" s="81"/>
      <c r="G239" s="102"/>
      <c r="H239" s="81"/>
      <c r="I239" s="107">
        <v>50000</v>
      </c>
      <c r="J239" s="107">
        <v>44586</v>
      </c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  <c r="AA239" s="82"/>
      <c r="AB239" s="82"/>
      <c r="AC239" s="82"/>
      <c r="AD239" s="82"/>
      <c r="AE239" s="82"/>
      <c r="AF239" s="82"/>
      <c r="AG239" s="82"/>
      <c r="AH239" s="82"/>
      <c r="AI239" s="82"/>
      <c r="AJ239" s="82"/>
      <c r="AK239" s="82"/>
      <c r="AL239" s="82"/>
      <c r="AM239" s="82"/>
      <c r="AN239" s="82"/>
      <c r="AO239" s="82"/>
      <c r="AP239" s="82"/>
      <c r="AQ239" s="82"/>
      <c r="AR239" s="82"/>
      <c r="AS239" s="82"/>
      <c r="AT239" s="82"/>
      <c r="AU239" s="82"/>
      <c r="AV239" s="82"/>
      <c r="AW239" s="82"/>
      <c r="AX239" s="82"/>
      <c r="AY239" s="82"/>
      <c r="AZ239" s="82"/>
      <c r="BA239" s="82"/>
      <c r="BB239" s="82"/>
      <c r="BC239" s="82"/>
      <c r="BD239" s="82"/>
      <c r="BE239" s="82"/>
      <c r="BF239" s="82"/>
      <c r="BG239" s="82"/>
      <c r="BH239" s="82"/>
      <c r="BI239" s="82"/>
      <c r="BJ239" s="82"/>
      <c r="BK239" s="82"/>
      <c r="BL239" s="82"/>
      <c r="BM239" s="82"/>
      <c r="BN239" s="82"/>
      <c r="BO239" s="82"/>
      <c r="BP239" s="82"/>
      <c r="BQ239" s="82"/>
      <c r="BR239" s="82"/>
      <c r="BS239" s="82"/>
      <c r="BT239" s="82"/>
      <c r="BU239" s="82"/>
      <c r="BV239" s="82"/>
      <c r="BW239" s="82"/>
      <c r="BX239" s="82"/>
      <c r="BY239" s="82"/>
      <c r="BZ239" s="82"/>
      <c r="CA239" s="82"/>
      <c r="CB239" s="82"/>
      <c r="CC239" s="82"/>
      <c r="CD239" s="82"/>
      <c r="CE239" s="82"/>
      <c r="CF239" s="82"/>
      <c r="CG239" s="82"/>
      <c r="CH239" s="82"/>
      <c r="CI239" s="82"/>
      <c r="CJ239" s="82"/>
      <c r="CK239" s="82"/>
      <c r="CL239" s="82"/>
      <c r="CM239" s="82"/>
      <c r="CN239" s="82"/>
      <c r="CO239" s="82"/>
      <c r="CP239" s="82"/>
      <c r="CQ239" s="82"/>
      <c r="CR239" s="82"/>
      <c r="CS239" s="82"/>
      <c r="CT239" s="82"/>
      <c r="CU239" s="82"/>
      <c r="CV239" s="82"/>
      <c r="CW239" s="82"/>
      <c r="CX239" s="82"/>
      <c r="CY239" s="82"/>
      <c r="CZ239" s="82"/>
      <c r="DA239" s="82"/>
      <c r="DB239" s="82"/>
      <c r="DC239" s="82"/>
      <c r="DD239" s="82"/>
      <c r="DE239" s="82"/>
      <c r="DF239" s="82"/>
      <c r="DG239" s="82"/>
      <c r="DH239" s="82"/>
      <c r="DI239" s="82"/>
      <c r="DJ239" s="82"/>
      <c r="DK239" s="82"/>
      <c r="DL239" s="82"/>
      <c r="DM239" s="82"/>
      <c r="DN239" s="82"/>
      <c r="DO239" s="82"/>
      <c r="DP239" s="82"/>
      <c r="DQ239" s="82"/>
      <c r="DR239" s="82"/>
      <c r="DS239" s="82"/>
      <c r="DT239" s="82"/>
      <c r="DU239" s="82"/>
      <c r="DV239" s="82"/>
      <c r="DW239" s="82"/>
      <c r="DX239" s="82"/>
      <c r="DY239" s="82"/>
      <c r="DZ239" s="82"/>
      <c r="EA239" s="82"/>
      <c r="EB239" s="82"/>
      <c r="EC239" s="82"/>
      <c r="ED239" s="82"/>
      <c r="EE239" s="82"/>
      <c r="EF239" s="82"/>
      <c r="EG239" s="82"/>
      <c r="EH239" s="82"/>
      <c r="EI239" s="82"/>
      <c r="EJ239" s="82"/>
      <c r="EK239" s="82"/>
      <c r="EL239" s="82"/>
      <c r="EM239" s="82"/>
      <c r="EN239" s="82"/>
    </row>
    <row r="240" spans="1:144" s="83" customFormat="1" ht="51.75" customHeight="1">
      <c r="A240" s="78"/>
      <c r="B240" s="78"/>
      <c r="C240" s="78"/>
      <c r="D240" s="78"/>
      <c r="E240" s="84" t="s">
        <v>185</v>
      </c>
      <c r="F240" s="81">
        <v>28556946</v>
      </c>
      <c r="G240" s="103">
        <v>89.5</v>
      </c>
      <c r="H240" s="81">
        <v>25554164</v>
      </c>
      <c r="I240" s="107">
        <v>3000000</v>
      </c>
      <c r="J240" s="107">
        <v>2990550</v>
      </c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  <c r="AA240" s="82"/>
      <c r="AB240" s="82"/>
      <c r="AC240" s="82"/>
      <c r="AD240" s="82"/>
      <c r="AE240" s="82"/>
      <c r="AF240" s="82"/>
      <c r="AG240" s="82"/>
      <c r="AH240" s="82"/>
      <c r="AI240" s="82"/>
      <c r="AJ240" s="82"/>
      <c r="AK240" s="82"/>
      <c r="AL240" s="82"/>
      <c r="AM240" s="82"/>
      <c r="AN240" s="82"/>
      <c r="AO240" s="82"/>
      <c r="AP240" s="82"/>
      <c r="AQ240" s="82"/>
      <c r="AR240" s="82"/>
      <c r="AS240" s="82"/>
      <c r="AT240" s="82"/>
      <c r="AU240" s="82"/>
      <c r="AV240" s="82"/>
      <c r="AW240" s="82"/>
      <c r="AX240" s="82"/>
      <c r="AY240" s="82"/>
      <c r="AZ240" s="82"/>
      <c r="BA240" s="82"/>
      <c r="BB240" s="82"/>
      <c r="BC240" s="82"/>
      <c r="BD240" s="82"/>
      <c r="BE240" s="82"/>
      <c r="BF240" s="82"/>
      <c r="BG240" s="82"/>
      <c r="BH240" s="82"/>
      <c r="BI240" s="82"/>
      <c r="BJ240" s="82"/>
      <c r="BK240" s="82"/>
      <c r="BL240" s="82"/>
      <c r="BM240" s="82"/>
      <c r="BN240" s="82"/>
      <c r="BO240" s="82"/>
      <c r="BP240" s="82"/>
      <c r="BQ240" s="82"/>
      <c r="BR240" s="82"/>
      <c r="BS240" s="82"/>
      <c r="BT240" s="82"/>
      <c r="BU240" s="82"/>
      <c r="BV240" s="82"/>
      <c r="BW240" s="82"/>
      <c r="BX240" s="82"/>
      <c r="BY240" s="82"/>
      <c r="BZ240" s="82"/>
      <c r="CA240" s="82"/>
      <c r="CB240" s="82"/>
      <c r="CC240" s="82"/>
      <c r="CD240" s="82"/>
      <c r="CE240" s="82"/>
      <c r="CF240" s="82"/>
      <c r="CG240" s="82"/>
      <c r="CH240" s="82"/>
      <c r="CI240" s="82"/>
      <c r="CJ240" s="82"/>
      <c r="CK240" s="82"/>
      <c r="CL240" s="82"/>
      <c r="CM240" s="82"/>
      <c r="CN240" s="82"/>
      <c r="CO240" s="82"/>
      <c r="CP240" s="82"/>
      <c r="CQ240" s="82"/>
      <c r="CR240" s="82"/>
      <c r="CS240" s="82"/>
      <c r="CT240" s="82"/>
      <c r="CU240" s="82"/>
      <c r="CV240" s="82"/>
      <c r="CW240" s="82"/>
      <c r="CX240" s="82"/>
      <c r="CY240" s="82"/>
      <c r="CZ240" s="82"/>
      <c r="DA240" s="82"/>
      <c r="DB240" s="82"/>
      <c r="DC240" s="82"/>
      <c r="DD240" s="82"/>
      <c r="DE240" s="82"/>
      <c r="DF240" s="82"/>
      <c r="DG240" s="82"/>
      <c r="DH240" s="82"/>
      <c r="DI240" s="82"/>
      <c r="DJ240" s="82"/>
      <c r="DK240" s="82"/>
      <c r="DL240" s="82"/>
      <c r="DM240" s="82"/>
      <c r="DN240" s="82"/>
      <c r="DO240" s="82"/>
      <c r="DP240" s="82"/>
      <c r="DQ240" s="82"/>
      <c r="DR240" s="82"/>
      <c r="DS240" s="82"/>
      <c r="DT240" s="82"/>
      <c r="DU240" s="82"/>
      <c r="DV240" s="82"/>
      <c r="DW240" s="82"/>
      <c r="DX240" s="82"/>
      <c r="DY240" s="82"/>
      <c r="DZ240" s="82"/>
      <c r="EA240" s="82"/>
      <c r="EB240" s="82"/>
      <c r="EC240" s="82"/>
      <c r="ED240" s="82"/>
      <c r="EE240" s="82"/>
      <c r="EF240" s="82"/>
      <c r="EG240" s="82"/>
      <c r="EH240" s="82"/>
      <c r="EI240" s="82"/>
      <c r="EJ240" s="82"/>
      <c r="EK240" s="82"/>
      <c r="EL240" s="82"/>
      <c r="EM240" s="82"/>
      <c r="EN240" s="82"/>
    </row>
    <row r="241" spans="1:10" s="82" customFormat="1" ht="45.75" customHeight="1">
      <c r="A241" s="79"/>
      <c r="B241" s="79"/>
      <c r="C241" s="79"/>
      <c r="D241" s="79"/>
      <c r="E241" s="38" t="s">
        <v>186</v>
      </c>
      <c r="F241" s="81">
        <v>15275728</v>
      </c>
      <c r="G241" s="85">
        <v>79.1</v>
      </c>
      <c r="H241" s="81">
        <v>12085200</v>
      </c>
      <c r="I241" s="107">
        <v>11136000</v>
      </c>
      <c r="J241" s="107">
        <v>11129687</v>
      </c>
    </row>
    <row r="242" spans="1:10" s="82" customFormat="1" ht="45" customHeight="1">
      <c r="A242" s="79"/>
      <c r="B242" s="79"/>
      <c r="C242" s="79"/>
      <c r="D242" s="79"/>
      <c r="E242" s="84" t="s">
        <v>368</v>
      </c>
      <c r="F242" s="81">
        <v>151045</v>
      </c>
      <c r="G242" s="85">
        <v>100</v>
      </c>
      <c r="H242" s="81">
        <v>151045</v>
      </c>
      <c r="I242" s="107">
        <v>150157</v>
      </c>
      <c r="J242" s="107">
        <v>149802</v>
      </c>
    </row>
    <row r="243" spans="1:10" s="82" customFormat="1" ht="61.5" customHeight="1">
      <c r="A243" s="79"/>
      <c r="B243" s="79"/>
      <c r="C243" s="79"/>
      <c r="D243" s="79"/>
      <c r="E243" s="84" t="s">
        <v>372</v>
      </c>
      <c r="F243" s="81">
        <v>160879</v>
      </c>
      <c r="G243" s="85">
        <v>100</v>
      </c>
      <c r="H243" s="81">
        <v>160879</v>
      </c>
      <c r="I243" s="107">
        <v>157000</v>
      </c>
      <c r="J243" s="107">
        <v>133553</v>
      </c>
    </row>
    <row r="244" spans="1:10" s="82" customFormat="1" ht="72" customHeight="1">
      <c r="A244" s="79"/>
      <c r="B244" s="79"/>
      <c r="C244" s="79"/>
      <c r="D244" s="79"/>
      <c r="E244" s="84" t="s">
        <v>378</v>
      </c>
      <c r="F244" s="81">
        <v>97138</v>
      </c>
      <c r="G244" s="85">
        <v>100</v>
      </c>
      <c r="H244" s="81">
        <v>97138</v>
      </c>
      <c r="I244" s="107">
        <v>97138</v>
      </c>
      <c r="J244" s="107">
        <v>93472</v>
      </c>
    </row>
    <row r="245" spans="1:10" s="82" customFormat="1" ht="60.75" customHeight="1">
      <c r="A245" s="79"/>
      <c r="B245" s="79"/>
      <c r="C245" s="79"/>
      <c r="D245" s="79"/>
      <c r="E245" s="84" t="s">
        <v>394</v>
      </c>
      <c r="F245" s="81">
        <v>53632</v>
      </c>
      <c r="G245" s="85">
        <v>100</v>
      </c>
      <c r="H245" s="81">
        <v>53632</v>
      </c>
      <c r="I245" s="107">
        <v>50000</v>
      </c>
      <c r="J245" s="107">
        <v>49998</v>
      </c>
    </row>
    <row r="246" spans="1:10" s="82" customFormat="1" ht="61.5" customHeight="1">
      <c r="A246" s="79"/>
      <c r="B246" s="79"/>
      <c r="C246" s="79"/>
      <c r="D246" s="79"/>
      <c r="E246" s="84" t="s">
        <v>373</v>
      </c>
      <c r="F246" s="81">
        <v>99196</v>
      </c>
      <c r="G246" s="85">
        <v>100</v>
      </c>
      <c r="H246" s="81">
        <v>99196</v>
      </c>
      <c r="I246" s="107">
        <v>2400</v>
      </c>
      <c r="J246" s="107">
        <v>2400</v>
      </c>
    </row>
    <row r="247" spans="1:10" s="82" customFormat="1" ht="61.5" customHeight="1">
      <c r="A247" s="79"/>
      <c r="B247" s="79"/>
      <c r="C247" s="79"/>
      <c r="D247" s="79"/>
      <c r="E247" s="38" t="s">
        <v>421</v>
      </c>
      <c r="F247" s="81">
        <v>46163</v>
      </c>
      <c r="G247" s="85">
        <v>100</v>
      </c>
      <c r="H247" s="81">
        <v>46163</v>
      </c>
      <c r="I247" s="107">
        <v>46163</v>
      </c>
      <c r="J247" s="107">
        <v>41818</v>
      </c>
    </row>
    <row r="248" spans="1:10" s="82" customFormat="1" ht="61.5" customHeight="1">
      <c r="A248" s="79"/>
      <c r="B248" s="79"/>
      <c r="C248" s="79"/>
      <c r="D248" s="79"/>
      <c r="E248" s="38" t="s">
        <v>412</v>
      </c>
      <c r="F248" s="81">
        <v>107178</v>
      </c>
      <c r="G248" s="85">
        <v>100</v>
      </c>
      <c r="H248" s="81">
        <v>107178</v>
      </c>
      <c r="I248" s="107">
        <v>107000</v>
      </c>
      <c r="J248" s="107">
        <v>103933</v>
      </c>
    </row>
    <row r="249" spans="1:10" s="82" customFormat="1" ht="64.5" customHeight="1">
      <c r="A249" s="79"/>
      <c r="B249" s="79"/>
      <c r="C249" s="79"/>
      <c r="D249" s="79"/>
      <c r="E249" s="38" t="s">
        <v>252</v>
      </c>
      <c r="F249" s="81">
        <v>96719</v>
      </c>
      <c r="G249" s="85">
        <v>100</v>
      </c>
      <c r="H249" s="81">
        <v>96719</v>
      </c>
      <c r="I249" s="107">
        <v>94065</v>
      </c>
      <c r="J249" s="107">
        <v>94065</v>
      </c>
    </row>
    <row r="250" spans="1:10" s="82" customFormat="1" ht="63.75" customHeight="1">
      <c r="A250" s="79"/>
      <c r="B250" s="79"/>
      <c r="C250" s="79"/>
      <c r="D250" s="79"/>
      <c r="E250" s="38" t="s">
        <v>260</v>
      </c>
      <c r="F250" s="81">
        <v>297594</v>
      </c>
      <c r="G250" s="85">
        <v>100</v>
      </c>
      <c r="H250" s="81">
        <v>297594</v>
      </c>
      <c r="I250" s="107">
        <v>294192</v>
      </c>
      <c r="J250" s="107">
        <v>294192</v>
      </c>
    </row>
    <row r="251" spans="1:10" s="82" customFormat="1" ht="62.25" customHeight="1">
      <c r="A251" s="79"/>
      <c r="B251" s="79"/>
      <c r="C251" s="79"/>
      <c r="D251" s="79"/>
      <c r="E251" s="38" t="s">
        <v>324</v>
      </c>
      <c r="F251" s="81">
        <v>71245</v>
      </c>
      <c r="G251" s="85">
        <v>100</v>
      </c>
      <c r="H251" s="81">
        <v>71245</v>
      </c>
      <c r="I251" s="107">
        <v>67325</v>
      </c>
      <c r="J251" s="107">
        <v>67325</v>
      </c>
    </row>
    <row r="252" spans="1:10" s="82" customFormat="1" ht="60" customHeight="1">
      <c r="A252" s="79"/>
      <c r="B252" s="79"/>
      <c r="C252" s="79"/>
      <c r="D252" s="79"/>
      <c r="E252" s="38" t="s">
        <v>323</v>
      </c>
      <c r="F252" s="81">
        <v>91410</v>
      </c>
      <c r="G252" s="85">
        <v>100</v>
      </c>
      <c r="H252" s="81">
        <v>91410</v>
      </c>
      <c r="I252" s="107">
        <v>87750</v>
      </c>
      <c r="J252" s="107">
        <v>87735</v>
      </c>
    </row>
    <row r="253" spans="1:10" s="82" customFormat="1" ht="60" customHeight="1">
      <c r="A253" s="79"/>
      <c r="B253" s="79"/>
      <c r="C253" s="79"/>
      <c r="D253" s="79"/>
      <c r="E253" s="38" t="s">
        <v>439</v>
      </c>
      <c r="F253" s="81"/>
      <c r="G253" s="85"/>
      <c r="H253" s="81"/>
      <c r="I253" s="107">
        <v>100000</v>
      </c>
      <c r="J253" s="107">
        <v>97279</v>
      </c>
    </row>
    <row r="254" spans="1:10" s="82" customFormat="1" ht="66" customHeight="1">
      <c r="A254" s="79"/>
      <c r="B254" s="79"/>
      <c r="C254" s="79"/>
      <c r="D254" s="79"/>
      <c r="E254" s="38" t="s">
        <v>303</v>
      </c>
      <c r="F254" s="81">
        <v>53633</v>
      </c>
      <c r="G254" s="85">
        <v>100</v>
      </c>
      <c r="H254" s="81">
        <v>53633</v>
      </c>
      <c r="I254" s="107">
        <v>50000</v>
      </c>
      <c r="J254" s="107">
        <v>49999</v>
      </c>
    </row>
    <row r="255" spans="1:10" s="82" customFormat="1" ht="60.75" customHeight="1">
      <c r="A255" s="79"/>
      <c r="B255" s="79"/>
      <c r="C255" s="79"/>
      <c r="D255" s="79"/>
      <c r="E255" s="38" t="s">
        <v>304</v>
      </c>
      <c r="F255" s="81">
        <v>53633</v>
      </c>
      <c r="G255" s="85">
        <v>100</v>
      </c>
      <c r="H255" s="81">
        <v>53633</v>
      </c>
      <c r="I255" s="107">
        <v>50000</v>
      </c>
      <c r="J255" s="107">
        <v>49999</v>
      </c>
    </row>
    <row r="256" spans="1:10" s="82" customFormat="1" ht="60.75" customHeight="1">
      <c r="A256" s="79"/>
      <c r="B256" s="79"/>
      <c r="C256" s="79"/>
      <c r="D256" s="79"/>
      <c r="E256" s="38" t="s">
        <v>429</v>
      </c>
      <c r="F256" s="81"/>
      <c r="G256" s="85"/>
      <c r="H256" s="81"/>
      <c r="I256" s="107">
        <v>50000</v>
      </c>
      <c r="J256" s="107">
        <v>49599</v>
      </c>
    </row>
    <row r="257" spans="1:10" s="82" customFormat="1" ht="40.5" customHeight="1">
      <c r="A257" s="79"/>
      <c r="B257" s="79"/>
      <c r="C257" s="79"/>
      <c r="D257" s="79"/>
      <c r="E257" s="38" t="s">
        <v>411</v>
      </c>
      <c r="F257" s="81">
        <v>53633</v>
      </c>
      <c r="G257" s="85">
        <v>100</v>
      </c>
      <c r="H257" s="81">
        <v>53633</v>
      </c>
      <c r="I257" s="107">
        <v>50000</v>
      </c>
      <c r="J257" s="107">
        <v>49999</v>
      </c>
    </row>
    <row r="258" spans="1:10" s="82" customFormat="1" ht="61.5" customHeight="1">
      <c r="A258" s="79"/>
      <c r="B258" s="79"/>
      <c r="C258" s="79"/>
      <c r="D258" s="79"/>
      <c r="E258" s="38" t="s">
        <v>395</v>
      </c>
      <c r="F258" s="81">
        <v>99196</v>
      </c>
      <c r="G258" s="85">
        <v>100</v>
      </c>
      <c r="H258" s="81">
        <v>99196</v>
      </c>
      <c r="I258" s="107">
        <v>99196</v>
      </c>
      <c r="J258" s="107">
        <v>97953</v>
      </c>
    </row>
    <row r="259" spans="1:10" s="82" customFormat="1" ht="40.5" customHeight="1">
      <c r="A259" s="79"/>
      <c r="B259" s="79"/>
      <c r="C259" s="79"/>
      <c r="D259" s="79"/>
      <c r="E259" s="38" t="s">
        <v>396</v>
      </c>
      <c r="F259" s="81">
        <v>53632</v>
      </c>
      <c r="G259" s="85">
        <v>100</v>
      </c>
      <c r="H259" s="81">
        <v>53632</v>
      </c>
      <c r="I259" s="107">
        <v>50000</v>
      </c>
      <c r="J259" s="107">
        <v>49998</v>
      </c>
    </row>
    <row r="260" spans="1:10" s="82" customFormat="1" ht="44.25" customHeight="1">
      <c r="A260" s="79"/>
      <c r="B260" s="79"/>
      <c r="C260" s="79"/>
      <c r="D260" s="79"/>
      <c r="E260" s="38" t="s">
        <v>359</v>
      </c>
      <c r="F260" s="81">
        <v>53633</v>
      </c>
      <c r="G260" s="85">
        <v>100</v>
      </c>
      <c r="H260" s="81">
        <v>53633</v>
      </c>
      <c r="I260" s="107">
        <v>50000</v>
      </c>
      <c r="J260" s="107">
        <v>49999</v>
      </c>
    </row>
    <row r="261" spans="1:10" s="82" customFormat="1" ht="44.25" customHeight="1">
      <c r="A261" s="79"/>
      <c r="B261" s="79"/>
      <c r="C261" s="79"/>
      <c r="D261" s="79"/>
      <c r="E261" s="38" t="s">
        <v>413</v>
      </c>
      <c r="F261" s="81"/>
      <c r="G261" s="85"/>
      <c r="H261" s="81"/>
      <c r="I261" s="107">
        <v>28500</v>
      </c>
      <c r="J261" s="107"/>
    </row>
    <row r="262" spans="1:10" s="82" customFormat="1" ht="48.75" customHeight="1">
      <c r="A262" s="79"/>
      <c r="B262" s="79"/>
      <c r="C262" s="79"/>
      <c r="D262" s="79"/>
      <c r="E262" s="38" t="s">
        <v>358</v>
      </c>
      <c r="F262" s="81">
        <v>152410</v>
      </c>
      <c r="G262" s="85">
        <v>100</v>
      </c>
      <c r="H262" s="81">
        <v>152410</v>
      </c>
      <c r="I262" s="107">
        <v>150000</v>
      </c>
      <c r="J262" s="107">
        <v>146960</v>
      </c>
    </row>
    <row r="263" spans="1:10" s="82" customFormat="1" ht="62.25" customHeight="1">
      <c r="A263" s="79"/>
      <c r="B263" s="79"/>
      <c r="C263" s="79"/>
      <c r="D263" s="79"/>
      <c r="E263" s="84" t="s">
        <v>397</v>
      </c>
      <c r="F263" s="81">
        <v>53141</v>
      </c>
      <c r="G263" s="85">
        <v>100</v>
      </c>
      <c r="H263" s="81">
        <v>53141</v>
      </c>
      <c r="I263" s="107">
        <v>50000</v>
      </c>
      <c r="J263" s="107">
        <v>49995</v>
      </c>
    </row>
    <row r="264" spans="1:10" s="82" customFormat="1" ht="56.25" customHeight="1">
      <c r="A264" s="79"/>
      <c r="B264" s="79"/>
      <c r="C264" s="79"/>
      <c r="D264" s="79"/>
      <c r="E264" s="84" t="s">
        <v>379</v>
      </c>
      <c r="F264" s="81">
        <v>167618</v>
      </c>
      <c r="G264" s="85">
        <v>100</v>
      </c>
      <c r="H264" s="81">
        <v>167618</v>
      </c>
      <c r="I264" s="107">
        <v>167618</v>
      </c>
      <c r="J264" s="107">
        <v>2400</v>
      </c>
    </row>
    <row r="265" spans="1:10" s="82" customFormat="1" ht="72.75" customHeight="1">
      <c r="A265" s="79"/>
      <c r="B265" s="79"/>
      <c r="C265" s="79"/>
      <c r="D265" s="79"/>
      <c r="E265" s="84" t="s">
        <v>357</v>
      </c>
      <c r="F265" s="81">
        <v>118534</v>
      </c>
      <c r="G265" s="85">
        <v>100</v>
      </c>
      <c r="H265" s="81">
        <v>118534</v>
      </c>
      <c r="I265" s="107">
        <v>101948</v>
      </c>
      <c r="J265" s="107">
        <v>101948</v>
      </c>
    </row>
    <row r="266" spans="1:10" s="82" customFormat="1" ht="40.5" customHeight="1">
      <c r="A266" s="79"/>
      <c r="B266" s="79"/>
      <c r="C266" s="79"/>
      <c r="D266" s="79"/>
      <c r="E266" s="84" t="s">
        <v>305</v>
      </c>
      <c r="F266" s="81">
        <v>72553</v>
      </c>
      <c r="G266" s="85">
        <v>100</v>
      </c>
      <c r="H266" s="81">
        <v>72553</v>
      </c>
      <c r="I266" s="107">
        <v>61173</v>
      </c>
      <c r="J266" s="107">
        <v>61173</v>
      </c>
    </row>
    <row r="267" spans="1:10" s="82" customFormat="1" ht="57" customHeight="1">
      <c r="A267" s="79"/>
      <c r="B267" s="79"/>
      <c r="C267" s="79"/>
      <c r="D267" s="79"/>
      <c r="E267" s="84" t="s">
        <v>306</v>
      </c>
      <c r="F267" s="81">
        <v>70604</v>
      </c>
      <c r="G267" s="85">
        <v>100</v>
      </c>
      <c r="H267" s="81">
        <v>70604</v>
      </c>
      <c r="I267" s="107">
        <v>68115</v>
      </c>
      <c r="J267" s="107">
        <v>68115</v>
      </c>
    </row>
    <row r="268" spans="1:10" s="82" customFormat="1" ht="57" customHeight="1">
      <c r="A268" s="79"/>
      <c r="B268" s="79"/>
      <c r="C268" s="79"/>
      <c r="D268" s="79"/>
      <c r="E268" s="38" t="s">
        <v>414</v>
      </c>
      <c r="F268" s="81">
        <v>53633</v>
      </c>
      <c r="G268" s="85">
        <v>100</v>
      </c>
      <c r="H268" s="81">
        <v>53633</v>
      </c>
      <c r="I268" s="107">
        <v>50000</v>
      </c>
      <c r="J268" s="107">
        <v>49997</v>
      </c>
    </row>
    <row r="269" spans="1:10" s="82" customFormat="1" ht="54.75" customHeight="1">
      <c r="A269" s="79"/>
      <c r="B269" s="79"/>
      <c r="C269" s="79"/>
      <c r="D269" s="79"/>
      <c r="E269" s="84" t="s">
        <v>325</v>
      </c>
      <c r="F269" s="81">
        <v>155759</v>
      </c>
      <c r="G269" s="85">
        <v>100</v>
      </c>
      <c r="H269" s="81">
        <v>155759</v>
      </c>
      <c r="I269" s="107">
        <v>152930</v>
      </c>
      <c r="J269" s="107">
        <v>152930</v>
      </c>
    </row>
    <row r="270" spans="1:10" s="82" customFormat="1" ht="54.75" customHeight="1">
      <c r="A270" s="79"/>
      <c r="B270" s="79"/>
      <c r="C270" s="79"/>
      <c r="D270" s="79"/>
      <c r="E270" s="84" t="s">
        <v>384</v>
      </c>
      <c r="F270" s="81">
        <v>70604</v>
      </c>
      <c r="G270" s="85">
        <v>100</v>
      </c>
      <c r="H270" s="81">
        <v>70604</v>
      </c>
      <c r="I270" s="107">
        <v>70604</v>
      </c>
      <c r="J270" s="107">
        <v>68115</v>
      </c>
    </row>
    <row r="271" spans="1:10" s="82" customFormat="1" ht="45.75" customHeight="1">
      <c r="A271" s="79"/>
      <c r="B271" s="79"/>
      <c r="C271" s="79"/>
      <c r="D271" s="79"/>
      <c r="E271" s="38" t="s">
        <v>244</v>
      </c>
      <c r="F271" s="81">
        <v>1651333</v>
      </c>
      <c r="G271" s="85">
        <v>100</v>
      </c>
      <c r="H271" s="81">
        <v>1651333</v>
      </c>
      <c r="I271" s="107">
        <v>998774</v>
      </c>
      <c r="J271" s="107">
        <v>298022</v>
      </c>
    </row>
    <row r="272" spans="1:10" s="82" customFormat="1" ht="27.75" customHeight="1">
      <c r="A272" s="79"/>
      <c r="B272" s="79"/>
      <c r="C272" s="79"/>
      <c r="D272" s="79"/>
      <c r="E272" s="38" t="s">
        <v>245</v>
      </c>
      <c r="F272" s="81">
        <v>471924</v>
      </c>
      <c r="G272" s="85">
        <v>100</v>
      </c>
      <c r="H272" s="81">
        <v>471924</v>
      </c>
      <c r="I272" s="107">
        <v>469180</v>
      </c>
      <c r="J272" s="107">
        <v>230313</v>
      </c>
    </row>
    <row r="273" spans="1:10" s="82" customFormat="1" ht="63.75" customHeight="1">
      <c r="A273" s="79"/>
      <c r="B273" s="79"/>
      <c r="C273" s="79"/>
      <c r="D273" s="79"/>
      <c r="E273" s="38" t="s">
        <v>246</v>
      </c>
      <c r="F273" s="81">
        <v>536948</v>
      </c>
      <c r="G273" s="85">
        <v>100</v>
      </c>
      <c r="H273" s="81">
        <v>536948</v>
      </c>
      <c r="I273" s="107">
        <v>536948</v>
      </c>
      <c r="J273" s="107">
        <v>494944</v>
      </c>
    </row>
    <row r="274" spans="1:10" s="82" customFormat="1" ht="41.25" customHeight="1">
      <c r="A274" s="79"/>
      <c r="B274" s="79"/>
      <c r="C274" s="79"/>
      <c r="D274" s="79"/>
      <c r="E274" s="38" t="s">
        <v>247</v>
      </c>
      <c r="F274" s="81">
        <v>282168</v>
      </c>
      <c r="G274" s="85">
        <v>100</v>
      </c>
      <c r="H274" s="81">
        <v>282168</v>
      </c>
      <c r="I274" s="107">
        <v>280160</v>
      </c>
      <c r="J274" s="107">
        <v>243570</v>
      </c>
    </row>
    <row r="275" spans="1:10" s="82" customFormat="1" ht="27.75" customHeight="1">
      <c r="A275" s="79"/>
      <c r="B275" s="79"/>
      <c r="C275" s="79"/>
      <c r="D275" s="79"/>
      <c r="E275" s="38" t="s">
        <v>248</v>
      </c>
      <c r="F275" s="81">
        <v>1135462</v>
      </c>
      <c r="G275" s="85">
        <v>98.2</v>
      </c>
      <c r="H275" s="81">
        <v>1115056</v>
      </c>
      <c r="I275" s="107">
        <v>1009908</v>
      </c>
      <c r="J275" s="107">
        <v>386885</v>
      </c>
    </row>
    <row r="276" spans="1:10" s="82" customFormat="1" ht="36">
      <c r="A276" s="79"/>
      <c r="B276" s="79"/>
      <c r="C276" s="79"/>
      <c r="D276" s="79"/>
      <c r="E276" s="38" t="s">
        <v>249</v>
      </c>
      <c r="F276" s="81">
        <v>465082</v>
      </c>
      <c r="G276" s="85">
        <v>100</v>
      </c>
      <c r="H276" s="81">
        <v>465082</v>
      </c>
      <c r="I276" s="107">
        <v>482174</v>
      </c>
      <c r="J276" s="107">
        <v>477453</v>
      </c>
    </row>
    <row r="277" spans="1:10" s="82" customFormat="1" ht="39" customHeight="1">
      <c r="A277" s="79"/>
      <c r="B277" s="79"/>
      <c r="C277" s="79"/>
      <c r="D277" s="79"/>
      <c r="E277" s="38" t="s">
        <v>250</v>
      </c>
      <c r="F277" s="81">
        <v>634164</v>
      </c>
      <c r="G277" s="85">
        <v>100</v>
      </c>
      <c r="H277" s="81">
        <v>634164</v>
      </c>
      <c r="I277" s="107">
        <v>425207</v>
      </c>
      <c r="J277" s="107">
        <v>417316</v>
      </c>
    </row>
    <row r="278" spans="1:10" s="82" customFormat="1" ht="36">
      <c r="A278" s="79"/>
      <c r="B278" s="79"/>
      <c r="C278" s="79"/>
      <c r="D278" s="79"/>
      <c r="E278" s="38" t="s">
        <v>251</v>
      </c>
      <c r="F278" s="81">
        <v>567790</v>
      </c>
      <c r="G278" s="85">
        <v>100</v>
      </c>
      <c r="H278" s="81">
        <v>567790</v>
      </c>
      <c r="I278" s="107">
        <v>567790</v>
      </c>
      <c r="J278" s="107">
        <v>466449</v>
      </c>
    </row>
    <row r="279" spans="1:10" s="82" customFormat="1" ht="27" customHeight="1">
      <c r="A279" s="79"/>
      <c r="B279" s="79"/>
      <c r="C279" s="79"/>
      <c r="D279" s="79"/>
      <c r="E279" s="40" t="s">
        <v>171</v>
      </c>
      <c r="F279" s="81"/>
      <c r="G279" s="104"/>
      <c r="H279" s="81"/>
      <c r="I279" s="105">
        <f>SUM(I280:I301)</f>
        <v>19863412</v>
      </c>
      <c r="J279" s="105">
        <f>SUM(J280:J301)</f>
        <v>19505983</v>
      </c>
    </row>
    <row r="280" spans="1:10" s="82" customFormat="1" ht="127.5" customHeight="1">
      <c r="A280" s="79"/>
      <c r="B280" s="79"/>
      <c r="C280" s="79"/>
      <c r="D280" s="79"/>
      <c r="E280" s="84" t="s">
        <v>320</v>
      </c>
      <c r="F280" s="81"/>
      <c r="G280" s="104"/>
      <c r="H280" s="81"/>
      <c r="I280" s="107">
        <v>8500</v>
      </c>
      <c r="J280" s="107"/>
    </row>
    <row r="281" spans="1:10" s="82" customFormat="1" ht="77.25" customHeight="1">
      <c r="A281" s="79"/>
      <c r="B281" s="79"/>
      <c r="C281" s="79"/>
      <c r="D281" s="79"/>
      <c r="E281" s="84" t="s">
        <v>329</v>
      </c>
      <c r="F281" s="81">
        <v>295277</v>
      </c>
      <c r="G281" s="85">
        <v>96.3</v>
      </c>
      <c r="H281" s="81">
        <v>284370</v>
      </c>
      <c r="I281" s="107">
        <v>283000</v>
      </c>
      <c r="J281" s="107">
        <v>252721</v>
      </c>
    </row>
    <row r="282" spans="1:10" s="82" customFormat="1" ht="48" customHeight="1">
      <c r="A282" s="79"/>
      <c r="B282" s="79"/>
      <c r="C282" s="79"/>
      <c r="D282" s="79"/>
      <c r="E282" s="84" t="s">
        <v>187</v>
      </c>
      <c r="F282" s="81">
        <v>2393868</v>
      </c>
      <c r="G282" s="85">
        <v>96.7</v>
      </c>
      <c r="H282" s="81">
        <v>2315521</v>
      </c>
      <c r="I282" s="107">
        <v>101000</v>
      </c>
      <c r="J282" s="107">
        <v>78347</v>
      </c>
    </row>
    <row r="283" spans="1:10" s="82" customFormat="1" ht="67.5" customHeight="1">
      <c r="A283" s="79"/>
      <c r="B283" s="79"/>
      <c r="C283" s="79"/>
      <c r="D283" s="79"/>
      <c r="E283" s="38" t="s">
        <v>255</v>
      </c>
      <c r="F283" s="81">
        <v>510218</v>
      </c>
      <c r="G283" s="85">
        <v>47.9</v>
      </c>
      <c r="H283" s="81">
        <v>244626</v>
      </c>
      <c r="I283" s="107">
        <v>222600</v>
      </c>
      <c r="J283" s="107">
        <v>215869</v>
      </c>
    </row>
    <row r="284" spans="1:10" s="82" customFormat="1" ht="48" customHeight="1">
      <c r="A284" s="79"/>
      <c r="B284" s="79"/>
      <c r="C284" s="79"/>
      <c r="D284" s="79"/>
      <c r="E284" s="38" t="s">
        <v>356</v>
      </c>
      <c r="F284" s="81"/>
      <c r="G284" s="85"/>
      <c r="H284" s="81"/>
      <c r="I284" s="107">
        <v>800000</v>
      </c>
      <c r="J284" s="107">
        <v>793289</v>
      </c>
    </row>
    <row r="285" spans="1:10" s="82" customFormat="1" ht="48" customHeight="1">
      <c r="A285" s="79"/>
      <c r="B285" s="79"/>
      <c r="C285" s="79"/>
      <c r="D285" s="79"/>
      <c r="E285" s="38" t="s">
        <v>354</v>
      </c>
      <c r="F285" s="81">
        <v>895663</v>
      </c>
      <c r="G285" s="85">
        <v>46</v>
      </c>
      <c r="H285" s="81">
        <v>411750</v>
      </c>
      <c r="I285" s="107">
        <v>282064</v>
      </c>
      <c r="J285" s="107">
        <v>282064</v>
      </c>
    </row>
    <row r="286" spans="1:10" s="82" customFormat="1" ht="48" customHeight="1">
      <c r="A286" s="79"/>
      <c r="B286" s="79"/>
      <c r="C286" s="79"/>
      <c r="D286" s="79"/>
      <c r="E286" s="38" t="s">
        <v>355</v>
      </c>
      <c r="F286" s="81"/>
      <c r="G286" s="85"/>
      <c r="H286" s="81"/>
      <c r="I286" s="107">
        <v>200000</v>
      </c>
      <c r="J286" s="107">
        <v>196385</v>
      </c>
    </row>
    <row r="287" spans="1:144" s="83" customFormat="1" ht="60" customHeight="1">
      <c r="A287" s="79"/>
      <c r="B287" s="79"/>
      <c r="C287" s="79"/>
      <c r="D287" s="79"/>
      <c r="E287" s="38" t="s">
        <v>279</v>
      </c>
      <c r="F287" s="81"/>
      <c r="G287" s="85"/>
      <c r="H287" s="81"/>
      <c r="I287" s="107">
        <v>70000</v>
      </c>
      <c r="J287" s="107">
        <v>68684</v>
      </c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  <c r="AA287" s="82"/>
      <c r="AB287" s="82"/>
      <c r="AC287" s="82"/>
      <c r="AD287" s="82"/>
      <c r="AE287" s="82"/>
      <c r="AF287" s="82"/>
      <c r="AG287" s="82"/>
      <c r="AH287" s="82"/>
      <c r="AI287" s="82"/>
      <c r="AJ287" s="82"/>
      <c r="AK287" s="82"/>
      <c r="AL287" s="82"/>
      <c r="AM287" s="82"/>
      <c r="AN287" s="82"/>
      <c r="AO287" s="82"/>
      <c r="AP287" s="82"/>
      <c r="AQ287" s="82"/>
      <c r="AR287" s="82"/>
      <c r="AS287" s="82"/>
      <c r="AT287" s="82"/>
      <c r="AU287" s="82"/>
      <c r="AV287" s="82"/>
      <c r="AW287" s="82"/>
      <c r="AX287" s="82"/>
      <c r="AY287" s="82"/>
      <c r="AZ287" s="82"/>
      <c r="BA287" s="82"/>
      <c r="BB287" s="82"/>
      <c r="BC287" s="82"/>
      <c r="BD287" s="82"/>
      <c r="BE287" s="82"/>
      <c r="BF287" s="82"/>
      <c r="BG287" s="82"/>
      <c r="BH287" s="82"/>
      <c r="BI287" s="82"/>
      <c r="BJ287" s="82"/>
      <c r="BK287" s="82"/>
      <c r="BL287" s="82"/>
      <c r="BM287" s="82"/>
      <c r="BN287" s="82"/>
      <c r="BO287" s="82"/>
      <c r="BP287" s="82"/>
      <c r="BQ287" s="82"/>
      <c r="BR287" s="82"/>
      <c r="BS287" s="82"/>
      <c r="BT287" s="82"/>
      <c r="BU287" s="82"/>
      <c r="BV287" s="82"/>
      <c r="BW287" s="82"/>
      <c r="BX287" s="82"/>
      <c r="BY287" s="82"/>
      <c r="BZ287" s="82"/>
      <c r="CA287" s="82"/>
      <c r="CB287" s="82"/>
      <c r="CC287" s="82"/>
      <c r="CD287" s="82"/>
      <c r="CE287" s="82"/>
      <c r="CF287" s="82"/>
      <c r="CG287" s="82"/>
      <c r="CH287" s="82"/>
      <c r="CI287" s="82"/>
      <c r="CJ287" s="82"/>
      <c r="CK287" s="82"/>
      <c r="CL287" s="82"/>
      <c r="CM287" s="82"/>
      <c r="CN287" s="82"/>
      <c r="CO287" s="82"/>
      <c r="CP287" s="82"/>
      <c r="CQ287" s="82"/>
      <c r="CR287" s="82"/>
      <c r="CS287" s="82"/>
      <c r="CT287" s="82"/>
      <c r="CU287" s="82"/>
      <c r="CV287" s="82"/>
      <c r="CW287" s="82"/>
      <c r="CX287" s="82"/>
      <c r="CY287" s="82"/>
      <c r="CZ287" s="82"/>
      <c r="DA287" s="82"/>
      <c r="DB287" s="82"/>
      <c r="DC287" s="82"/>
      <c r="DD287" s="82"/>
      <c r="DE287" s="82"/>
      <c r="DF287" s="82"/>
      <c r="DG287" s="82"/>
      <c r="DH287" s="82"/>
      <c r="DI287" s="82"/>
      <c r="DJ287" s="82"/>
      <c r="DK287" s="82"/>
      <c r="DL287" s="82"/>
      <c r="DM287" s="82"/>
      <c r="DN287" s="82"/>
      <c r="DO287" s="82"/>
      <c r="DP287" s="82"/>
      <c r="DQ287" s="82"/>
      <c r="DR287" s="82"/>
      <c r="DS287" s="82"/>
      <c r="DT287" s="82"/>
      <c r="DU287" s="82"/>
      <c r="DV287" s="82"/>
      <c r="DW287" s="82"/>
      <c r="DX287" s="82"/>
      <c r="DY287" s="82"/>
      <c r="DZ287" s="82"/>
      <c r="EA287" s="82"/>
      <c r="EB287" s="82"/>
      <c r="EC287" s="82"/>
      <c r="ED287" s="82"/>
      <c r="EE287" s="82"/>
      <c r="EF287" s="82"/>
      <c r="EG287" s="82"/>
      <c r="EH287" s="82"/>
      <c r="EI287" s="82"/>
      <c r="EJ287" s="82"/>
      <c r="EK287" s="82"/>
      <c r="EL287" s="82"/>
      <c r="EM287" s="82"/>
      <c r="EN287" s="82"/>
    </row>
    <row r="288" spans="1:144" s="83" customFormat="1" ht="60" customHeight="1">
      <c r="A288" s="79"/>
      <c r="B288" s="79"/>
      <c r="C288" s="79"/>
      <c r="D288" s="79"/>
      <c r="E288" s="38" t="s">
        <v>383</v>
      </c>
      <c r="F288" s="81">
        <v>297296</v>
      </c>
      <c r="G288" s="85">
        <v>100</v>
      </c>
      <c r="H288" s="81">
        <v>297296</v>
      </c>
      <c r="I288" s="107">
        <v>291000</v>
      </c>
      <c r="J288" s="107">
        <v>290723</v>
      </c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  <c r="AA288" s="82"/>
      <c r="AB288" s="82"/>
      <c r="AC288" s="82"/>
      <c r="AD288" s="82"/>
      <c r="AE288" s="82"/>
      <c r="AF288" s="82"/>
      <c r="AG288" s="82"/>
      <c r="AH288" s="82"/>
      <c r="AI288" s="82"/>
      <c r="AJ288" s="82"/>
      <c r="AK288" s="82"/>
      <c r="AL288" s="82"/>
      <c r="AM288" s="82"/>
      <c r="AN288" s="82"/>
      <c r="AO288" s="82"/>
      <c r="AP288" s="82"/>
      <c r="AQ288" s="82"/>
      <c r="AR288" s="82"/>
      <c r="AS288" s="82"/>
      <c r="AT288" s="82"/>
      <c r="AU288" s="82"/>
      <c r="AV288" s="82"/>
      <c r="AW288" s="82"/>
      <c r="AX288" s="82"/>
      <c r="AY288" s="82"/>
      <c r="AZ288" s="82"/>
      <c r="BA288" s="82"/>
      <c r="BB288" s="82"/>
      <c r="BC288" s="82"/>
      <c r="BD288" s="82"/>
      <c r="BE288" s="82"/>
      <c r="BF288" s="82"/>
      <c r="BG288" s="82"/>
      <c r="BH288" s="82"/>
      <c r="BI288" s="82"/>
      <c r="BJ288" s="82"/>
      <c r="BK288" s="82"/>
      <c r="BL288" s="82"/>
      <c r="BM288" s="82"/>
      <c r="BN288" s="82"/>
      <c r="BO288" s="82"/>
      <c r="BP288" s="82"/>
      <c r="BQ288" s="82"/>
      <c r="BR288" s="82"/>
      <c r="BS288" s="82"/>
      <c r="BT288" s="82"/>
      <c r="BU288" s="82"/>
      <c r="BV288" s="82"/>
      <c r="BW288" s="82"/>
      <c r="BX288" s="82"/>
      <c r="BY288" s="82"/>
      <c r="BZ288" s="82"/>
      <c r="CA288" s="82"/>
      <c r="CB288" s="82"/>
      <c r="CC288" s="82"/>
      <c r="CD288" s="82"/>
      <c r="CE288" s="82"/>
      <c r="CF288" s="82"/>
      <c r="CG288" s="82"/>
      <c r="CH288" s="82"/>
      <c r="CI288" s="82"/>
      <c r="CJ288" s="82"/>
      <c r="CK288" s="82"/>
      <c r="CL288" s="82"/>
      <c r="CM288" s="82"/>
      <c r="CN288" s="82"/>
      <c r="CO288" s="82"/>
      <c r="CP288" s="82"/>
      <c r="CQ288" s="82"/>
      <c r="CR288" s="82"/>
      <c r="CS288" s="82"/>
      <c r="CT288" s="82"/>
      <c r="CU288" s="82"/>
      <c r="CV288" s="82"/>
      <c r="CW288" s="82"/>
      <c r="CX288" s="82"/>
      <c r="CY288" s="82"/>
      <c r="CZ288" s="82"/>
      <c r="DA288" s="82"/>
      <c r="DB288" s="82"/>
      <c r="DC288" s="82"/>
      <c r="DD288" s="82"/>
      <c r="DE288" s="82"/>
      <c r="DF288" s="82"/>
      <c r="DG288" s="82"/>
      <c r="DH288" s="82"/>
      <c r="DI288" s="82"/>
      <c r="DJ288" s="82"/>
      <c r="DK288" s="82"/>
      <c r="DL288" s="82"/>
      <c r="DM288" s="82"/>
      <c r="DN288" s="82"/>
      <c r="DO288" s="82"/>
      <c r="DP288" s="82"/>
      <c r="DQ288" s="82"/>
      <c r="DR288" s="82"/>
      <c r="DS288" s="82"/>
      <c r="DT288" s="82"/>
      <c r="DU288" s="82"/>
      <c r="DV288" s="82"/>
      <c r="DW288" s="82"/>
      <c r="DX288" s="82"/>
      <c r="DY288" s="82"/>
      <c r="DZ288" s="82"/>
      <c r="EA288" s="82"/>
      <c r="EB288" s="82"/>
      <c r="EC288" s="82"/>
      <c r="ED288" s="82"/>
      <c r="EE288" s="82"/>
      <c r="EF288" s="82"/>
      <c r="EG288" s="82"/>
      <c r="EH288" s="82"/>
      <c r="EI288" s="82"/>
      <c r="EJ288" s="82"/>
      <c r="EK288" s="82"/>
      <c r="EL288" s="82"/>
      <c r="EM288" s="82"/>
      <c r="EN288" s="82"/>
    </row>
    <row r="289" spans="1:10" s="82" customFormat="1" ht="72" customHeight="1">
      <c r="A289" s="79"/>
      <c r="B289" s="79"/>
      <c r="C289" s="79"/>
      <c r="D289" s="79"/>
      <c r="E289" s="84" t="s">
        <v>204</v>
      </c>
      <c r="F289" s="81">
        <v>7995986</v>
      </c>
      <c r="G289" s="85">
        <v>72.8</v>
      </c>
      <c r="H289" s="81">
        <v>5825073</v>
      </c>
      <c r="I289" s="107">
        <v>2727000</v>
      </c>
      <c r="J289" s="107">
        <v>2724742</v>
      </c>
    </row>
    <row r="290" spans="1:10" s="82" customFormat="1" ht="39.75" customHeight="1">
      <c r="A290" s="79"/>
      <c r="B290" s="79"/>
      <c r="C290" s="79"/>
      <c r="D290" s="79"/>
      <c r="E290" s="38" t="s">
        <v>205</v>
      </c>
      <c r="F290" s="81">
        <v>5617491</v>
      </c>
      <c r="G290" s="85">
        <v>70.6</v>
      </c>
      <c r="H290" s="81">
        <v>3967874</v>
      </c>
      <c r="I290" s="107">
        <v>3000000</v>
      </c>
      <c r="J290" s="107">
        <v>2858398</v>
      </c>
    </row>
    <row r="291" spans="1:10" s="82" customFormat="1" ht="43.5" customHeight="1">
      <c r="A291" s="79"/>
      <c r="B291" s="79"/>
      <c r="C291" s="79"/>
      <c r="D291" s="79"/>
      <c r="E291" s="38" t="s">
        <v>188</v>
      </c>
      <c r="F291" s="81">
        <v>9995386</v>
      </c>
      <c r="G291" s="85">
        <v>20.8</v>
      </c>
      <c r="H291" s="81">
        <v>2081885</v>
      </c>
      <c r="I291" s="107">
        <v>46019</v>
      </c>
      <c r="J291" s="107">
        <v>46019</v>
      </c>
    </row>
    <row r="292" spans="1:10" s="82" customFormat="1" ht="43.5" customHeight="1">
      <c r="A292" s="79"/>
      <c r="B292" s="79"/>
      <c r="C292" s="79"/>
      <c r="D292" s="79"/>
      <c r="E292" s="38" t="s">
        <v>360</v>
      </c>
      <c r="F292" s="81"/>
      <c r="G292" s="85"/>
      <c r="H292" s="81"/>
      <c r="I292" s="107">
        <v>15936</v>
      </c>
      <c r="J292" s="107"/>
    </row>
    <row r="293" spans="1:10" s="82" customFormat="1" ht="43.5" customHeight="1">
      <c r="A293" s="79"/>
      <c r="B293" s="79"/>
      <c r="C293" s="79"/>
      <c r="D293" s="79"/>
      <c r="E293" s="38" t="s">
        <v>189</v>
      </c>
      <c r="F293" s="81">
        <v>31834622</v>
      </c>
      <c r="G293" s="85">
        <v>49.9</v>
      </c>
      <c r="H293" s="81">
        <v>15899749</v>
      </c>
      <c r="I293" s="107">
        <v>6773000</v>
      </c>
      <c r="J293" s="107">
        <v>6761399</v>
      </c>
    </row>
    <row r="294" spans="1:10" s="82" customFormat="1" ht="43.5" customHeight="1">
      <c r="A294" s="79"/>
      <c r="B294" s="79"/>
      <c r="C294" s="79"/>
      <c r="D294" s="79"/>
      <c r="E294" s="84" t="s">
        <v>190</v>
      </c>
      <c r="F294" s="81">
        <v>14670250</v>
      </c>
      <c r="G294" s="85">
        <v>48.7</v>
      </c>
      <c r="H294" s="81">
        <v>7146429</v>
      </c>
      <c r="I294" s="107">
        <v>146846</v>
      </c>
      <c r="J294" s="107">
        <v>124922</v>
      </c>
    </row>
    <row r="295" spans="1:10" s="82" customFormat="1" ht="87" customHeight="1">
      <c r="A295" s="79"/>
      <c r="B295" s="79"/>
      <c r="C295" s="79"/>
      <c r="D295" s="79"/>
      <c r="E295" s="38" t="s">
        <v>335</v>
      </c>
      <c r="F295" s="81">
        <v>1581853</v>
      </c>
      <c r="G295" s="85">
        <v>46.8</v>
      </c>
      <c r="H295" s="81">
        <v>739746</v>
      </c>
      <c r="I295" s="107">
        <v>420000</v>
      </c>
      <c r="J295" s="107">
        <v>417778</v>
      </c>
    </row>
    <row r="296" spans="1:10" s="82" customFormat="1" ht="78" customHeight="1">
      <c r="A296" s="79"/>
      <c r="B296" s="79"/>
      <c r="C296" s="79"/>
      <c r="D296" s="79"/>
      <c r="E296" s="38" t="s">
        <v>336</v>
      </c>
      <c r="F296" s="81">
        <v>859327</v>
      </c>
      <c r="G296" s="85">
        <v>99.2</v>
      </c>
      <c r="H296" s="81">
        <v>852592</v>
      </c>
      <c r="I296" s="107">
        <v>500000</v>
      </c>
      <c r="J296" s="107">
        <v>423372</v>
      </c>
    </row>
    <row r="297" spans="1:10" s="82" customFormat="1" ht="84" customHeight="1">
      <c r="A297" s="79"/>
      <c r="B297" s="79"/>
      <c r="C297" s="79"/>
      <c r="D297" s="79"/>
      <c r="E297" s="38" t="s">
        <v>191</v>
      </c>
      <c r="F297" s="81">
        <v>1527220</v>
      </c>
      <c r="G297" s="85">
        <v>100</v>
      </c>
      <c r="H297" s="81">
        <v>1527220</v>
      </c>
      <c r="I297" s="107">
        <v>1208796</v>
      </c>
      <c r="J297" s="107">
        <v>1208796</v>
      </c>
    </row>
    <row r="298" spans="1:10" s="82" customFormat="1" ht="66" customHeight="1">
      <c r="A298" s="79"/>
      <c r="B298" s="79"/>
      <c r="C298" s="79"/>
      <c r="D298" s="79"/>
      <c r="E298" s="38" t="s">
        <v>437</v>
      </c>
      <c r="F298" s="81"/>
      <c r="G298" s="85"/>
      <c r="H298" s="81"/>
      <c r="I298" s="107">
        <v>10000</v>
      </c>
      <c r="J298" s="107">
        <v>6655</v>
      </c>
    </row>
    <row r="299" spans="1:10" s="82" customFormat="1" ht="87.75" customHeight="1">
      <c r="A299" s="79"/>
      <c r="B299" s="79"/>
      <c r="C299" s="79"/>
      <c r="D299" s="79"/>
      <c r="E299" s="38" t="s">
        <v>192</v>
      </c>
      <c r="F299" s="81">
        <v>2552113</v>
      </c>
      <c r="G299" s="85">
        <v>98.8</v>
      </c>
      <c r="H299" s="81">
        <v>2521600</v>
      </c>
      <c r="I299" s="107">
        <v>30513</v>
      </c>
      <c r="J299" s="107">
        <v>30513</v>
      </c>
    </row>
    <row r="300" spans="1:10" s="82" customFormat="1" ht="79.5" customHeight="1">
      <c r="A300" s="79"/>
      <c r="B300" s="79"/>
      <c r="C300" s="79"/>
      <c r="D300" s="79"/>
      <c r="E300" s="38" t="s">
        <v>193</v>
      </c>
      <c r="F300" s="81">
        <v>1435545</v>
      </c>
      <c r="G300" s="85">
        <v>100</v>
      </c>
      <c r="H300" s="81">
        <v>1435545</v>
      </c>
      <c r="I300" s="107">
        <v>1194138</v>
      </c>
      <c r="J300" s="107">
        <v>1194138</v>
      </c>
    </row>
    <row r="301" spans="1:144" s="83" customFormat="1" ht="69" customHeight="1">
      <c r="A301" s="79"/>
      <c r="B301" s="79"/>
      <c r="C301" s="79"/>
      <c r="D301" s="79"/>
      <c r="E301" s="38" t="s">
        <v>194</v>
      </c>
      <c r="F301" s="81">
        <v>1543577</v>
      </c>
      <c r="G301" s="85">
        <v>98.2</v>
      </c>
      <c r="H301" s="81">
        <v>1516441</v>
      </c>
      <c r="I301" s="107">
        <v>1533000</v>
      </c>
      <c r="J301" s="107">
        <v>1531169</v>
      </c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 s="82"/>
      <c r="V301" s="82"/>
      <c r="W301" s="82"/>
      <c r="X301" s="82"/>
      <c r="Y301" s="82"/>
      <c r="Z301" s="82"/>
      <c r="AA301" s="82"/>
      <c r="AB301" s="82"/>
      <c r="AC301" s="82"/>
      <c r="AD301" s="82"/>
      <c r="AE301" s="82"/>
      <c r="AF301" s="82"/>
      <c r="AG301" s="82"/>
      <c r="AH301" s="82"/>
      <c r="AI301" s="82"/>
      <c r="AJ301" s="82"/>
      <c r="AK301" s="82"/>
      <c r="AL301" s="82"/>
      <c r="AM301" s="82"/>
      <c r="AN301" s="82"/>
      <c r="AO301" s="82"/>
      <c r="AP301" s="82"/>
      <c r="AQ301" s="82"/>
      <c r="AR301" s="82"/>
      <c r="AS301" s="82"/>
      <c r="AT301" s="82"/>
      <c r="AU301" s="82"/>
      <c r="AV301" s="82"/>
      <c r="AW301" s="82"/>
      <c r="AX301" s="82"/>
      <c r="AY301" s="82"/>
      <c r="AZ301" s="82"/>
      <c r="BA301" s="82"/>
      <c r="BB301" s="82"/>
      <c r="BC301" s="82"/>
      <c r="BD301" s="82"/>
      <c r="BE301" s="82"/>
      <c r="BF301" s="82"/>
      <c r="BG301" s="82"/>
      <c r="BH301" s="82"/>
      <c r="BI301" s="82"/>
      <c r="BJ301" s="82"/>
      <c r="BK301" s="82"/>
      <c r="BL301" s="82"/>
      <c r="BM301" s="82"/>
      <c r="BN301" s="82"/>
      <c r="BO301" s="82"/>
      <c r="BP301" s="82"/>
      <c r="BQ301" s="82"/>
      <c r="BR301" s="82"/>
      <c r="BS301" s="82"/>
      <c r="BT301" s="82"/>
      <c r="BU301" s="82"/>
      <c r="BV301" s="82"/>
      <c r="BW301" s="82"/>
      <c r="BX301" s="82"/>
      <c r="BY301" s="82"/>
      <c r="BZ301" s="82"/>
      <c r="CA301" s="82"/>
      <c r="CB301" s="82"/>
      <c r="CC301" s="82"/>
      <c r="CD301" s="82"/>
      <c r="CE301" s="82"/>
      <c r="CF301" s="82"/>
      <c r="CG301" s="82"/>
      <c r="CH301" s="82"/>
      <c r="CI301" s="82"/>
      <c r="CJ301" s="82"/>
      <c r="CK301" s="82"/>
      <c r="CL301" s="82"/>
      <c r="CM301" s="82"/>
      <c r="CN301" s="82"/>
      <c r="CO301" s="82"/>
      <c r="CP301" s="82"/>
      <c r="CQ301" s="82"/>
      <c r="CR301" s="82"/>
      <c r="CS301" s="82"/>
      <c r="CT301" s="82"/>
      <c r="CU301" s="82"/>
      <c r="CV301" s="82"/>
      <c r="CW301" s="82"/>
      <c r="CX301" s="82"/>
      <c r="CY301" s="82"/>
      <c r="CZ301" s="82"/>
      <c r="DA301" s="82"/>
      <c r="DB301" s="82"/>
      <c r="DC301" s="82"/>
      <c r="DD301" s="82"/>
      <c r="DE301" s="82"/>
      <c r="DF301" s="82"/>
      <c r="DG301" s="82"/>
      <c r="DH301" s="82"/>
      <c r="DI301" s="82"/>
      <c r="DJ301" s="82"/>
      <c r="DK301" s="82"/>
      <c r="DL301" s="82"/>
      <c r="DM301" s="82"/>
      <c r="DN301" s="82"/>
      <c r="DO301" s="82"/>
      <c r="DP301" s="82"/>
      <c r="DQ301" s="82"/>
      <c r="DR301" s="82"/>
      <c r="DS301" s="82"/>
      <c r="DT301" s="82"/>
      <c r="DU301" s="82"/>
      <c r="DV301" s="82"/>
      <c r="DW301" s="82"/>
      <c r="DX301" s="82"/>
      <c r="DY301" s="82"/>
      <c r="DZ301" s="82"/>
      <c r="EA301" s="82"/>
      <c r="EB301" s="82"/>
      <c r="EC301" s="82"/>
      <c r="ED301" s="82"/>
      <c r="EE301" s="82"/>
      <c r="EF301" s="82"/>
      <c r="EG301" s="82"/>
      <c r="EH301" s="82"/>
      <c r="EI301" s="82"/>
      <c r="EJ301" s="82"/>
      <c r="EK301" s="82"/>
      <c r="EL301" s="82"/>
      <c r="EM301" s="82"/>
      <c r="EN301" s="82"/>
    </row>
    <row r="302" spans="1:144" s="83" customFormat="1" ht="64.5" customHeight="1">
      <c r="A302" s="21" t="s">
        <v>253</v>
      </c>
      <c r="B302" s="21" t="s">
        <v>80</v>
      </c>
      <c r="C302" s="21" t="s">
        <v>57</v>
      </c>
      <c r="D302" s="38" t="s">
        <v>1</v>
      </c>
      <c r="E302" s="38"/>
      <c r="F302" s="81"/>
      <c r="G302" s="85"/>
      <c r="H302" s="81"/>
      <c r="I302" s="14">
        <f>I303+I304</f>
        <v>2246315</v>
      </c>
      <c r="J302" s="14">
        <f>J303+J304</f>
        <v>2182940</v>
      </c>
      <c r="K302" s="82"/>
      <c r="L302" s="82"/>
      <c r="M302" s="82"/>
      <c r="N302" s="82"/>
      <c r="O302" s="82"/>
      <c r="P302" s="82"/>
      <c r="Q302" s="82"/>
      <c r="R302" s="82"/>
      <c r="S302" s="82"/>
      <c r="T302" s="82"/>
      <c r="U302" s="82"/>
      <c r="V302" s="82"/>
      <c r="W302" s="82"/>
      <c r="X302" s="82"/>
      <c r="Y302" s="82"/>
      <c r="Z302" s="82"/>
      <c r="AA302" s="82"/>
      <c r="AB302" s="82"/>
      <c r="AC302" s="82"/>
      <c r="AD302" s="82"/>
      <c r="AE302" s="82"/>
      <c r="AF302" s="82"/>
      <c r="AG302" s="82"/>
      <c r="AH302" s="82"/>
      <c r="AI302" s="82"/>
      <c r="AJ302" s="82"/>
      <c r="AK302" s="82"/>
      <c r="AL302" s="82"/>
      <c r="AM302" s="82"/>
      <c r="AN302" s="82"/>
      <c r="AO302" s="82"/>
      <c r="AP302" s="82"/>
      <c r="AQ302" s="82"/>
      <c r="AR302" s="82"/>
      <c r="AS302" s="82"/>
      <c r="AT302" s="82"/>
      <c r="AU302" s="82"/>
      <c r="AV302" s="82"/>
      <c r="AW302" s="82"/>
      <c r="AX302" s="82"/>
      <c r="AY302" s="82"/>
      <c r="AZ302" s="82"/>
      <c r="BA302" s="82"/>
      <c r="BB302" s="82"/>
      <c r="BC302" s="82"/>
      <c r="BD302" s="82"/>
      <c r="BE302" s="82"/>
      <c r="BF302" s="82"/>
      <c r="BG302" s="82"/>
      <c r="BH302" s="82"/>
      <c r="BI302" s="82"/>
      <c r="BJ302" s="82"/>
      <c r="BK302" s="82"/>
      <c r="BL302" s="82"/>
      <c r="BM302" s="82"/>
      <c r="BN302" s="82"/>
      <c r="BO302" s="82"/>
      <c r="BP302" s="82"/>
      <c r="BQ302" s="82"/>
      <c r="BR302" s="82"/>
      <c r="BS302" s="82"/>
      <c r="BT302" s="82"/>
      <c r="BU302" s="82"/>
      <c r="BV302" s="82"/>
      <c r="BW302" s="82"/>
      <c r="BX302" s="82"/>
      <c r="BY302" s="82"/>
      <c r="BZ302" s="82"/>
      <c r="CA302" s="82"/>
      <c r="CB302" s="82"/>
      <c r="CC302" s="82"/>
      <c r="CD302" s="82"/>
      <c r="CE302" s="82"/>
      <c r="CF302" s="82"/>
      <c r="CG302" s="82"/>
      <c r="CH302" s="82"/>
      <c r="CI302" s="82"/>
      <c r="CJ302" s="82"/>
      <c r="CK302" s="82"/>
      <c r="CL302" s="82"/>
      <c r="CM302" s="82"/>
      <c r="CN302" s="82"/>
      <c r="CO302" s="82"/>
      <c r="CP302" s="82"/>
      <c r="CQ302" s="82"/>
      <c r="CR302" s="82"/>
      <c r="CS302" s="82"/>
      <c r="CT302" s="82"/>
      <c r="CU302" s="82"/>
      <c r="CV302" s="82"/>
      <c r="CW302" s="82"/>
      <c r="CX302" s="82"/>
      <c r="CY302" s="82"/>
      <c r="CZ302" s="82"/>
      <c r="DA302" s="82"/>
      <c r="DB302" s="82"/>
      <c r="DC302" s="82"/>
      <c r="DD302" s="82"/>
      <c r="DE302" s="82"/>
      <c r="DF302" s="82"/>
      <c r="DG302" s="82"/>
      <c r="DH302" s="82"/>
      <c r="DI302" s="82"/>
      <c r="DJ302" s="82"/>
      <c r="DK302" s="82"/>
      <c r="DL302" s="82"/>
      <c r="DM302" s="82"/>
      <c r="DN302" s="82"/>
      <c r="DO302" s="82"/>
      <c r="DP302" s="82"/>
      <c r="DQ302" s="82"/>
      <c r="DR302" s="82"/>
      <c r="DS302" s="82"/>
      <c r="DT302" s="82"/>
      <c r="DU302" s="82"/>
      <c r="DV302" s="82"/>
      <c r="DW302" s="82"/>
      <c r="DX302" s="82"/>
      <c r="DY302" s="82"/>
      <c r="DZ302" s="82"/>
      <c r="EA302" s="82"/>
      <c r="EB302" s="82"/>
      <c r="EC302" s="82"/>
      <c r="ED302" s="82"/>
      <c r="EE302" s="82"/>
      <c r="EF302" s="82"/>
      <c r="EG302" s="82"/>
      <c r="EH302" s="82"/>
      <c r="EI302" s="82"/>
      <c r="EJ302" s="82"/>
      <c r="EK302" s="82"/>
      <c r="EL302" s="82"/>
      <c r="EM302" s="82"/>
      <c r="EN302" s="82"/>
    </row>
    <row r="303" spans="1:144" s="83" customFormat="1" ht="51.75" customHeight="1">
      <c r="A303" s="21"/>
      <c r="B303" s="21"/>
      <c r="C303" s="21"/>
      <c r="D303" s="38"/>
      <c r="E303" s="38" t="s">
        <v>391</v>
      </c>
      <c r="F303" s="81">
        <v>1801547</v>
      </c>
      <c r="G303" s="85">
        <v>99.6</v>
      </c>
      <c r="H303" s="81">
        <v>1795015</v>
      </c>
      <c r="I303" s="107">
        <v>1757200</v>
      </c>
      <c r="J303" s="107">
        <v>1693825</v>
      </c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82"/>
      <c r="W303" s="82"/>
      <c r="X303" s="82"/>
      <c r="Y303" s="82"/>
      <c r="Z303" s="82"/>
      <c r="AA303" s="82"/>
      <c r="AB303" s="82"/>
      <c r="AC303" s="82"/>
      <c r="AD303" s="82"/>
      <c r="AE303" s="82"/>
      <c r="AF303" s="82"/>
      <c r="AG303" s="82"/>
      <c r="AH303" s="82"/>
      <c r="AI303" s="82"/>
      <c r="AJ303" s="82"/>
      <c r="AK303" s="82"/>
      <c r="AL303" s="82"/>
      <c r="AM303" s="82"/>
      <c r="AN303" s="82"/>
      <c r="AO303" s="82"/>
      <c r="AP303" s="82"/>
      <c r="AQ303" s="82"/>
      <c r="AR303" s="82"/>
      <c r="AS303" s="82"/>
      <c r="AT303" s="82"/>
      <c r="AU303" s="82"/>
      <c r="AV303" s="82"/>
      <c r="AW303" s="82"/>
      <c r="AX303" s="82"/>
      <c r="AY303" s="82"/>
      <c r="AZ303" s="82"/>
      <c r="BA303" s="82"/>
      <c r="BB303" s="82"/>
      <c r="BC303" s="82"/>
      <c r="BD303" s="82"/>
      <c r="BE303" s="82"/>
      <c r="BF303" s="82"/>
      <c r="BG303" s="82"/>
      <c r="BH303" s="82"/>
      <c r="BI303" s="82"/>
      <c r="BJ303" s="82"/>
      <c r="BK303" s="82"/>
      <c r="BL303" s="82"/>
      <c r="BM303" s="82"/>
      <c r="BN303" s="82"/>
      <c r="BO303" s="82"/>
      <c r="BP303" s="82"/>
      <c r="BQ303" s="82"/>
      <c r="BR303" s="82"/>
      <c r="BS303" s="82"/>
      <c r="BT303" s="82"/>
      <c r="BU303" s="82"/>
      <c r="BV303" s="82"/>
      <c r="BW303" s="82"/>
      <c r="BX303" s="82"/>
      <c r="BY303" s="82"/>
      <c r="BZ303" s="82"/>
      <c r="CA303" s="82"/>
      <c r="CB303" s="82"/>
      <c r="CC303" s="82"/>
      <c r="CD303" s="82"/>
      <c r="CE303" s="82"/>
      <c r="CF303" s="82"/>
      <c r="CG303" s="82"/>
      <c r="CH303" s="82"/>
      <c r="CI303" s="82"/>
      <c r="CJ303" s="82"/>
      <c r="CK303" s="82"/>
      <c r="CL303" s="82"/>
      <c r="CM303" s="82"/>
      <c r="CN303" s="82"/>
      <c r="CO303" s="82"/>
      <c r="CP303" s="82"/>
      <c r="CQ303" s="82"/>
      <c r="CR303" s="82"/>
      <c r="CS303" s="82"/>
      <c r="CT303" s="82"/>
      <c r="CU303" s="82"/>
      <c r="CV303" s="82"/>
      <c r="CW303" s="82"/>
      <c r="CX303" s="82"/>
      <c r="CY303" s="82"/>
      <c r="CZ303" s="82"/>
      <c r="DA303" s="82"/>
      <c r="DB303" s="82"/>
      <c r="DC303" s="82"/>
      <c r="DD303" s="82"/>
      <c r="DE303" s="82"/>
      <c r="DF303" s="82"/>
      <c r="DG303" s="82"/>
      <c r="DH303" s="82"/>
      <c r="DI303" s="82"/>
      <c r="DJ303" s="82"/>
      <c r="DK303" s="82"/>
      <c r="DL303" s="82"/>
      <c r="DM303" s="82"/>
      <c r="DN303" s="82"/>
      <c r="DO303" s="82"/>
      <c r="DP303" s="82"/>
      <c r="DQ303" s="82"/>
      <c r="DR303" s="82"/>
      <c r="DS303" s="82"/>
      <c r="DT303" s="82"/>
      <c r="DU303" s="82"/>
      <c r="DV303" s="82"/>
      <c r="DW303" s="82"/>
      <c r="DX303" s="82"/>
      <c r="DY303" s="82"/>
      <c r="DZ303" s="82"/>
      <c r="EA303" s="82"/>
      <c r="EB303" s="82"/>
      <c r="EC303" s="82"/>
      <c r="ED303" s="82"/>
      <c r="EE303" s="82"/>
      <c r="EF303" s="82"/>
      <c r="EG303" s="82"/>
      <c r="EH303" s="82"/>
      <c r="EI303" s="82"/>
      <c r="EJ303" s="82"/>
      <c r="EK303" s="82"/>
      <c r="EL303" s="82"/>
      <c r="EM303" s="82"/>
      <c r="EN303" s="82"/>
    </row>
    <row r="304" spans="1:144" s="83" customFormat="1" ht="54.75" customHeight="1">
      <c r="A304" s="21"/>
      <c r="B304" s="21"/>
      <c r="C304" s="21"/>
      <c r="D304" s="38"/>
      <c r="E304" s="38" t="s">
        <v>262</v>
      </c>
      <c r="F304" s="81">
        <v>1579560</v>
      </c>
      <c r="G304" s="85">
        <v>38.3</v>
      </c>
      <c r="H304" s="81">
        <v>605818</v>
      </c>
      <c r="I304" s="107">
        <v>489115</v>
      </c>
      <c r="J304" s="107">
        <v>489115</v>
      </c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  <c r="V304" s="82"/>
      <c r="W304" s="82"/>
      <c r="X304" s="82"/>
      <c r="Y304" s="82"/>
      <c r="Z304" s="82"/>
      <c r="AA304" s="82"/>
      <c r="AB304" s="82"/>
      <c r="AC304" s="82"/>
      <c r="AD304" s="82"/>
      <c r="AE304" s="82"/>
      <c r="AF304" s="82"/>
      <c r="AG304" s="82"/>
      <c r="AH304" s="82"/>
      <c r="AI304" s="82"/>
      <c r="AJ304" s="82"/>
      <c r="AK304" s="82"/>
      <c r="AL304" s="82"/>
      <c r="AM304" s="82"/>
      <c r="AN304" s="82"/>
      <c r="AO304" s="82"/>
      <c r="AP304" s="82"/>
      <c r="AQ304" s="82"/>
      <c r="AR304" s="82"/>
      <c r="AS304" s="82"/>
      <c r="AT304" s="82"/>
      <c r="AU304" s="82"/>
      <c r="AV304" s="82"/>
      <c r="AW304" s="82"/>
      <c r="AX304" s="82"/>
      <c r="AY304" s="82"/>
      <c r="AZ304" s="82"/>
      <c r="BA304" s="82"/>
      <c r="BB304" s="82"/>
      <c r="BC304" s="82"/>
      <c r="BD304" s="82"/>
      <c r="BE304" s="82"/>
      <c r="BF304" s="82"/>
      <c r="BG304" s="82"/>
      <c r="BH304" s="82"/>
      <c r="BI304" s="82"/>
      <c r="BJ304" s="82"/>
      <c r="BK304" s="82"/>
      <c r="BL304" s="82"/>
      <c r="BM304" s="82"/>
      <c r="BN304" s="82"/>
      <c r="BO304" s="82"/>
      <c r="BP304" s="82"/>
      <c r="BQ304" s="82"/>
      <c r="BR304" s="82"/>
      <c r="BS304" s="82"/>
      <c r="BT304" s="82"/>
      <c r="BU304" s="82"/>
      <c r="BV304" s="82"/>
      <c r="BW304" s="82"/>
      <c r="BX304" s="82"/>
      <c r="BY304" s="82"/>
      <c r="BZ304" s="82"/>
      <c r="CA304" s="82"/>
      <c r="CB304" s="82"/>
      <c r="CC304" s="82"/>
      <c r="CD304" s="82"/>
      <c r="CE304" s="82"/>
      <c r="CF304" s="82"/>
      <c r="CG304" s="82"/>
      <c r="CH304" s="82"/>
      <c r="CI304" s="82"/>
      <c r="CJ304" s="82"/>
      <c r="CK304" s="82"/>
      <c r="CL304" s="82"/>
      <c r="CM304" s="82"/>
      <c r="CN304" s="82"/>
      <c r="CO304" s="82"/>
      <c r="CP304" s="82"/>
      <c r="CQ304" s="82"/>
      <c r="CR304" s="82"/>
      <c r="CS304" s="82"/>
      <c r="CT304" s="82"/>
      <c r="CU304" s="82"/>
      <c r="CV304" s="82"/>
      <c r="CW304" s="82"/>
      <c r="CX304" s="82"/>
      <c r="CY304" s="82"/>
      <c r="CZ304" s="82"/>
      <c r="DA304" s="82"/>
      <c r="DB304" s="82"/>
      <c r="DC304" s="82"/>
      <c r="DD304" s="82"/>
      <c r="DE304" s="82"/>
      <c r="DF304" s="82"/>
      <c r="DG304" s="82"/>
      <c r="DH304" s="82"/>
      <c r="DI304" s="82"/>
      <c r="DJ304" s="82"/>
      <c r="DK304" s="82"/>
      <c r="DL304" s="82"/>
      <c r="DM304" s="82"/>
      <c r="DN304" s="82"/>
      <c r="DO304" s="82"/>
      <c r="DP304" s="82"/>
      <c r="DQ304" s="82"/>
      <c r="DR304" s="82"/>
      <c r="DS304" s="82"/>
      <c r="DT304" s="82"/>
      <c r="DU304" s="82"/>
      <c r="DV304" s="82"/>
      <c r="DW304" s="82"/>
      <c r="DX304" s="82"/>
      <c r="DY304" s="82"/>
      <c r="DZ304" s="82"/>
      <c r="EA304" s="82"/>
      <c r="EB304" s="82"/>
      <c r="EC304" s="82"/>
      <c r="ED304" s="82"/>
      <c r="EE304" s="82"/>
      <c r="EF304" s="82"/>
      <c r="EG304" s="82"/>
      <c r="EH304" s="82"/>
      <c r="EI304" s="82"/>
      <c r="EJ304" s="82"/>
      <c r="EK304" s="82"/>
      <c r="EL304" s="82"/>
      <c r="EM304" s="82"/>
      <c r="EN304" s="82"/>
    </row>
    <row r="305" spans="1:10" s="25" customFormat="1" ht="30.75" customHeight="1">
      <c r="A305" s="21" t="s">
        <v>287</v>
      </c>
      <c r="B305" s="21" t="s">
        <v>283</v>
      </c>
      <c r="C305" s="21"/>
      <c r="D305" s="22" t="s">
        <v>284</v>
      </c>
      <c r="E305" s="22"/>
      <c r="F305" s="81"/>
      <c r="G305" s="22"/>
      <c r="H305" s="81"/>
      <c r="I305" s="46">
        <f>SUM(I310)+I306</f>
        <v>1633138</v>
      </c>
      <c r="J305" s="46">
        <f>SUM(J310)+J306</f>
        <v>888023</v>
      </c>
    </row>
    <row r="306" spans="1:10" s="34" customFormat="1" ht="93" customHeight="1">
      <c r="A306" s="26" t="s">
        <v>430</v>
      </c>
      <c r="B306" s="26" t="s">
        <v>294</v>
      </c>
      <c r="C306" s="26" t="s">
        <v>52</v>
      </c>
      <c r="D306" s="27" t="s">
        <v>295</v>
      </c>
      <c r="E306" s="27"/>
      <c r="F306" s="81"/>
      <c r="G306" s="27"/>
      <c r="H306" s="81"/>
      <c r="I306" s="49">
        <f>I307+I308+I309</f>
        <v>504600</v>
      </c>
      <c r="J306" s="49">
        <f>J307+J308+J309</f>
        <v>504144</v>
      </c>
    </row>
    <row r="307" spans="1:10" s="25" customFormat="1" ht="72" customHeight="1">
      <c r="A307" s="21"/>
      <c r="B307" s="21"/>
      <c r="C307" s="21"/>
      <c r="D307" s="22"/>
      <c r="E307" s="22" t="s">
        <v>431</v>
      </c>
      <c r="F307" s="81">
        <v>1405464</v>
      </c>
      <c r="G307" s="85">
        <v>100</v>
      </c>
      <c r="H307" s="81">
        <v>1405464</v>
      </c>
      <c r="I307" s="107">
        <v>169890</v>
      </c>
      <c r="J307" s="107">
        <v>169735</v>
      </c>
    </row>
    <row r="308" spans="1:10" s="25" customFormat="1" ht="62.25" customHeight="1">
      <c r="A308" s="21"/>
      <c r="B308" s="21"/>
      <c r="C308" s="21"/>
      <c r="D308" s="22"/>
      <c r="E308" s="22" t="s">
        <v>432</v>
      </c>
      <c r="F308" s="81">
        <v>1567405</v>
      </c>
      <c r="G308" s="85">
        <v>100</v>
      </c>
      <c r="H308" s="81">
        <v>1567405</v>
      </c>
      <c r="I308" s="107">
        <v>162526</v>
      </c>
      <c r="J308" s="107">
        <v>162350</v>
      </c>
    </row>
    <row r="309" spans="1:10" s="25" customFormat="1" ht="60.75" customHeight="1">
      <c r="A309" s="21"/>
      <c r="B309" s="21"/>
      <c r="C309" s="21"/>
      <c r="D309" s="22"/>
      <c r="E309" s="22" t="s">
        <v>433</v>
      </c>
      <c r="F309" s="81">
        <v>1572186</v>
      </c>
      <c r="G309" s="85">
        <v>100</v>
      </c>
      <c r="H309" s="81">
        <v>1572186</v>
      </c>
      <c r="I309" s="107">
        <v>172184</v>
      </c>
      <c r="J309" s="107">
        <v>172059</v>
      </c>
    </row>
    <row r="310" spans="1:10" s="34" customFormat="1" ht="78.75" customHeight="1">
      <c r="A310" s="26" t="s">
        <v>288</v>
      </c>
      <c r="B310" s="26" t="s">
        <v>291</v>
      </c>
      <c r="C310" s="26" t="s">
        <v>52</v>
      </c>
      <c r="D310" s="27" t="s">
        <v>281</v>
      </c>
      <c r="E310" s="27"/>
      <c r="F310" s="81"/>
      <c r="G310" s="27"/>
      <c r="H310" s="81"/>
      <c r="I310" s="48">
        <f>I316+I318+I314+I312</f>
        <v>1128538</v>
      </c>
      <c r="J310" s="48">
        <f>J316+J318+J314+J312</f>
        <v>383879</v>
      </c>
    </row>
    <row r="311" spans="1:10" s="34" customFormat="1" ht="18">
      <c r="A311" s="26"/>
      <c r="B311" s="26"/>
      <c r="C311" s="26"/>
      <c r="D311" s="27" t="s">
        <v>428</v>
      </c>
      <c r="E311" s="27"/>
      <c r="F311" s="81"/>
      <c r="G311" s="27"/>
      <c r="H311" s="81"/>
      <c r="I311" s="29">
        <f>I317+I319+I315+I313</f>
        <v>813091</v>
      </c>
      <c r="J311" s="29">
        <f>J317+J319+J315+J313</f>
        <v>271861</v>
      </c>
    </row>
    <row r="312" spans="1:10" s="34" customFormat="1" ht="18">
      <c r="A312" s="26"/>
      <c r="B312" s="26"/>
      <c r="C312" s="26"/>
      <c r="D312" s="27"/>
      <c r="E312" s="38" t="s">
        <v>404</v>
      </c>
      <c r="F312" s="81"/>
      <c r="G312" s="27"/>
      <c r="H312" s="81"/>
      <c r="I312" s="106">
        <v>13000</v>
      </c>
      <c r="J312" s="128"/>
    </row>
    <row r="313" spans="1:10" s="34" customFormat="1" ht="18">
      <c r="A313" s="26"/>
      <c r="B313" s="26"/>
      <c r="C313" s="26"/>
      <c r="D313" s="70" t="s">
        <v>428</v>
      </c>
      <c r="E313" s="27"/>
      <c r="F313" s="81"/>
      <c r="G313" s="27"/>
      <c r="H313" s="81"/>
      <c r="I313" s="130">
        <v>13000</v>
      </c>
      <c r="J313" s="128"/>
    </row>
    <row r="314" spans="1:10" s="34" customFormat="1" ht="58.5" customHeight="1">
      <c r="A314" s="26"/>
      <c r="B314" s="26"/>
      <c r="C314" s="26"/>
      <c r="D314" s="27"/>
      <c r="E314" s="22" t="s">
        <v>455</v>
      </c>
      <c r="F314" s="81"/>
      <c r="G314" s="27"/>
      <c r="H314" s="81"/>
      <c r="I314" s="127">
        <v>517000</v>
      </c>
      <c r="J314" s="127"/>
    </row>
    <row r="315" spans="1:10" s="34" customFormat="1" ht="18">
      <c r="A315" s="26"/>
      <c r="B315" s="26"/>
      <c r="C315" s="26"/>
      <c r="D315" s="70" t="s">
        <v>428</v>
      </c>
      <c r="E315" s="27"/>
      <c r="F315" s="81"/>
      <c r="G315" s="27"/>
      <c r="H315" s="81"/>
      <c r="I315" s="129">
        <v>500000</v>
      </c>
      <c r="J315" s="127"/>
    </row>
    <row r="316" spans="1:10" s="25" customFormat="1" ht="78.75" customHeight="1">
      <c r="A316" s="21"/>
      <c r="B316" s="21"/>
      <c r="C316" s="21"/>
      <c r="D316" s="22"/>
      <c r="E316" s="22" t="s">
        <v>408</v>
      </c>
      <c r="F316" s="81"/>
      <c r="G316" s="22"/>
      <c r="H316" s="81"/>
      <c r="I316" s="107">
        <v>289538</v>
      </c>
      <c r="J316" s="107">
        <v>110109</v>
      </c>
    </row>
    <row r="317" spans="1:10" s="71" customFormat="1" ht="15" customHeight="1">
      <c r="A317" s="69"/>
      <c r="B317" s="69"/>
      <c r="C317" s="69"/>
      <c r="D317" s="70" t="s">
        <v>428</v>
      </c>
      <c r="E317" s="70"/>
      <c r="F317" s="81"/>
      <c r="G317" s="70"/>
      <c r="H317" s="81"/>
      <c r="I317" s="129">
        <v>91</v>
      </c>
      <c r="J317" s="129">
        <v>91</v>
      </c>
    </row>
    <row r="318" spans="1:10" s="25" customFormat="1" ht="78.75" customHeight="1">
      <c r="A318" s="21"/>
      <c r="B318" s="21"/>
      <c r="C318" s="21"/>
      <c r="D318" s="22"/>
      <c r="E318" s="22" t="s">
        <v>409</v>
      </c>
      <c r="F318" s="81"/>
      <c r="G318" s="22"/>
      <c r="H318" s="81"/>
      <c r="I318" s="107">
        <v>309000</v>
      </c>
      <c r="J318" s="107">
        <f>271770+2000</f>
        <v>273770</v>
      </c>
    </row>
    <row r="319" spans="1:10" s="71" customFormat="1" ht="17.25" customHeight="1">
      <c r="A319" s="69"/>
      <c r="B319" s="69"/>
      <c r="C319" s="69"/>
      <c r="D319" s="70" t="s">
        <v>428</v>
      </c>
      <c r="E319" s="70"/>
      <c r="F319" s="81"/>
      <c r="G319" s="70"/>
      <c r="H319" s="81"/>
      <c r="I319" s="129">
        <v>300000</v>
      </c>
      <c r="J319" s="129">
        <v>271770</v>
      </c>
    </row>
    <row r="320" spans="1:10" s="25" customFormat="1" ht="42" customHeight="1">
      <c r="A320" s="21" t="s">
        <v>86</v>
      </c>
      <c r="B320" s="21" t="s">
        <v>2</v>
      </c>
      <c r="C320" s="21" t="s">
        <v>53</v>
      </c>
      <c r="D320" s="22" t="s">
        <v>22</v>
      </c>
      <c r="E320" s="22"/>
      <c r="F320" s="81"/>
      <c r="G320" s="22"/>
      <c r="H320" s="81"/>
      <c r="I320" s="14">
        <f>I321+I322+I323+I324+I325+I326+I327</f>
        <v>17878301</v>
      </c>
      <c r="J320" s="14">
        <f>J321+J322+J323+J324+J325+J326+J327</f>
        <v>17712853</v>
      </c>
    </row>
    <row r="321" spans="1:10" s="25" customFormat="1" ht="61.5" customHeight="1">
      <c r="A321" s="21"/>
      <c r="B321" s="21"/>
      <c r="C321" s="21"/>
      <c r="D321" s="22"/>
      <c r="E321" s="22" t="s">
        <v>445</v>
      </c>
      <c r="F321" s="81">
        <v>9999558</v>
      </c>
      <c r="G321" s="92">
        <v>85</v>
      </c>
      <c r="H321" s="81">
        <v>8499624</v>
      </c>
      <c r="I321" s="107">
        <v>1702000</v>
      </c>
      <c r="J321" s="107">
        <v>1537733</v>
      </c>
    </row>
    <row r="322" spans="1:10" s="25" customFormat="1" ht="63.75" customHeight="1">
      <c r="A322" s="21"/>
      <c r="B322" s="21"/>
      <c r="C322" s="21"/>
      <c r="D322" s="22"/>
      <c r="E322" s="22" t="s">
        <v>440</v>
      </c>
      <c r="F322" s="81">
        <v>16378459</v>
      </c>
      <c r="G322" s="92">
        <v>100</v>
      </c>
      <c r="H322" s="81">
        <v>16378459</v>
      </c>
      <c r="I322" s="107">
        <v>6483009</v>
      </c>
      <c r="J322" s="107">
        <v>6483009</v>
      </c>
    </row>
    <row r="323" spans="1:10" s="25" customFormat="1" ht="42.75" customHeight="1">
      <c r="A323" s="21"/>
      <c r="B323" s="21"/>
      <c r="C323" s="21"/>
      <c r="D323" s="22"/>
      <c r="E323" s="22" t="s">
        <v>441</v>
      </c>
      <c r="F323" s="81">
        <v>6817326</v>
      </c>
      <c r="G323" s="92">
        <v>100</v>
      </c>
      <c r="H323" s="81">
        <v>6817326</v>
      </c>
      <c r="I323" s="107">
        <v>2034137</v>
      </c>
      <c r="J323" s="107">
        <v>2034137</v>
      </c>
    </row>
    <row r="324" spans="1:10" s="25" customFormat="1" ht="39" customHeight="1">
      <c r="A324" s="21"/>
      <c r="B324" s="21"/>
      <c r="C324" s="21"/>
      <c r="D324" s="22"/>
      <c r="E324" s="22" t="s">
        <v>442</v>
      </c>
      <c r="F324" s="81"/>
      <c r="G324" s="45"/>
      <c r="H324" s="81"/>
      <c r="I324" s="107">
        <v>65000</v>
      </c>
      <c r="J324" s="107">
        <v>65000</v>
      </c>
    </row>
    <row r="325" spans="1:10" s="25" customFormat="1" ht="38.25" customHeight="1">
      <c r="A325" s="21"/>
      <c r="B325" s="21"/>
      <c r="C325" s="21"/>
      <c r="D325" s="22"/>
      <c r="E325" s="22" t="s">
        <v>443</v>
      </c>
      <c r="F325" s="81"/>
      <c r="G325" s="45"/>
      <c r="H325" s="81"/>
      <c r="I325" s="107">
        <v>40000</v>
      </c>
      <c r="J325" s="107">
        <v>40000</v>
      </c>
    </row>
    <row r="326" spans="1:10" s="25" customFormat="1" ht="38.25" customHeight="1">
      <c r="A326" s="21"/>
      <c r="B326" s="21"/>
      <c r="C326" s="21"/>
      <c r="D326" s="22"/>
      <c r="E326" s="22" t="s">
        <v>444</v>
      </c>
      <c r="F326" s="81"/>
      <c r="G326" s="45"/>
      <c r="H326" s="81"/>
      <c r="I326" s="107">
        <v>55000</v>
      </c>
      <c r="J326" s="107">
        <v>55000</v>
      </c>
    </row>
    <row r="327" spans="1:10" s="25" customFormat="1" ht="48.75" customHeight="1">
      <c r="A327" s="21"/>
      <c r="B327" s="21"/>
      <c r="C327" s="21"/>
      <c r="D327" s="22"/>
      <c r="E327" s="22" t="s">
        <v>446</v>
      </c>
      <c r="F327" s="45"/>
      <c r="G327" s="45"/>
      <c r="H327" s="81"/>
      <c r="I327" s="107">
        <v>7499155</v>
      </c>
      <c r="J327" s="107">
        <v>7497974</v>
      </c>
    </row>
    <row r="328" spans="1:10" s="20" customFormat="1" ht="72" customHeight="1">
      <c r="A328" s="11" t="s">
        <v>131</v>
      </c>
      <c r="B328" s="72"/>
      <c r="C328" s="72"/>
      <c r="D328" s="40" t="s">
        <v>29</v>
      </c>
      <c r="E328" s="40"/>
      <c r="F328" s="40"/>
      <c r="G328" s="40"/>
      <c r="H328" s="81"/>
      <c r="I328" s="14">
        <f>I329</f>
        <v>35340</v>
      </c>
      <c r="J328" s="14">
        <f>J329</f>
        <v>35340</v>
      </c>
    </row>
    <row r="329" spans="1:10" s="20" customFormat="1" ht="75.75" customHeight="1">
      <c r="A329" s="16" t="s">
        <v>129</v>
      </c>
      <c r="B329" s="61"/>
      <c r="C329" s="61"/>
      <c r="D329" s="42" t="s">
        <v>29</v>
      </c>
      <c r="E329" s="42"/>
      <c r="F329" s="42"/>
      <c r="G329" s="42"/>
      <c r="H329" s="81"/>
      <c r="I329" s="19">
        <f>I330</f>
        <v>35340</v>
      </c>
      <c r="J329" s="19">
        <f>J330</f>
        <v>35340</v>
      </c>
    </row>
    <row r="330" spans="1:10" s="34" customFormat="1" ht="76.5" customHeight="1">
      <c r="A330" s="21" t="s">
        <v>130</v>
      </c>
      <c r="B330" s="21" t="s">
        <v>66</v>
      </c>
      <c r="C330" s="21" t="s">
        <v>31</v>
      </c>
      <c r="D330" s="22" t="s">
        <v>67</v>
      </c>
      <c r="E330" s="22"/>
      <c r="F330" s="22"/>
      <c r="G330" s="22"/>
      <c r="H330" s="81"/>
      <c r="I330" s="127">
        <v>35340</v>
      </c>
      <c r="J330" s="127">
        <v>35340</v>
      </c>
    </row>
    <row r="331" spans="1:10" s="15" customFormat="1" ht="48" customHeight="1">
      <c r="A331" s="11" t="s">
        <v>132</v>
      </c>
      <c r="B331" s="11"/>
      <c r="C331" s="11"/>
      <c r="D331" s="40" t="s">
        <v>27</v>
      </c>
      <c r="E331" s="40"/>
      <c r="F331" s="40"/>
      <c r="G331" s="40"/>
      <c r="H331" s="81"/>
      <c r="I331" s="14">
        <f>I332</f>
        <v>5273500</v>
      </c>
      <c r="J331" s="14">
        <f>J332</f>
        <v>5235000</v>
      </c>
    </row>
    <row r="332" spans="1:10" s="20" customFormat="1" ht="48.75" customHeight="1">
      <c r="A332" s="16" t="s">
        <v>133</v>
      </c>
      <c r="B332" s="16"/>
      <c r="C332" s="16"/>
      <c r="D332" s="42" t="s">
        <v>27</v>
      </c>
      <c r="E332" s="42"/>
      <c r="F332" s="42"/>
      <c r="G332" s="42"/>
      <c r="H332" s="81"/>
      <c r="I332" s="18">
        <f>I333+I335+I336+I337+I334</f>
        <v>5273500</v>
      </c>
      <c r="J332" s="18">
        <f>J333+J335+J336+J337+J334</f>
        <v>5235000</v>
      </c>
    </row>
    <row r="333" spans="1:10" s="15" customFormat="1" ht="81" customHeight="1">
      <c r="A333" s="21" t="s">
        <v>134</v>
      </c>
      <c r="B333" s="21" t="s">
        <v>66</v>
      </c>
      <c r="C333" s="21" t="s">
        <v>31</v>
      </c>
      <c r="D333" s="22" t="s">
        <v>67</v>
      </c>
      <c r="E333" s="22"/>
      <c r="F333" s="22"/>
      <c r="G333" s="22"/>
      <c r="H333" s="81"/>
      <c r="I333" s="107">
        <v>19500</v>
      </c>
      <c r="J333" s="107">
        <v>19500</v>
      </c>
    </row>
    <row r="334" spans="1:10" s="15" customFormat="1" ht="54" customHeight="1">
      <c r="A334" s="21" t="s">
        <v>449</v>
      </c>
      <c r="B334" s="21" t="s">
        <v>450</v>
      </c>
      <c r="C334" s="21" t="s">
        <v>52</v>
      </c>
      <c r="D334" s="22" t="s">
        <v>451</v>
      </c>
      <c r="E334" s="22"/>
      <c r="F334" s="22"/>
      <c r="G334" s="22"/>
      <c r="H334" s="81"/>
      <c r="I334" s="107">
        <v>5000000</v>
      </c>
      <c r="J334" s="107">
        <v>5000000</v>
      </c>
    </row>
    <row r="335" spans="1:10" s="25" customFormat="1" ht="54" customHeight="1">
      <c r="A335" s="35" t="s">
        <v>148</v>
      </c>
      <c r="B335" s="35" t="s">
        <v>149</v>
      </c>
      <c r="C335" s="35" t="s">
        <v>52</v>
      </c>
      <c r="D335" s="22" t="s">
        <v>152</v>
      </c>
      <c r="E335" s="22"/>
      <c r="F335" s="22"/>
      <c r="G335" s="22"/>
      <c r="H335" s="81"/>
      <c r="I335" s="107">
        <v>50000</v>
      </c>
      <c r="J335" s="107">
        <v>36500</v>
      </c>
    </row>
    <row r="336" spans="1:10" s="25" customFormat="1" ht="98.25" customHeight="1">
      <c r="A336" s="35" t="s">
        <v>150</v>
      </c>
      <c r="B336" s="35" t="s">
        <v>151</v>
      </c>
      <c r="C336" s="35" t="s">
        <v>52</v>
      </c>
      <c r="D336" s="22" t="s">
        <v>153</v>
      </c>
      <c r="E336" s="22"/>
      <c r="F336" s="22"/>
      <c r="G336" s="22"/>
      <c r="H336" s="81"/>
      <c r="I336" s="107">
        <v>25000</v>
      </c>
      <c r="J336" s="107"/>
    </row>
    <row r="337" spans="1:10" s="25" customFormat="1" ht="87.75" customHeight="1">
      <c r="A337" s="35" t="s">
        <v>277</v>
      </c>
      <c r="B337" s="35" t="s">
        <v>278</v>
      </c>
      <c r="C337" s="35" t="s">
        <v>30</v>
      </c>
      <c r="D337" s="37" t="s">
        <v>289</v>
      </c>
      <c r="E337" s="22"/>
      <c r="F337" s="22"/>
      <c r="G337" s="22"/>
      <c r="H337" s="81"/>
      <c r="I337" s="107">
        <v>179000</v>
      </c>
      <c r="J337" s="107">
        <v>179000</v>
      </c>
    </row>
    <row r="338" spans="1:10" s="15" customFormat="1" ht="51" customHeight="1">
      <c r="A338" s="11" t="s">
        <v>135</v>
      </c>
      <c r="B338" s="11"/>
      <c r="C338" s="11"/>
      <c r="D338" s="40" t="s">
        <v>28</v>
      </c>
      <c r="E338" s="40"/>
      <c r="F338" s="40"/>
      <c r="G338" s="40"/>
      <c r="H338" s="40"/>
      <c r="I338" s="14">
        <f>I339</f>
        <v>668748</v>
      </c>
      <c r="J338" s="14">
        <f>J339</f>
        <v>600517.78</v>
      </c>
    </row>
    <row r="339" spans="1:10" s="20" customFormat="1" ht="42" customHeight="1">
      <c r="A339" s="16" t="s">
        <v>136</v>
      </c>
      <c r="B339" s="16"/>
      <c r="C339" s="16"/>
      <c r="D339" s="42" t="s">
        <v>28</v>
      </c>
      <c r="E339" s="42"/>
      <c r="F339" s="42"/>
      <c r="G339" s="42"/>
      <c r="H339" s="42"/>
      <c r="I339" s="18">
        <f>I341+I344+I342</f>
        <v>668748</v>
      </c>
      <c r="J339" s="18">
        <f>J341+J344+J342</f>
        <v>600517.78</v>
      </c>
    </row>
    <row r="340" spans="1:10" s="20" customFormat="1" ht="18">
      <c r="A340" s="16"/>
      <c r="B340" s="16"/>
      <c r="C340" s="16"/>
      <c r="D340" s="27" t="s">
        <v>428</v>
      </c>
      <c r="E340" s="42"/>
      <c r="F340" s="42"/>
      <c r="G340" s="42"/>
      <c r="H340" s="42"/>
      <c r="I340" s="18">
        <f>I343</f>
        <v>61000</v>
      </c>
      <c r="J340" s="18">
        <f>J343</f>
        <v>0</v>
      </c>
    </row>
    <row r="341" spans="1:10" s="25" customFormat="1" ht="77.25" customHeight="1">
      <c r="A341" s="21" t="s">
        <v>137</v>
      </c>
      <c r="B341" s="21" t="s">
        <v>66</v>
      </c>
      <c r="C341" s="21" t="s">
        <v>31</v>
      </c>
      <c r="D341" s="22" t="s">
        <v>67</v>
      </c>
      <c r="E341" s="22"/>
      <c r="F341" s="22"/>
      <c r="G341" s="22"/>
      <c r="H341" s="22"/>
      <c r="I341" s="107">
        <v>54948</v>
      </c>
      <c r="J341" s="107">
        <v>54948</v>
      </c>
    </row>
    <row r="342" spans="1:10" s="25" customFormat="1" ht="18">
      <c r="A342" s="21" t="s">
        <v>466</v>
      </c>
      <c r="B342" s="21" t="s">
        <v>468</v>
      </c>
      <c r="C342" s="21" t="s">
        <v>467</v>
      </c>
      <c r="D342" s="22" t="s">
        <v>465</v>
      </c>
      <c r="E342" s="50"/>
      <c r="F342" s="50"/>
      <c r="G342" s="50"/>
      <c r="H342" s="50"/>
      <c r="I342" s="107">
        <v>61000</v>
      </c>
      <c r="J342" s="107"/>
    </row>
    <row r="343" spans="1:10" s="25" customFormat="1" ht="18">
      <c r="A343" s="21"/>
      <c r="B343" s="21"/>
      <c r="C343" s="21"/>
      <c r="D343" s="70" t="s">
        <v>428</v>
      </c>
      <c r="E343" s="50"/>
      <c r="F343" s="50"/>
      <c r="G343" s="50"/>
      <c r="H343" s="50"/>
      <c r="I343" s="106">
        <v>61000</v>
      </c>
      <c r="J343" s="106"/>
    </row>
    <row r="344" spans="1:10" s="25" customFormat="1" ht="27" customHeight="1">
      <c r="A344" s="21" t="s">
        <v>229</v>
      </c>
      <c r="B344" s="21" t="s">
        <v>230</v>
      </c>
      <c r="C344" s="21" t="s">
        <v>30</v>
      </c>
      <c r="D344" s="50" t="s">
        <v>231</v>
      </c>
      <c r="E344" s="50"/>
      <c r="F344" s="50"/>
      <c r="G344" s="50"/>
      <c r="H344" s="50"/>
      <c r="I344" s="107">
        <v>552800</v>
      </c>
      <c r="J344" s="107">
        <v>545569.78</v>
      </c>
    </row>
    <row r="345" spans="1:10" s="15" customFormat="1" ht="33" customHeight="1">
      <c r="A345" s="11"/>
      <c r="B345" s="72"/>
      <c r="C345" s="72"/>
      <c r="D345" s="108" t="s">
        <v>8</v>
      </c>
      <c r="E345" s="108"/>
      <c r="F345" s="108"/>
      <c r="G345" s="108"/>
      <c r="H345" s="108"/>
      <c r="I345" s="13">
        <f>I13+I36+I58+I72+I99+I111+I180+I183+I328+I331+I338+I93</f>
        <v>553446497.8</v>
      </c>
      <c r="J345" s="13">
        <f>J13+J36+J58+J72+J99+J111+J180+J183+J328+J331+J338+J93</f>
        <v>511863156.46000004</v>
      </c>
    </row>
    <row r="346" spans="1:10" s="15" customFormat="1" ht="48" customHeight="1">
      <c r="A346" s="11"/>
      <c r="B346" s="11"/>
      <c r="C346" s="11"/>
      <c r="D346" s="40" t="s">
        <v>428</v>
      </c>
      <c r="E346" s="40"/>
      <c r="F346" s="40"/>
      <c r="G346" s="40"/>
      <c r="H346" s="40"/>
      <c r="I346" s="13">
        <f>I38+I60+I74+I101++I113+I185+I95+I340</f>
        <v>83655145.64</v>
      </c>
      <c r="J346" s="13">
        <f>J38+J60+J74+J101++J113+J185+J95+J340</f>
        <v>60506855.61000001</v>
      </c>
    </row>
    <row r="347" spans="1:9" s="83" customFormat="1" ht="18">
      <c r="A347" s="109"/>
      <c r="B347" s="110"/>
      <c r="C347" s="110"/>
      <c r="D347" s="111"/>
      <c r="E347" s="111"/>
      <c r="F347" s="111"/>
      <c r="G347" s="111"/>
      <c r="H347" s="111"/>
      <c r="I347" s="112"/>
    </row>
    <row r="348" spans="1:9" s="83" customFormat="1" ht="18">
      <c r="A348" s="109"/>
      <c r="B348" s="110"/>
      <c r="C348" s="110"/>
      <c r="D348" s="111"/>
      <c r="E348" s="111"/>
      <c r="F348" s="111"/>
      <c r="G348" s="111"/>
      <c r="H348" s="111"/>
      <c r="I348" s="112"/>
    </row>
    <row r="349" spans="1:9" s="83" customFormat="1" ht="18">
      <c r="A349" s="109"/>
      <c r="B349" s="110"/>
      <c r="C349" s="110"/>
      <c r="D349" s="111"/>
      <c r="E349" s="111"/>
      <c r="F349" s="111"/>
      <c r="G349" s="111"/>
      <c r="H349" s="111"/>
      <c r="I349" s="112"/>
    </row>
    <row r="350" spans="1:9" s="83" customFormat="1" ht="18">
      <c r="A350" s="109"/>
      <c r="B350" s="110"/>
      <c r="C350" s="110"/>
      <c r="D350" s="111"/>
      <c r="E350" s="111"/>
      <c r="F350" s="111"/>
      <c r="G350" s="111"/>
      <c r="H350" s="111"/>
      <c r="I350" s="112"/>
    </row>
    <row r="351" spans="1:9" s="83" customFormat="1" ht="27.75" customHeight="1">
      <c r="A351" s="149" t="s">
        <v>461</v>
      </c>
      <c r="B351" s="149"/>
      <c r="C351" s="149"/>
      <c r="D351" s="149"/>
      <c r="E351" s="149"/>
      <c r="F351" s="111"/>
      <c r="G351" s="111"/>
      <c r="H351" s="133" t="s">
        <v>477</v>
      </c>
      <c r="I351" s="1"/>
    </row>
    <row r="352" spans="1:8" s="83" customFormat="1" ht="18">
      <c r="A352" s="109"/>
      <c r="B352" s="110"/>
      <c r="C352" s="110"/>
      <c r="D352" s="111"/>
      <c r="E352" s="111"/>
      <c r="F352" s="111"/>
      <c r="G352" s="111"/>
      <c r="H352" s="111"/>
    </row>
    <row r="353" spans="1:8" s="1" customFormat="1" ht="27.75">
      <c r="A353" s="148" t="s">
        <v>482</v>
      </c>
      <c r="B353" s="148"/>
      <c r="C353" s="148"/>
      <c r="D353" s="148"/>
      <c r="E353" s="148"/>
      <c r="H353" s="126"/>
    </row>
    <row r="354" spans="1:8" s="8" customFormat="1" ht="6" customHeight="1">
      <c r="A354" s="114"/>
      <c r="B354" s="114"/>
      <c r="C354" s="114"/>
      <c r="D354" s="115"/>
      <c r="E354" s="115"/>
      <c r="F354" s="115"/>
      <c r="G354" s="115"/>
      <c r="H354" s="115"/>
    </row>
    <row r="355" spans="1:8" s="122" customFormat="1" ht="27.75">
      <c r="A355" s="116" t="s">
        <v>462</v>
      </c>
      <c r="B355" s="117"/>
      <c r="C355" s="118"/>
      <c r="D355" s="119"/>
      <c r="E355" s="120"/>
      <c r="F355" s="120"/>
      <c r="G355" s="120"/>
      <c r="H355" s="121"/>
    </row>
    <row r="356" spans="1:9" s="83" customFormat="1" ht="18">
      <c r="A356" s="109"/>
      <c r="B356" s="110"/>
      <c r="C356" s="110"/>
      <c r="D356" s="111"/>
      <c r="E356" s="111"/>
      <c r="F356" s="111"/>
      <c r="G356" s="111"/>
      <c r="H356" s="111"/>
      <c r="I356" s="112"/>
    </row>
    <row r="357" spans="1:9" s="83" customFormat="1" ht="18">
      <c r="A357" s="109"/>
      <c r="B357" s="110"/>
      <c r="C357" s="110"/>
      <c r="D357" s="111"/>
      <c r="E357" s="111"/>
      <c r="F357" s="111"/>
      <c r="G357" s="111"/>
      <c r="H357" s="111"/>
      <c r="I357" s="112"/>
    </row>
    <row r="358" spans="1:9" s="83" customFormat="1" ht="18">
      <c r="A358" s="109"/>
      <c r="B358" s="110"/>
      <c r="C358" s="110"/>
      <c r="D358" s="111"/>
      <c r="E358" s="111"/>
      <c r="F358" s="111"/>
      <c r="G358" s="111"/>
      <c r="H358" s="111"/>
      <c r="I358" s="112"/>
    </row>
    <row r="359" spans="1:9" s="83" customFormat="1" ht="18">
      <c r="A359" s="109"/>
      <c r="B359" s="110"/>
      <c r="C359" s="110"/>
      <c r="D359" s="111"/>
      <c r="E359" s="111"/>
      <c r="F359" s="111"/>
      <c r="G359" s="111"/>
      <c r="H359" s="111"/>
      <c r="I359" s="112"/>
    </row>
    <row r="360" spans="1:9" s="83" customFormat="1" ht="18">
      <c r="A360" s="109"/>
      <c r="B360" s="110"/>
      <c r="C360" s="110"/>
      <c r="D360" s="111"/>
      <c r="E360" s="111"/>
      <c r="F360" s="111"/>
      <c r="G360" s="111"/>
      <c r="H360" s="111"/>
      <c r="I360" s="112"/>
    </row>
    <row r="361" spans="1:9" s="83" customFormat="1" ht="18">
      <c r="A361" s="109"/>
      <c r="B361" s="110"/>
      <c r="C361" s="110"/>
      <c r="D361" s="111"/>
      <c r="E361" s="111"/>
      <c r="F361" s="111"/>
      <c r="G361" s="111"/>
      <c r="H361" s="111"/>
      <c r="I361" s="112"/>
    </row>
    <row r="362" spans="1:9" s="83" customFormat="1" ht="18">
      <c r="A362" s="109"/>
      <c r="B362" s="110"/>
      <c r="C362" s="110"/>
      <c r="D362" s="111"/>
      <c r="E362" s="111"/>
      <c r="F362" s="111"/>
      <c r="G362" s="111"/>
      <c r="H362" s="111"/>
      <c r="I362" s="112"/>
    </row>
    <row r="363" spans="1:9" s="83" customFormat="1" ht="18">
      <c r="A363" s="109"/>
      <c r="B363" s="110"/>
      <c r="C363" s="110"/>
      <c r="D363" s="111"/>
      <c r="E363" s="111"/>
      <c r="F363" s="111"/>
      <c r="G363" s="111"/>
      <c r="H363" s="111"/>
      <c r="I363" s="112"/>
    </row>
    <row r="364" spans="1:9" s="83" customFormat="1" ht="18">
      <c r="A364" s="109"/>
      <c r="B364" s="110"/>
      <c r="C364" s="110"/>
      <c r="D364" s="111"/>
      <c r="E364" s="111"/>
      <c r="F364" s="111"/>
      <c r="G364" s="111"/>
      <c r="H364" s="111"/>
      <c r="I364" s="112"/>
    </row>
    <row r="365" spans="1:9" s="83" customFormat="1" ht="18">
      <c r="A365" s="109"/>
      <c r="B365" s="110"/>
      <c r="C365" s="110"/>
      <c r="D365" s="111"/>
      <c r="E365" s="111"/>
      <c r="F365" s="111"/>
      <c r="G365" s="111"/>
      <c r="H365" s="111"/>
      <c r="I365" s="112"/>
    </row>
    <row r="366" spans="1:9" s="83" customFormat="1" ht="18">
      <c r="A366" s="109"/>
      <c r="B366" s="110"/>
      <c r="C366" s="110"/>
      <c r="D366" s="111"/>
      <c r="E366" s="111"/>
      <c r="F366" s="111"/>
      <c r="G366" s="111"/>
      <c r="H366" s="111"/>
      <c r="I366" s="112"/>
    </row>
    <row r="367" spans="1:9" s="83" customFormat="1" ht="18">
      <c r="A367" s="109"/>
      <c r="B367" s="110"/>
      <c r="C367" s="110"/>
      <c r="D367" s="111"/>
      <c r="E367" s="111"/>
      <c r="F367" s="111"/>
      <c r="G367" s="111"/>
      <c r="H367" s="111"/>
      <c r="I367" s="112"/>
    </row>
    <row r="368" spans="1:9" s="83" customFormat="1" ht="18">
      <c r="A368" s="109"/>
      <c r="B368" s="110"/>
      <c r="C368" s="110"/>
      <c r="D368" s="111"/>
      <c r="E368" s="111"/>
      <c r="F368" s="111"/>
      <c r="G368" s="111"/>
      <c r="H368" s="111"/>
      <c r="I368" s="112"/>
    </row>
    <row r="369" spans="1:9" s="83" customFormat="1" ht="18">
      <c r="A369" s="109"/>
      <c r="B369" s="110"/>
      <c r="C369" s="110"/>
      <c r="D369" s="111"/>
      <c r="E369" s="111"/>
      <c r="F369" s="111"/>
      <c r="G369" s="111"/>
      <c r="H369" s="111"/>
      <c r="I369" s="112"/>
    </row>
    <row r="370" spans="1:9" s="83" customFormat="1" ht="18">
      <c r="A370" s="109"/>
      <c r="B370" s="110"/>
      <c r="C370" s="110"/>
      <c r="D370" s="111"/>
      <c r="E370" s="111"/>
      <c r="F370" s="111"/>
      <c r="G370" s="111"/>
      <c r="H370" s="111"/>
      <c r="I370" s="112"/>
    </row>
    <row r="371" spans="1:9" s="83" customFormat="1" ht="18">
      <c r="A371" s="109"/>
      <c r="B371" s="110"/>
      <c r="C371" s="110"/>
      <c r="D371" s="111"/>
      <c r="E371" s="111"/>
      <c r="F371" s="111"/>
      <c r="G371" s="111"/>
      <c r="H371" s="111"/>
      <c r="I371" s="112"/>
    </row>
    <row r="372" spans="1:9" s="83" customFormat="1" ht="18">
      <c r="A372" s="109"/>
      <c r="B372" s="110"/>
      <c r="C372" s="110"/>
      <c r="D372" s="111"/>
      <c r="E372" s="111"/>
      <c r="F372" s="111"/>
      <c r="G372" s="111"/>
      <c r="H372" s="111"/>
      <c r="I372" s="112"/>
    </row>
    <row r="373" spans="1:9" s="83" customFormat="1" ht="18">
      <c r="A373" s="109"/>
      <c r="B373" s="110"/>
      <c r="C373" s="110"/>
      <c r="D373" s="111"/>
      <c r="E373" s="111"/>
      <c r="F373" s="111"/>
      <c r="G373" s="111"/>
      <c r="H373" s="111"/>
      <c r="I373" s="112"/>
    </row>
    <row r="374" spans="1:9" s="83" customFormat="1" ht="18">
      <c r="A374" s="109"/>
      <c r="B374" s="110"/>
      <c r="C374" s="110"/>
      <c r="D374" s="111"/>
      <c r="E374" s="111"/>
      <c r="F374" s="111"/>
      <c r="G374" s="111"/>
      <c r="H374" s="111"/>
      <c r="I374" s="112"/>
    </row>
    <row r="375" spans="1:9" s="83" customFormat="1" ht="18">
      <c r="A375" s="109"/>
      <c r="B375" s="110"/>
      <c r="C375" s="110"/>
      <c r="D375" s="111"/>
      <c r="E375" s="111"/>
      <c r="F375" s="111"/>
      <c r="G375" s="111"/>
      <c r="H375" s="111"/>
      <c r="I375" s="112"/>
    </row>
    <row r="376" spans="1:9" s="83" customFormat="1" ht="18">
      <c r="A376" s="109"/>
      <c r="B376" s="110"/>
      <c r="C376" s="110"/>
      <c r="D376" s="111"/>
      <c r="E376" s="111"/>
      <c r="F376" s="111"/>
      <c r="G376" s="111"/>
      <c r="H376" s="111"/>
      <c r="I376" s="112"/>
    </row>
    <row r="377" spans="1:9" s="83" customFormat="1" ht="18">
      <c r="A377" s="109"/>
      <c r="B377" s="110"/>
      <c r="C377" s="110"/>
      <c r="D377" s="111"/>
      <c r="E377" s="111"/>
      <c r="F377" s="111"/>
      <c r="G377" s="111"/>
      <c r="H377" s="111"/>
      <c r="I377" s="112"/>
    </row>
    <row r="378" spans="1:9" s="83" customFormat="1" ht="18">
      <c r="A378" s="109"/>
      <c r="B378" s="110"/>
      <c r="C378" s="110"/>
      <c r="D378" s="111"/>
      <c r="E378" s="111"/>
      <c r="F378" s="111"/>
      <c r="G378" s="111"/>
      <c r="H378" s="111"/>
      <c r="I378" s="112"/>
    </row>
    <row r="379" spans="1:9" s="83" customFormat="1" ht="18">
      <c r="A379" s="109"/>
      <c r="B379" s="110"/>
      <c r="C379" s="110"/>
      <c r="D379" s="111"/>
      <c r="E379" s="111"/>
      <c r="F379" s="111"/>
      <c r="G379" s="111"/>
      <c r="H379" s="111"/>
      <c r="I379" s="112"/>
    </row>
    <row r="380" spans="1:9" s="83" customFormat="1" ht="18">
      <c r="A380" s="109"/>
      <c r="B380" s="110"/>
      <c r="C380" s="110"/>
      <c r="D380" s="111"/>
      <c r="E380" s="111"/>
      <c r="F380" s="111"/>
      <c r="G380" s="111"/>
      <c r="H380" s="111"/>
      <c r="I380" s="112"/>
    </row>
    <row r="381" spans="1:9" s="83" customFormat="1" ht="18">
      <c r="A381" s="109"/>
      <c r="B381" s="110"/>
      <c r="C381" s="110"/>
      <c r="D381" s="111"/>
      <c r="E381" s="111"/>
      <c r="F381" s="111"/>
      <c r="G381" s="111"/>
      <c r="H381" s="111"/>
      <c r="I381" s="112"/>
    </row>
    <row r="382" spans="1:9" s="83" customFormat="1" ht="18">
      <c r="A382" s="109"/>
      <c r="B382" s="110"/>
      <c r="C382" s="110"/>
      <c r="D382" s="111"/>
      <c r="E382" s="111"/>
      <c r="F382" s="111"/>
      <c r="G382" s="111"/>
      <c r="H382" s="111"/>
      <c r="I382" s="112"/>
    </row>
    <row r="383" spans="1:9" s="83" customFormat="1" ht="18">
      <c r="A383" s="109"/>
      <c r="B383" s="110"/>
      <c r="C383" s="110"/>
      <c r="D383" s="111"/>
      <c r="E383" s="111"/>
      <c r="F383" s="111"/>
      <c r="G383" s="111"/>
      <c r="H383" s="111"/>
      <c r="I383" s="112"/>
    </row>
    <row r="384" spans="1:9" s="83" customFormat="1" ht="18">
      <c r="A384" s="109"/>
      <c r="B384" s="110"/>
      <c r="C384" s="110"/>
      <c r="D384" s="111"/>
      <c r="E384" s="111"/>
      <c r="F384" s="111"/>
      <c r="G384" s="111"/>
      <c r="H384" s="111"/>
      <c r="I384" s="112"/>
    </row>
    <row r="385" spans="1:9" s="83" customFormat="1" ht="18">
      <c r="A385" s="109"/>
      <c r="B385" s="110"/>
      <c r="C385" s="110"/>
      <c r="D385" s="111"/>
      <c r="E385" s="111"/>
      <c r="F385" s="111"/>
      <c r="G385" s="111"/>
      <c r="H385" s="111"/>
      <c r="I385" s="112"/>
    </row>
    <row r="386" spans="1:9" s="83" customFormat="1" ht="18">
      <c r="A386" s="109"/>
      <c r="B386" s="110"/>
      <c r="C386" s="110"/>
      <c r="D386" s="111"/>
      <c r="E386" s="111"/>
      <c r="F386" s="111"/>
      <c r="G386" s="111"/>
      <c r="H386" s="111"/>
      <c r="I386" s="112"/>
    </row>
    <row r="387" spans="1:9" s="83" customFormat="1" ht="18">
      <c r="A387" s="109"/>
      <c r="B387" s="110"/>
      <c r="C387" s="110"/>
      <c r="D387" s="111"/>
      <c r="E387" s="111"/>
      <c r="F387" s="111"/>
      <c r="G387" s="111"/>
      <c r="H387" s="111"/>
      <c r="I387" s="112"/>
    </row>
    <row r="388" spans="1:9" s="83" customFormat="1" ht="18">
      <c r="A388" s="109"/>
      <c r="B388" s="110"/>
      <c r="C388" s="110"/>
      <c r="D388" s="111"/>
      <c r="E388" s="111"/>
      <c r="F388" s="111"/>
      <c r="G388" s="111"/>
      <c r="H388" s="111"/>
      <c r="I388" s="112"/>
    </row>
    <row r="389" spans="1:9" s="83" customFormat="1" ht="18">
      <c r="A389" s="109"/>
      <c r="B389" s="110"/>
      <c r="C389" s="110"/>
      <c r="D389" s="111"/>
      <c r="E389" s="111"/>
      <c r="F389" s="111"/>
      <c r="G389" s="111"/>
      <c r="H389" s="111"/>
      <c r="I389" s="112"/>
    </row>
    <row r="390" spans="1:9" s="83" customFormat="1" ht="18">
      <c r="A390" s="109"/>
      <c r="B390" s="110"/>
      <c r="C390" s="110"/>
      <c r="D390" s="111"/>
      <c r="E390" s="111"/>
      <c r="F390" s="111"/>
      <c r="G390" s="111"/>
      <c r="H390" s="111"/>
      <c r="I390" s="112"/>
    </row>
    <row r="391" spans="1:9" s="83" customFormat="1" ht="18">
      <c r="A391" s="109"/>
      <c r="B391" s="110"/>
      <c r="C391" s="110"/>
      <c r="D391" s="111"/>
      <c r="E391" s="111"/>
      <c r="F391" s="111"/>
      <c r="G391" s="111"/>
      <c r="H391" s="111"/>
      <c r="I391" s="112"/>
    </row>
    <row r="392" spans="1:9" s="83" customFormat="1" ht="18">
      <c r="A392" s="109"/>
      <c r="B392" s="110"/>
      <c r="C392" s="110"/>
      <c r="D392" s="111"/>
      <c r="E392" s="111"/>
      <c r="F392" s="111"/>
      <c r="G392" s="111"/>
      <c r="H392" s="111"/>
      <c r="I392" s="112"/>
    </row>
    <row r="393" spans="1:9" s="83" customFormat="1" ht="18">
      <c r="A393" s="109"/>
      <c r="B393" s="110"/>
      <c r="C393" s="110"/>
      <c r="D393" s="111"/>
      <c r="E393" s="111"/>
      <c r="F393" s="111"/>
      <c r="G393" s="111"/>
      <c r="H393" s="111"/>
      <c r="I393" s="112"/>
    </row>
    <row r="394" spans="1:9" s="83" customFormat="1" ht="18">
      <c r="A394" s="109"/>
      <c r="B394" s="110"/>
      <c r="C394" s="110"/>
      <c r="D394" s="111"/>
      <c r="E394" s="111"/>
      <c r="F394" s="111"/>
      <c r="G394" s="111"/>
      <c r="H394" s="111"/>
      <c r="I394" s="112"/>
    </row>
    <row r="395" spans="1:9" s="83" customFormat="1" ht="18">
      <c r="A395" s="109"/>
      <c r="B395" s="110"/>
      <c r="C395" s="110"/>
      <c r="D395" s="111"/>
      <c r="E395" s="111"/>
      <c r="F395" s="111"/>
      <c r="G395" s="111"/>
      <c r="H395" s="111"/>
      <c r="I395" s="112"/>
    </row>
    <row r="396" spans="1:9" s="83" customFormat="1" ht="18">
      <c r="A396" s="109"/>
      <c r="B396" s="110"/>
      <c r="C396" s="110"/>
      <c r="D396" s="111"/>
      <c r="E396" s="111"/>
      <c r="F396" s="111"/>
      <c r="G396" s="111"/>
      <c r="H396" s="111"/>
      <c r="I396" s="112"/>
    </row>
    <row r="397" spans="1:9" s="83" customFormat="1" ht="18">
      <c r="A397" s="109"/>
      <c r="B397" s="110"/>
      <c r="C397" s="110"/>
      <c r="D397" s="111"/>
      <c r="E397" s="111"/>
      <c r="F397" s="111"/>
      <c r="G397" s="111"/>
      <c r="H397" s="111"/>
      <c r="I397" s="112"/>
    </row>
    <row r="398" spans="1:9" s="83" customFormat="1" ht="18">
      <c r="A398" s="109"/>
      <c r="B398" s="110"/>
      <c r="C398" s="110"/>
      <c r="D398" s="111"/>
      <c r="E398" s="111"/>
      <c r="F398" s="111"/>
      <c r="G398" s="111"/>
      <c r="H398" s="111"/>
      <c r="I398" s="112"/>
    </row>
    <row r="399" spans="1:9" s="83" customFormat="1" ht="18">
      <c r="A399" s="109"/>
      <c r="B399" s="110"/>
      <c r="C399" s="110"/>
      <c r="D399" s="111"/>
      <c r="E399" s="111"/>
      <c r="F399" s="111"/>
      <c r="G399" s="111"/>
      <c r="H399" s="111"/>
      <c r="I399" s="112"/>
    </row>
    <row r="400" spans="1:9" s="83" customFormat="1" ht="18">
      <c r="A400" s="109"/>
      <c r="B400" s="110"/>
      <c r="C400" s="110"/>
      <c r="D400" s="111"/>
      <c r="E400" s="111"/>
      <c r="F400" s="111"/>
      <c r="G400" s="111"/>
      <c r="H400" s="111"/>
      <c r="I400" s="112"/>
    </row>
    <row r="401" spans="1:9" s="83" customFormat="1" ht="18">
      <c r="A401" s="109"/>
      <c r="B401" s="110"/>
      <c r="C401" s="110"/>
      <c r="D401" s="111"/>
      <c r="E401" s="111"/>
      <c r="F401" s="111"/>
      <c r="G401" s="111"/>
      <c r="H401" s="111"/>
      <c r="I401" s="112"/>
    </row>
    <row r="402" spans="1:9" s="83" customFormat="1" ht="18">
      <c r="A402" s="109"/>
      <c r="B402" s="110"/>
      <c r="C402" s="110"/>
      <c r="D402" s="111"/>
      <c r="E402" s="111"/>
      <c r="F402" s="111"/>
      <c r="G402" s="111"/>
      <c r="H402" s="111"/>
      <c r="I402" s="112"/>
    </row>
    <row r="403" spans="1:9" s="83" customFormat="1" ht="18">
      <c r="A403" s="109"/>
      <c r="B403" s="110"/>
      <c r="C403" s="110"/>
      <c r="D403" s="111"/>
      <c r="E403" s="111"/>
      <c r="F403" s="111"/>
      <c r="G403" s="111"/>
      <c r="H403" s="111"/>
      <c r="I403" s="112"/>
    </row>
    <row r="404" spans="1:9" s="83" customFormat="1" ht="18">
      <c r="A404" s="109"/>
      <c r="B404" s="110"/>
      <c r="C404" s="110"/>
      <c r="D404" s="111"/>
      <c r="E404" s="111"/>
      <c r="F404" s="111"/>
      <c r="G404" s="111"/>
      <c r="H404" s="111"/>
      <c r="I404" s="112"/>
    </row>
    <row r="405" spans="1:9" s="83" customFormat="1" ht="18">
      <c r="A405" s="109"/>
      <c r="B405" s="110"/>
      <c r="C405" s="110"/>
      <c r="D405" s="111"/>
      <c r="E405" s="111"/>
      <c r="F405" s="111"/>
      <c r="G405" s="111"/>
      <c r="H405" s="111"/>
      <c r="I405" s="112"/>
    </row>
    <row r="406" spans="1:9" s="83" customFormat="1" ht="18">
      <c r="A406" s="109"/>
      <c r="B406" s="110"/>
      <c r="C406" s="110"/>
      <c r="D406" s="111"/>
      <c r="E406" s="111"/>
      <c r="F406" s="111"/>
      <c r="G406" s="111"/>
      <c r="H406" s="111"/>
      <c r="I406" s="112"/>
    </row>
    <row r="407" spans="1:9" s="83" customFormat="1" ht="18">
      <c r="A407" s="109"/>
      <c r="B407" s="110"/>
      <c r="C407" s="110"/>
      <c r="D407" s="111"/>
      <c r="E407" s="111"/>
      <c r="F407" s="111"/>
      <c r="G407" s="111"/>
      <c r="H407" s="111"/>
      <c r="I407" s="112"/>
    </row>
    <row r="408" spans="1:9" s="83" customFormat="1" ht="18">
      <c r="A408" s="109"/>
      <c r="B408" s="110"/>
      <c r="C408" s="110"/>
      <c r="D408" s="111"/>
      <c r="E408" s="111"/>
      <c r="F408" s="111"/>
      <c r="G408" s="111"/>
      <c r="H408" s="111"/>
      <c r="I408" s="112"/>
    </row>
    <row r="409" spans="1:9" s="83" customFormat="1" ht="18">
      <c r="A409" s="109"/>
      <c r="B409" s="110"/>
      <c r="C409" s="110"/>
      <c r="D409" s="111"/>
      <c r="E409" s="111"/>
      <c r="F409" s="111"/>
      <c r="G409" s="111"/>
      <c r="H409" s="111"/>
      <c r="I409" s="112"/>
    </row>
    <row r="410" spans="1:9" s="83" customFormat="1" ht="18">
      <c r="A410" s="109"/>
      <c r="B410" s="110"/>
      <c r="C410" s="110"/>
      <c r="D410" s="111"/>
      <c r="E410" s="111"/>
      <c r="F410" s="111"/>
      <c r="G410" s="111"/>
      <c r="H410" s="111"/>
      <c r="I410" s="112"/>
    </row>
    <row r="411" spans="1:9" s="83" customFormat="1" ht="18">
      <c r="A411" s="109"/>
      <c r="B411" s="110"/>
      <c r="C411" s="110"/>
      <c r="D411" s="111"/>
      <c r="E411" s="111"/>
      <c r="F411" s="111"/>
      <c r="G411" s="111"/>
      <c r="H411" s="111"/>
      <c r="I411" s="112"/>
    </row>
    <row r="412" spans="1:9" s="83" customFormat="1" ht="18">
      <c r="A412" s="109"/>
      <c r="B412" s="110"/>
      <c r="C412" s="110"/>
      <c r="D412" s="111"/>
      <c r="E412" s="111"/>
      <c r="F412" s="111"/>
      <c r="G412" s="111"/>
      <c r="H412" s="111"/>
      <c r="I412" s="112"/>
    </row>
    <row r="413" spans="1:9" s="83" customFormat="1" ht="18">
      <c r="A413" s="109"/>
      <c r="B413" s="110"/>
      <c r="C413" s="110"/>
      <c r="D413" s="111"/>
      <c r="E413" s="111"/>
      <c r="F413" s="111"/>
      <c r="G413" s="111"/>
      <c r="H413" s="111"/>
      <c r="I413" s="112"/>
    </row>
    <row r="414" spans="1:9" s="83" customFormat="1" ht="18">
      <c r="A414" s="109"/>
      <c r="B414" s="110"/>
      <c r="C414" s="110"/>
      <c r="D414" s="111"/>
      <c r="E414" s="111"/>
      <c r="F414" s="111"/>
      <c r="G414" s="111"/>
      <c r="H414" s="111"/>
      <c r="I414" s="112"/>
    </row>
    <row r="415" spans="1:9" s="83" customFormat="1" ht="18">
      <c r="A415" s="109"/>
      <c r="B415" s="110"/>
      <c r="C415" s="110"/>
      <c r="D415" s="111"/>
      <c r="E415" s="111"/>
      <c r="F415" s="111"/>
      <c r="G415" s="111"/>
      <c r="H415" s="111"/>
      <c r="I415" s="112"/>
    </row>
    <row r="416" spans="1:9" s="83" customFormat="1" ht="18">
      <c r="A416" s="109"/>
      <c r="B416" s="110"/>
      <c r="C416" s="110"/>
      <c r="D416" s="111"/>
      <c r="E416" s="111"/>
      <c r="F416" s="111"/>
      <c r="G416" s="111"/>
      <c r="H416" s="111"/>
      <c r="I416" s="112"/>
    </row>
    <row r="417" spans="1:9" s="83" customFormat="1" ht="18">
      <c r="A417" s="109"/>
      <c r="B417" s="110"/>
      <c r="C417" s="110"/>
      <c r="D417" s="111"/>
      <c r="E417" s="111"/>
      <c r="F417" s="111"/>
      <c r="G417" s="111"/>
      <c r="H417" s="111"/>
      <c r="I417" s="112"/>
    </row>
    <row r="418" spans="1:9" s="83" customFormat="1" ht="18">
      <c r="A418" s="109"/>
      <c r="B418" s="110"/>
      <c r="C418" s="110"/>
      <c r="D418" s="111"/>
      <c r="E418" s="111"/>
      <c r="F418" s="111"/>
      <c r="G418" s="111"/>
      <c r="H418" s="111"/>
      <c r="I418" s="112"/>
    </row>
    <row r="419" spans="1:9" s="83" customFormat="1" ht="18">
      <c r="A419" s="109"/>
      <c r="B419" s="110"/>
      <c r="C419" s="110"/>
      <c r="D419" s="111"/>
      <c r="E419" s="111"/>
      <c r="F419" s="111"/>
      <c r="G419" s="111"/>
      <c r="H419" s="111"/>
      <c r="I419" s="112"/>
    </row>
    <row r="420" spans="1:9" s="83" customFormat="1" ht="18">
      <c r="A420" s="109"/>
      <c r="B420" s="110"/>
      <c r="C420" s="110"/>
      <c r="D420" s="111"/>
      <c r="E420" s="111"/>
      <c r="F420" s="111"/>
      <c r="G420" s="111"/>
      <c r="H420" s="111"/>
      <c r="I420" s="112"/>
    </row>
    <row r="421" spans="1:9" s="83" customFormat="1" ht="18">
      <c r="A421" s="109"/>
      <c r="B421" s="110"/>
      <c r="C421" s="110"/>
      <c r="D421" s="111"/>
      <c r="E421" s="111"/>
      <c r="F421" s="111"/>
      <c r="G421" s="111"/>
      <c r="H421" s="111"/>
      <c r="I421" s="112"/>
    </row>
    <row r="422" spans="1:9" s="83" customFormat="1" ht="18">
      <c r="A422" s="109"/>
      <c r="B422" s="110"/>
      <c r="C422" s="110"/>
      <c r="D422" s="111"/>
      <c r="E422" s="111"/>
      <c r="F422" s="111"/>
      <c r="G422" s="111"/>
      <c r="H422" s="111"/>
      <c r="I422" s="112"/>
    </row>
    <row r="423" spans="1:9" s="83" customFormat="1" ht="18">
      <c r="A423" s="109"/>
      <c r="B423" s="110"/>
      <c r="C423" s="110"/>
      <c r="D423" s="111"/>
      <c r="E423" s="111"/>
      <c r="F423" s="111"/>
      <c r="G423" s="111"/>
      <c r="H423" s="111"/>
      <c r="I423" s="112"/>
    </row>
    <row r="424" spans="1:9" s="83" customFormat="1" ht="18">
      <c r="A424" s="109"/>
      <c r="B424" s="110"/>
      <c r="C424" s="110"/>
      <c r="D424" s="111"/>
      <c r="E424" s="111"/>
      <c r="F424" s="111"/>
      <c r="G424" s="111"/>
      <c r="H424" s="111"/>
      <c r="I424" s="112"/>
    </row>
    <row r="425" spans="1:9" s="83" customFormat="1" ht="18">
      <c r="A425" s="109"/>
      <c r="B425" s="110"/>
      <c r="C425" s="110"/>
      <c r="D425" s="111"/>
      <c r="E425" s="111"/>
      <c r="F425" s="111"/>
      <c r="G425" s="111"/>
      <c r="H425" s="111"/>
      <c r="I425" s="112"/>
    </row>
    <row r="426" spans="1:9" s="83" customFormat="1" ht="18">
      <c r="A426" s="109"/>
      <c r="B426" s="110"/>
      <c r="C426" s="110"/>
      <c r="D426" s="111"/>
      <c r="E426" s="111"/>
      <c r="F426" s="111"/>
      <c r="G426" s="111"/>
      <c r="H426" s="111"/>
      <c r="I426" s="112"/>
    </row>
    <row r="427" spans="1:9" s="83" customFormat="1" ht="18">
      <c r="A427" s="109"/>
      <c r="B427" s="110"/>
      <c r="C427" s="110"/>
      <c r="D427" s="111"/>
      <c r="E427" s="111"/>
      <c r="F427" s="111"/>
      <c r="G427" s="111"/>
      <c r="H427" s="111"/>
      <c r="I427" s="112"/>
    </row>
    <row r="428" spans="1:9" s="83" customFormat="1" ht="18">
      <c r="A428" s="109"/>
      <c r="B428" s="110"/>
      <c r="C428" s="110"/>
      <c r="D428" s="111"/>
      <c r="E428" s="111"/>
      <c r="F428" s="111"/>
      <c r="G428" s="111"/>
      <c r="H428" s="111"/>
      <c r="I428" s="112"/>
    </row>
    <row r="429" spans="1:9" s="83" customFormat="1" ht="18">
      <c r="A429" s="109"/>
      <c r="B429" s="110"/>
      <c r="C429" s="110"/>
      <c r="D429" s="111"/>
      <c r="E429" s="111"/>
      <c r="F429" s="111"/>
      <c r="G429" s="111"/>
      <c r="H429" s="111"/>
      <c r="I429" s="112"/>
    </row>
    <row r="430" spans="1:9" s="83" customFormat="1" ht="18">
      <c r="A430" s="109"/>
      <c r="B430" s="110"/>
      <c r="C430" s="110"/>
      <c r="D430" s="111"/>
      <c r="E430" s="111"/>
      <c r="F430" s="111"/>
      <c r="G430" s="111"/>
      <c r="H430" s="111"/>
      <c r="I430" s="112"/>
    </row>
    <row r="431" spans="1:9" s="83" customFormat="1" ht="18">
      <c r="A431" s="109"/>
      <c r="B431" s="110"/>
      <c r="C431" s="110"/>
      <c r="D431" s="111"/>
      <c r="E431" s="111"/>
      <c r="F431" s="111"/>
      <c r="G431" s="111"/>
      <c r="H431" s="111"/>
      <c r="I431" s="112"/>
    </row>
    <row r="432" spans="1:9" s="83" customFormat="1" ht="18">
      <c r="A432" s="109"/>
      <c r="B432" s="110"/>
      <c r="C432" s="110"/>
      <c r="D432" s="111"/>
      <c r="E432" s="111"/>
      <c r="F432" s="111"/>
      <c r="G432" s="111"/>
      <c r="H432" s="111"/>
      <c r="I432" s="112"/>
    </row>
    <row r="433" spans="1:9" s="83" customFormat="1" ht="18">
      <c r="A433" s="109"/>
      <c r="B433" s="110"/>
      <c r="C433" s="110"/>
      <c r="D433" s="111"/>
      <c r="E433" s="111"/>
      <c r="F433" s="111"/>
      <c r="G433" s="111"/>
      <c r="H433" s="111"/>
      <c r="I433" s="112"/>
    </row>
    <row r="434" spans="1:9" s="83" customFormat="1" ht="18">
      <c r="A434" s="109"/>
      <c r="B434" s="110"/>
      <c r="C434" s="110"/>
      <c r="D434" s="111"/>
      <c r="E434" s="111"/>
      <c r="F434" s="111"/>
      <c r="G434" s="111"/>
      <c r="H434" s="111"/>
      <c r="I434" s="112"/>
    </row>
    <row r="435" spans="1:9" s="83" customFormat="1" ht="18">
      <c r="A435" s="109"/>
      <c r="B435" s="110"/>
      <c r="C435" s="110"/>
      <c r="D435" s="111"/>
      <c r="E435" s="111"/>
      <c r="F435" s="111"/>
      <c r="G435" s="111"/>
      <c r="H435" s="111"/>
      <c r="I435" s="112"/>
    </row>
    <row r="436" spans="1:9" s="83" customFormat="1" ht="18">
      <c r="A436" s="109"/>
      <c r="B436" s="110"/>
      <c r="C436" s="110"/>
      <c r="D436" s="111"/>
      <c r="E436" s="111"/>
      <c r="F436" s="111"/>
      <c r="G436" s="111"/>
      <c r="H436" s="111"/>
      <c r="I436" s="112"/>
    </row>
    <row r="437" spans="1:9" s="83" customFormat="1" ht="18">
      <c r="A437" s="109"/>
      <c r="B437" s="110"/>
      <c r="C437" s="110"/>
      <c r="D437" s="111"/>
      <c r="E437" s="111"/>
      <c r="F437" s="111"/>
      <c r="G437" s="111"/>
      <c r="H437" s="111"/>
      <c r="I437" s="112"/>
    </row>
    <row r="438" spans="1:9" s="83" customFormat="1" ht="18">
      <c r="A438" s="109"/>
      <c r="B438" s="110"/>
      <c r="C438" s="110"/>
      <c r="D438" s="111"/>
      <c r="E438" s="111"/>
      <c r="F438" s="111"/>
      <c r="G438" s="111"/>
      <c r="H438" s="111"/>
      <c r="I438" s="112"/>
    </row>
    <row r="439" spans="1:9" s="83" customFormat="1" ht="18">
      <c r="A439" s="109"/>
      <c r="B439" s="110"/>
      <c r="C439" s="110"/>
      <c r="D439" s="111"/>
      <c r="E439" s="111"/>
      <c r="F439" s="111"/>
      <c r="G439" s="111"/>
      <c r="H439" s="111"/>
      <c r="I439" s="112"/>
    </row>
    <row r="440" spans="1:9" s="83" customFormat="1" ht="18">
      <c r="A440" s="109"/>
      <c r="B440" s="110"/>
      <c r="C440" s="110"/>
      <c r="D440" s="111"/>
      <c r="E440" s="111"/>
      <c r="F440" s="111"/>
      <c r="G440" s="111"/>
      <c r="H440" s="111"/>
      <c r="I440" s="112"/>
    </row>
    <row r="441" spans="1:9" s="83" customFormat="1" ht="18">
      <c r="A441" s="109"/>
      <c r="B441" s="110"/>
      <c r="C441" s="110"/>
      <c r="D441" s="111"/>
      <c r="E441" s="111"/>
      <c r="F441" s="111"/>
      <c r="G441" s="111"/>
      <c r="H441" s="111"/>
      <c r="I441" s="112"/>
    </row>
    <row r="442" spans="1:9" s="83" customFormat="1" ht="18">
      <c r="A442" s="109"/>
      <c r="B442" s="110"/>
      <c r="C442" s="110"/>
      <c r="D442" s="111"/>
      <c r="E442" s="111"/>
      <c r="F442" s="111"/>
      <c r="G442" s="111"/>
      <c r="H442" s="111"/>
      <c r="I442" s="112"/>
    </row>
    <row r="443" spans="1:9" s="83" customFormat="1" ht="18">
      <c r="A443" s="109"/>
      <c r="B443" s="110"/>
      <c r="C443" s="110"/>
      <c r="D443" s="111"/>
      <c r="E443" s="111"/>
      <c r="F443" s="111"/>
      <c r="G443" s="111"/>
      <c r="H443" s="111"/>
      <c r="I443" s="112"/>
    </row>
    <row r="444" spans="1:9" s="83" customFormat="1" ht="18">
      <c r="A444" s="109"/>
      <c r="B444" s="110"/>
      <c r="C444" s="110"/>
      <c r="D444" s="111"/>
      <c r="E444" s="111"/>
      <c r="F444" s="111"/>
      <c r="G444" s="111"/>
      <c r="H444" s="111"/>
      <c r="I444" s="112"/>
    </row>
    <row r="445" spans="1:9" s="83" customFormat="1" ht="18">
      <c r="A445" s="109"/>
      <c r="B445" s="110"/>
      <c r="C445" s="110"/>
      <c r="D445" s="111"/>
      <c r="E445" s="111"/>
      <c r="F445" s="111"/>
      <c r="G445" s="111"/>
      <c r="H445" s="111"/>
      <c r="I445" s="112"/>
    </row>
    <row r="446" spans="1:9" s="83" customFormat="1" ht="18">
      <c r="A446" s="109"/>
      <c r="B446" s="110"/>
      <c r="C446" s="110"/>
      <c r="D446" s="111"/>
      <c r="E446" s="111"/>
      <c r="F446" s="111"/>
      <c r="G446" s="111"/>
      <c r="H446" s="111"/>
      <c r="I446" s="112"/>
    </row>
    <row r="447" spans="1:9" s="83" customFormat="1" ht="18">
      <c r="A447" s="109"/>
      <c r="B447" s="110"/>
      <c r="C447" s="110"/>
      <c r="D447" s="111"/>
      <c r="E447" s="111"/>
      <c r="F447" s="111"/>
      <c r="G447" s="111"/>
      <c r="H447" s="111"/>
      <c r="I447" s="112"/>
    </row>
    <row r="448" spans="1:9" s="83" customFormat="1" ht="18">
      <c r="A448" s="109"/>
      <c r="B448" s="110"/>
      <c r="C448" s="110"/>
      <c r="D448" s="111"/>
      <c r="E448" s="111"/>
      <c r="F448" s="111"/>
      <c r="G448" s="111"/>
      <c r="H448" s="111"/>
      <c r="I448" s="112"/>
    </row>
    <row r="449" spans="1:9" s="83" customFormat="1" ht="18">
      <c r="A449" s="109"/>
      <c r="B449" s="110"/>
      <c r="C449" s="110"/>
      <c r="D449" s="111"/>
      <c r="E449" s="111"/>
      <c r="F449" s="111"/>
      <c r="G449" s="111"/>
      <c r="H449" s="111"/>
      <c r="I449" s="112"/>
    </row>
  </sheetData>
  <sheetProtection/>
  <mergeCells count="18">
    <mergeCell ref="A353:E353"/>
    <mergeCell ref="H9:H11"/>
    <mergeCell ref="A351:E351"/>
    <mergeCell ref="A9:A11"/>
    <mergeCell ref="B9:B11"/>
    <mergeCell ref="C9:C11"/>
    <mergeCell ref="F9:F11"/>
    <mergeCell ref="D9:D11"/>
    <mergeCell ref="J9:J11"/>
    <mergeCell ref="A7:J7"/>
    <mergeCell ref="G1:J1"/>
    <mergeCell ref="G2:J2"/>
    <mergeCell ref="G3:J3"/>
    <mergeCell ref="G4:J4"/>
    <mergeCell ref="G5:J5"/>
    <mergeCell ref="E9:E11"/>
    <mergeCell ref="I9:I11"/>
    <mergeCell ref="G9:G11"/>
  </mergeCells>
  <printOptions horizontalCentered="1"/>
  <pageMargins left="0.3937007874015748" right="0.3937007874015748" top="1.3779527559055118" bottom="0.3937007874015748" header="0.1968503937007874" footer="0.2362204724409449"/>
  <pageSetup fitToHeight="22" fitToWidth="1" horizontalDpi="600" verticalDpi="600" orientation="landscape" paperSize="9" scale="49" r:id="rId1"/>
  <headerFooter alignWithMargins="0">
    <oddFooter>&amp;R&amp;18Сторінка &amp;P</oddFooter>
  </headerFooter>
  <rowBreaks count="3" manualBreakCount="3">
    <brk id="35" max="9" man="1"/>
    <brk id="66" max="9" man="1"/>
    <brk id="11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Nelya11</cp:lastModifiedBy>
  <cp:lastPrinted>2019-02-27T14:23:09Z</cp:lastPrinted>
  <dcterms:created xsi:type="dcterms:W3CDTF">2014-01-17T10:52:16Z</dcterms:created>
  <dcterms:modified xsi:type="dcterms:W3CDTF">2019-02-27T14:30:56Z</dcterms:modified>
  <cp:category/>
  <cp:version/>
  <cp:contentType/>
  <cp:contentStatus/>
</cp:coreProperties>
</file>