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2 (c)" sheetId="1" r:id="rId1"/>
  </sheets>
  <definedNames>
    <definedName name="_xlfn.AGGREGATE" hidden="1">#NAME?</definedName>
    <definedName name="_xlnm.Print_Titles" localSheetId="0">'дод 2 (c)'!$10:$10</definedName>
    <definedName name="_xlnm.Print_Area" localSheetId="0">'дод 2 (c)'!$A$1:$F$44</definedName>
  </definedNames>
  <calcPr fullCalcOnLoad="1"/>
</workbook>
</file>

<file path=xl/sharedStrings.xml><?xml version="1.0" encoding="utf-8"?>
<sst xmlns="http://schemas.openxmlformats.org/spreadsheetml/2006/main" count="70" uniqueCount="64">
  <si>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</si>
  <si>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</si>
  <si>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</si>
  <si>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</si>
  <si>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</si>
  <si>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</si>
  <si>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</si>
  <si>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</si>
  <si>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</si>
  <si>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</si>
  <si>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</si>
  <si>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</si>
  <si>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</si>
  <si>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</si>
  <si>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</si>
  <si>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</si>
  <si>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</si>
  <si>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</si>
  <si>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</si>
  <si>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</si>
  <si>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</si>
  <si>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</si>
  <si>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</si>
  <si>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</si>
  <si>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</si>
  <si>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</si>
  <si>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</si>
  <si>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</si>
  <si>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</si>
  <si>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</si>
  <si>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</si>
  <si>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</si>
  <si>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</si>
  <si>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</si>
  <si>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</si>
  <si>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</si>
  <si>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</si>
  <si>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</si>
  <si>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</si>
  <si>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</si>
  <si>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</si>
  <si>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</si>
  <si>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</si>
  <si>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</si>
  <si>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</si>
  <si>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Фінансування міського бюджету на 2019 рік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</si>
  <si>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</si>
  <si>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</si>
  <si>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</si>
  <si>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</si>
  <si>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</si>
  <si>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</si>
  <si>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</si>
  <si>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</si>
  <si>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</si>
  <si>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</si>
  <si>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до     рішення     Сумської     міської     ради</t>
  </si>
  <si>
    <t>"Про    внесення     змін     та     доповнень</t>
  </si>
  <si>
    <t>до міського бюджету м. Суми на 2019 рік"</t>
  </si>
  <si>
    <t>від   31  липня  2019  року   №  5405 -  МР</t>
  </si>
  <si>
    <t>Сумський міський голова</t>
  </si>
  <si>
    <t>О.М. Лисенко</t>
  </si>
  <si>
    <t>Виконавець: Співакова Л.І.</t>
  </si>
  <si>
    <t xml:space="preserve">           Додаток № 2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</si>
</sst>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5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2" fillId="3" borderId="0" applyNumberFormat="0" applyBorder="0" applyAlignment="0" applyProtection="0"/>
    <xf numFmtId="0" fontId="14" fillId="4" borderId="0" applyNumberFormat="0" applyBorder="0" applyAlignment="0" applyProtection="0"/>
    <xf numFmtId="0" fontId="42" fillId="5" borderId="0" applyNumberFormat="0" applyBorder="0" applyAlignment="0" applyProtection="0"/>
    <xf numFmtId="0" fontId="14" fillId="6" borderId="0" applyNumberFormat="0" applyBorder="0" applyAlignment="0" applyProtection="0"/>
    <xf numFmtId="0" fontId="42" fillId="7" borderId="0" applyNumberFormat="0" applyBorder="0" applyAlignment="0" applyProtection="0"/>
    <xf numFmtId="0" fontId="14" fillId="8" borderId="0" applyNumberFormat="0" applyBorder="0" applyAlignment="0" applyProtection="0"/>
    <xf numFmtId="0" fontId="42" fillId="9" borderId="0" applyNumberFormat="0" applyBorder="0" applyAlignment="0" applyProtection="0"/>
    <xf numFmtId="0" fontId="14" fillId="10" borderId="0" applyNumberFormat="0" applyBorder="0" applyAlignment="0" applyProtection="0"/>
    <xf numFmtId="0" fontId="42" fillId="11" borderId="0" applyNumberFormat="0" applyBorder="0" applyAlignment="0" applyProtection="0"/>
    <xf numFmtId="0" fontId="14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42" fillId="15" borderId="0" applyNumberFormat="0" applyBorder="0" applyAlignment="0" applyProtection="0"/>
    <xf numFmtId="0" fontId="14" fillId="16" borderId="0" applyNumberFormat="0" applyBorder="0" applyAlignment="0" applyProtection="0"/>
    <xf numFmtId="0" fontId="42" fillId="17" borderId="0" applyNumberFormat="0" applyBorder="0" applyAlignment="0" applyProtection="0"/>
    <xf numFmtId="0" fontId="14" fillId="18" borderId="0" applyNumberFormat="0" applyBorder="0" applyAlignment="0" applyProtection="0"/>
    <xf numFmtId="0" fontId="42" fillId="19" borderId="0" applyNumberFormat="0" applyBorder="0" applyAlignment="0" applyProtection="0"/>
    <xf numFmtId="0" fontId="14" fillId="8" borderId="0" applyNumberFormat="0" applyBorder="0" applyAlignment="0" applyProtection="0"/>
    <xf numFmtId="0" fontId="42" fillId="20" borderId="0" applyNumberFormat="0" applyBorder="0" applyAlignment="0" applyProtection="0"/>
    <xf numFmtId="0" fontId="14" fillId="14" borderId="0" applyNumberFormat="0" applyBorder="0" applyAlignment="0" applyProtection="0"/>
    <xf numFmtId="0" fontId="42" fillId="21" borderId="0" applyNumberFormat="0" applyBorder="0" applyAlignment="0" applyProtection="0"/>
    <xf numFmtId="0" fontId="14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43" fillId="25" borderId="0" applyNumberFormat="0" applyBorder="0" applyAlignment="0" applyProtection="0"/>
    <xf numFmtId="0" fontId="13" fillId="16" borderId="0" applyNumberFormat="0" applyBorder="0" applyAlignment="0" applyProtection="0"/>
    <xf numFmtId="0" fontId="43" fillId="26" borderId="0" applyNumberFormat="0" applyBorder="0" applyAlignment="0" applyProtection="0"/>
    <xf numFmtId="0" fontId="13" fillId="18" borderId="0" applyNumberFormat="0" applyBorder="0" applyAlignment="0" applyProtection="0"/>
    <xf numFmtId="0" fontId="43" fillId="27" borderId="0" applyNumberFormat="0" applyBorder="0" applyAlignment="0" applyProtection="0"/>
    <xf numFmtId="0" fontId="13" fillId="28" borderId="0" applyNumberFormat="0" applyBorder="0" applyAlignment="0" applyProtection="0"/>
    <xf numFmtId="0" fontId="43" fillId="29" borderId="0" applyNumberFormat="0" applyBorder="0" applyAlignment="0" applyProtection="0"/>
    <xf numFmtId="0" fontId="13" fillId="30" borderId="0" applyNumberFormat="0" applyBorder="0" applyAlignment="0" applyProtection="0"/>
    <xf numFmtId="0" fontId="43" fillId="31" borderId="0" applyNumberFormat="0" applyBorder="0" applyAlignment="0" applyProtection="0"/>
    <xf numFmtId="0" fontId="13" fillId="32" borderId="0" applyNumberFormat="0" applyBorder="0" applyAlignment="0" applyProtection="0"/>
    <xf numFmtId="0" fontId="43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5" fillId="46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49" fillId="0" borderId="7" applyNumberFormat="0" applyFill="0" applyAlignment="0" applyProtection="0"/>
    <xf numFmtId="0" fontId="12" fillId="0" borderId="8" applyNumberFormat="0" applyFill="0" applyAlignment="0" applyProtection="0"/>
    <xf numFmtId="0" fontId="50" fillId="47" borderId="9" applyNumberFormat="0" applyAlignment="0" applyProtection="0"/>
    <xf numFmtId="0" fontId="10" fillId="48" borderId="10" applyNumberFormat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2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6" fillId="4" borderId="0" applyNumberFormat="0" applyBorder="0" applyAlignment="0" applyProtection="0"/>
    <xf numFmtId="0" fontId="5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55" fillId="50" borderId="14" applyNumberFormat="0" applyAlignment="0" applyProtection="0"/>
    <xf numFmtId="0" fontId="18" fillId="0" borderId="15" applyNumberFormat="0" applyFill="0" applyAlignment="0" applyProtection="0"/>
    <xf numFmtId="0" fontId="56" fillId="54" borderId="0" applyNumberFormat="0" applyBorder="0" applyAlignment="0" applyProtection="0"/>
    <xf numFmtId="0" fontId="19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77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17" xfId="0" applyNumberFormat="1" applyFont="1" applyFill="1" applyBorder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2" fillId="0" borderId="0" xfId="0" applyNumberFormat="1" applyFont="1" applyFill="1" applyAlignment="1" applyProtection="1">
      <alignment vertical="top"/>
      <protection/>
    </xf>
    <xf numFmtId="0" fontId="32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NumberFormat="1" applyFont="1" applyFill="1" applyAlignment="1" applyProtection="1">
      <alignment/>
      <protection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 vertical="top"/>
      <protection/>
    </xf>
    <xf numFmtId="0" fontId="0" fillId="55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55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vertical="top"/>
      <protection/>
    </xf>
    <xf numFmtId="4" fontId="0" fillId="0" borderId="0" xfId="0" applyNumberFormat="1" applyFont="1" applyFill="1" applyAlignment="1">
      <alignment vertical="top"/>
    </xf>
    <xf numFmtId="0" fontId="27" fillId="0" borderId="0" xfId="0" applyFont="1" applyFill="1" applyAlignment="1">
      <alignment/>
    </xf>
    <xf numFmtId="0" fontId="34" fillId="0" borderId="17" xfId="0" applyFont="1" applyFill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33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14" fontId="34" fillId="0" borderId="0" xfId="0" applyNumberFormat="1" applyFont="1" applyBorder="1" applyAlignment="1">
      <alignment horizontal="left" vertical="center"/>
    </xf>
    <xf numFmtId="0" fontId="27" fillId="56" borderId="0" xfId="0" applyNumberFormat="1" applyFont="1" applyFill="1" applyAlignment="1" applyProtection="1">
      <alignment horizontal="center"/>
      <protection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tabSelected="1" view="pageBreakPreview" zoomScale="85" zoomScaleSheetLayoutView="85" zoomScalePageLayoutView="0" workbookViewId="0" topLeftCell="A34">
      <selection activeCell="J7" sqref="J7"/>
    </sheetView>
  </sheetViews>
  <sheetFormatPr defaultColWidth="9.16015625" defaultRowHeight="12.75" customHeight="1"/>
  <cols>
    <col min="1" max="1" width="14" style="3" customWidth="1"/>
    <col min="2" max="2" width="36" style="3" customWidth="1"/>
    <col min="3" max="3" width="18.16015625" style="3" bestFit="1" customWidth="1"/>
    <col min="4" max="4" width="20.83203125" style="3" customWidth="1"/>
    <col min="5" max="5" width="20" style="3" customWidth="1"/>
    <col min="6" max="6" width="22.33203125" style="3" customWidth="1"/>
    <col min="7" max="7" width="9.16015625" style="3" customWidth="1"/>
    <col min="8" max="8" width="17" style="4" bestFit="1" customWidth="1"/>
    <col min="9" max="9" width="13.66015625" style="4" bestFit="1" customWidth="1"/>
    <col min="10" max="11" width="9.16015625" style="4" customWidth="1"/>
    <col min="12" max="12" width="18.33203125" style="4" customWidth="1"/>
    <col min="13" max="13" width="16.5" style="4" customWidth="1"/>
    <col min="14" max="14" width="14" style="4" bestFit="1" customWidth="1"/>
    <col min="15" max="16384" width="9.16015625" style="4" customWidth="1"/>
  </cols>
  <sheetData>
    <row r="1" spans="1:7" s="49" customFormat="1" ht="22.5" customHeight="1">
      <c r="A1" s="55"/>
      <c r="B1" s="55"/>
      <c r="C1" s="55"/>
      <c r="D1" s="73" t="s">
        <v>63</v>
      </c>
      <c r="E1" s="73"/>
      <c r="F1" s="62"/>
      <c r="G1" s="22"/>
    </row>
    <row r="2" spans="1:6" ht="16.5" customHeight="1">
      <c r="A2" s="56"/>
      <c r="B2" s="56"/>
      <c r="C2" s="56"/>
      <c r="D2" s="68" t="s">
        <v>56</v>
      </c>
      <c r="E2" s="68"/>
      <c r="F2" s="68"/>
    </row>
    <row r="3" spans="1:6" ht="21" customHeight="1">
      <c r="A3" s="57"/>
      <c r="B3" s="57"/>
      <c r="C3" s="58"/>
      <c r="D3" s="68" t="s">
        <v>57</v>
      </c>
      <c r="E3" s="68"/>
      <c r="F3" s="68"/>
    </row>
    <row r="4" spans="1:6" ht="19.5" customHeight="1">
      <c r="A4" s="52"/>
      <c r="B4" s="52"/>
      <c r="C4" s="53"/>
      <c r="D4" s="69" t="s">
        <v>58</v>
      </c>
      <c r="E4" s="69"/>
      <c r="F4" s="69"/>
    </row>
    <row r="5" spans="1:6" ht="19.5" customHeight="1">
      <c r="A5" s="52"/>
      <c r="B5" s="52"/>
      <c r="C5" s="53"/>
      <c r="D5" s="69" t="s">
        <v>59</v>
      </c>
      <c r="E5" s="69"/>
      <c r="F5" s="69"/>
    </row>
    <row r="6" spans="1:6" ht="19.5" customHeight="1">
      <c r="A6" s="52"/>
      <c r="B6" s="52"/>
      <c r="C6" s="53"/>
      <c r="D6" s="54"/>
      <c r="E6" s="54"/>
      <c r="F6" s="54"/>
    </row>
    <row r="7" spans="1:6" ht="19.5" customHeight="1">
      <c r="A7" s="52"/>
      <c r="B7" s="52"/>
      <c r="C7" s="53"/>
      <c r="D7" s="54"/>
      <c r="E7" s="54"/>
      <c r="F7" s="54"/>
    </row>
    <row r="8" spans="1:7" s="6" customFormat="1" ht="20.25">
      <c r="A8" s="74" t="s">
        <v>45</v>
      </c>
      <c r="B8" s="74"/>
      <c r="C8" s="74"/>
      <c r="D8" s="74"/>
      <c r="E8" s="74"/>
      <c r="F8" s="74"/>
      <c r="G8" s="5"/>
    </row>
    <row r="9" spans="1:6" ht="16.5" customHeight="1">
      <c r="A9" s="75"/>
      <c r="B9" s="75"/>
      <c r="C9" s="75"/>
      <c r="D9" s="75"/>
      <c r="E9" s="75"/>
      <c r="F9" s="7" t="s">
        <v>13</v>
      </c>
    </row>
    <row r="10" spans="1:7" s="10" customFormat="1" ht="24.75" customHeight="1">
      <c r="A10" s="76" t="s">
        <v>0</v>
      </c>
      <c r="B10" s="76" t="s">
        <v>46</v>
      </c>
      <c r="C10" s="76" t="s">
        <v>47</v>
      </c>
      <c r="D10" s="76" t="s">
        <v>2</v>
      </c>
      <c r="E10" s="76" t="s">
        <v>3</v>
      </c>
      <c r="F10" s="76"/>
      <c r="G10" s="9"/>
    </row>
    <row r="11" spans="1:7" s="10" customFormat="1" ht="29.25" customHeight="1">
      <c r="A11" s="76"/>
      <c r="B11" s="76"/>
      <c r="C11" s="76"/>
      <c r="D11" s="76"/>
      <c r="E11" s="8" t="s">
        <v>47</v>
      </c>
      <c r="F11" s="41" t="s">
        <v>48</v>
      </c>
      <c r="G11" s="9"/>
    </row>
    <row r="12" spans="1:7" s="11" customFormat="1" ht="15.75">
      <c r="A12" s="26" t="s">
        <v>4</v>
      </c>
      <c r="B12" s="27" t="s">
        <v>5</v>
      </c>
      <c r="C12" s="1">
        <f aca="true" t="shared" si="0" ref="C12:C17">D12+E12</f>
        <v>86376216.68</v>
      </c>
      <c r="D12" s="1">
        <f>D15+D13</f>
        <v>-448324080.79</v>
      </c>
      <c r="E12" s="1">
        <f>E15+E13</f>
        <v>534700297.47</v>
      </c>
      <c r="F12" s="1">
        <f>F15+F13</f>
        <v>527912207.04</v>
      </c>
      <c r="G12" s="3"/>
    </row>
    <row r="13" spans="1:7" s="45" customFormat="1" ht="15.75">
      <c r="A13" s="28" t="s">
        <v>53</v>
      </c>
      <c r="B13" s="29" t="s">
        <v>54</v>
      </c>
      <c r="C13" s="2">
        <f t="shared" si="0"/>
        <v>48093527</v>
      </c>
      <c r="D13" s="2">
        <f>D14</f>
        <v>0</v>
      </c>
      <c r="E13" s="2">
        <f>E14</f>
        <v>48093527</v>
      </c>
      <c r="F13" s="2">
        <f>F14</f>
        <v>48093527</v>
      </c>
      <c r="G13" s="44"/>
    </row>
    <row r="14" spans="1:7" s="45" customFormat="1" ht="23.25" customHeight="1">
      <c r="A14" s="28" t="s">
        <v>55</v>
      </c>
      <c r="B14" s="29" t="s">
        <v>18</v>
      </c>
      <c r="C14" s="2">
        <f t="shared" si="0"/>
        <v>48093527</v>
      </c>
      <c r="D14" s="2">
        <v>0</v>
      </c>
      <c r="E14" s="2">
        <f>E27</f>
        <v>48093527</v>
      </c>
      <c r="F14" s="2">
        <f>F27</f>
        <v>48093527</v>
      </c>
      <c r="G14" s="44"/>
    </row>
    <row r="15" spans="1:7" s="11" customFormat="1" ht="45.75" customHeight="1">
      <c r="A15" s="28" t="s">
        <v>6</v>
      </c>
      <c r="B15" s="29" t="s">
        <v>7</v>
      </c>
      <c r="C15" s="2">
        <f t="shared" si="0"/>
        <v>38282689.68000001</v>
      </c>
      <c r="D15" s="2">
        <f>D18+D16+D17</f>
        <v>-448324080.79</v>
      </c>
      <c r="E15" s="2">
        <f>E18+E16+E17</f>
        <v>486606770.47</v>
      </c>
      <c r="F15" s="2">
        <f>F18+F16+F17</f>
        <v>479818680.04</v>
      </c>
      <c r="G15" s="3"/>
    </row>
    <row r="16" spans="1:7" s="11" customFormat="1" ht="15.75">
      <c r="A16" s="28" t="s">
        <v>38</v>
      </c>
      <c r="B16" s="29" t="s">
        <v>39</v>
      </c>
      <c r="C16" s="2">
        <f t="shared" si="0"/>
        <v>38282689.68</v>
      </c>
      <c r="D16" s="2">
        <f>400000+4488811+22315673.67+638190+207500+350000+150000+250000+2164.58+150000+500000</f>
        <v>29452339.25</v>
      </c>
      <c r="E16" s="2">
        <f>8771649.27+50000+8701.16</f>
        <v>8830350.43</v>
      </c>
      <c r="F16" s="2">
        <v>2042260</v>
      </c>
      <c r="G16" s="3"/>
    </row>
    <row r="17" spans="1:7" s="11" customFormat="1" ht="15.75">
      <c r="A17" s="28" t="s">
        <v>40</v>
      </c>
      <c r="B17" s="29" t="s">
        <v>41</v>
      </c>
      <c r="C17" s="2">
        <f t="shared" si="0"/>
        <v>0</v>
      </c>
      <c r="D17" s="2">
        <v>0</v>
      </c>
      <c r="E17" s="2">
        <v>0</v>
      </c>
      <c r="F17" s="2">
        <v>0</v>
      </c>
      <c r="G17" s="3"/>
    </row>
    <row r="18" spans="1:9" s="40" customFormat="1" ht="67.5" customHeight="1">
      <c r="A18" s="28" t="s">
        <v>8</v>
      </c>
      <c r="B18" s="29" t="s">
        <v>9</v>
      </c>
      <c r="C18" s="2">
        <f aca="true" t="shared" si="1" ref="C18:C33">D18+E18</f>
        <v>0</v>
      </c>
      <c r="D18" s="2">
        <f>-448588591.33+40000-134786-0.01-100000-100000+3610000-3728000-40000-17404300-22254673.67-3489-567830-1279205.8+9000000-10000-159000+2000000-1531434-2133121.6-150000-181224+6378198+30000+2000000+4000000-9992-2725000+449000-494060+6184680+200000+181564.6+110000+261548+245500-700000+108200-9124000+2701000+304060+258168+30000+290000-9085000-4091180.23-500000+7959930+900819-30000+105800</f>
        <v>-477776420.04</v>
      </c>
      <c r="E18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-304060-258168-30000-290000+9085000+4091180.23+500000-7959930-900819+30000-105800</f>
        <v>477776420.04</v>
      </c>
      <c r="F18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-304060-258168-30000-290000+9085000+4091180.23+500000-7959930-900819+30000-105800</f>
        <v>477776420.04</v>
      </c>
      <c r="G18" s="39"/>
      <c r="H18" s="46">
        <f>D18+E18</f>
        <v>0</v>
      </c>
      <c r="I18" s="46">
        <f>E18-F18</f>
        <v>0</v>
      </c>
    </row>
    <row r="19" spans="1:12" s="13" customFormat="1" ht="30.75" customHeight="1">
      <c r="A19" s="26" t="s">
        <v>14</v>
      </c>
      <c r="B19" s="27" t="s">
        <v>15</v>
      </c>
      <c r="C19" s="1">
        <f t="shared" si="1"/>
        <v>1435569.6600000001</v>
      </c>
      <c r="D19" s="1">
        <f>D20</f>
        <v>0</v>
      </c>
      <c r="E19" s="1">
        <f>E20</f>
        <v>1435569.6600000001</v>
      </c>
      <c r="F19" s="1">
        <f>F20</f>
        <v>1435569.6600000001</v>
      </c>
      <c r="G19" s="47">
        <f>D18-D37</f>
        <v>0</v>
      </c>
      <c r="H19" s="47">
        <f>E18-E37</f>
        <v>0</v>
      </c>
      <c r="I19" s="47">
        <f>F18-F37</f>
        <v>0</v>
      </c>
      <c r="J19" s="47"/>
      <c r="L19" s="48"/>
    </row>
    <row r="20" spans="1:7" s="13" customFormat="1" ht="38.25" customHeight="1">
      <c r="A20" s="28" t="s">
        <v>16</v>
      </c>
      <c r="B20" s="29" t="s">
        <v>25</v>
      </c>
      <c r="C20" s="2">
        <f t="shared" si="1"/>
        <v>1435569.6600000001</v>
      </c>
      <c r="D20" s="2">
        <f>D21+D22</f>
        <v>0</v>
      </c>
      <c r="E20" s="2">
        <f>E21+E22</f>
        <v>1435569.6600000001</v>
      </c>
      <c r="F20" s="2">
        <f>F21+F22</f>
        <v>1435569.6600000001</v>
      </c>
      <c r="G20" s="12"/>
    </row>
    <row r="21" spans="1:7" s="13" customFormat="1" ht="18.75" customHeight="1">
      <c r="A21" s="28" t="s">
        <v>17</v>
      </c>
      <c r="B21" s="29" t="s">
        <v>18</v>
      </c>
      <c r="C21" s="2">
        <f t="shared" si="1"/>
        <v>3900000</v>
      </c>
      <c r="D21" s="30">
        <v>0</v>
      </c>
      <c r="E21" s="30">
        <v>3900000</v>
      </c>
      <c r="F21" s="30">
        <v>3900000</v>
      </c>
      <c r="G21" s="12"/>
    </row>
    <row r="22" spans="1:7" s="38" customFormat="1" ht="18.75" customHeight="1">
      <c r="A22" s="28" t="s">
        <v>29</v>
      </c>
      <c r="B22" s="29" t="s">
        <v>30</v>
      </c>
      <c r="C22" s="2">
        <f t="shared" si="1"/>
        <v>-2464430.34</v>
      </c>
      <c r="D22" s="30">
        <v>0</v>
      </c>
      <c r="E22" s="30">
        <f>-2464430.33-0.01</f>
        <v>-2464430.34</v>
      </c>
      <c r="F22" s="30">
        <f>-2464430.33-0.01</f>
        <v>-2464430.34</v>
      </c>
      <c r="G22" s="37"/>
    </row>
    <row r="23" spans="1:7" s="15" customFormat="1" ht="18.75" customHeight="1">
      <c r="A23" s="26"/>
      <c r="B23" s="27" t="s">
        <v>31</v>
      </c>
      <c r="C23" s="1">
        <f t="shared" si="1"/>
        <v>87811786.34000003</v>
      </c>
      <c r="D23" s="31">
        <f>D12+D19</f>
        <v>-448324080.79</v>
      </c>
      <c r="E23" s="31">
        <f>E12+E19</f>
        <v>536135867.13000005</v>
      </c>
      <c r="F23" s="31">
        <f>F12+F19</f>
        <v>529347776.70000005</v>
      </c>
      <c r="G23" s="14"/>
    </row>
    <row r="24" spans="1:7" s="13" customFormat="1" ht="36.75" customHeight="1">
      <c r="A24" s="26" t="s">
        <v>19</v>
      </c>
      <c r="B24" s="27" t="s">
        <v>22</v>
      </c>
      <c r="C24" s="1">
        <f>D24+E24</f>
        <v>49529096.66</v>
      </c>
      <c r="D24" s="1">
        <f>D25+D30</f>
        <v>0</v>
      </c>
      <c r="E24" s="1">
        <f>E25+E30</f>
        <v>49529096.66</v>
      </c>
      <c r="F24" s="1">
        <f>F25+F30</f>
        <v>49529096.66</v>
      </c>
      <c r="G24" s="12"/>
    </row>
    <row r="25" spans="1:7" s="13" customFormat="1" ht="15.75">
      <c r="A25" s="28" t="s">
        <v>21</v>
      </c>
      <c r="B25" s="29" t="s">
        <v>20</v>
      </c>
      <c r="C25" s="2">
        <f>D25+E25</f>
        <v>51993527</v>
      </c>
      <c r="D25" s="2">
        <f>D26+D28</f>
        <v>0</v>
      </c>
      <c r="E25" s="2">
        <f>E26+E28</f>
        <v>51993527</v>
      </c>
      <c r="F25" s="2">
        <f>F26+F28</f>
        <v>51993527</v>
      </c>
      <c r="G25" s="12"/>
    </row>
    <row r="26" spans="1:7" s="13" customFormat="1" ht="15.75">
      <c r="A26" s="28" t="s">
        <v>49</v>
      </c>
      <c r="B26" s="29" t="s">
        <v>51</v>
      </c>
      <c r="C26" s="2">
        <f t="shared" si="1"/>
        <v>48093527</v>
      </c>
      <c r="D26" s="2">
        <f>D27</f>
        <v>0</v>
      </c>
      <c r="E26" s="2">
        <f>E27</f>
        <v>48093527</v>
      </c>
      <c r="F26" s="2">
        <f>F27</f>
        <v>48093527</v>
      </c>
      <c r="G26" s="12"/>
    </row>
    <row r="27" spans="1:7" s="13" customFormat="1" ht="15.75">
      <c r="A27" s="28" t="s">
        <v>50</v>
      </c>
      <c r="B27" s="29" t="s">
        <v>52</v>
      </c>
      <c r="C27" s="2">
        <f t="shared" si="1"/>
        <v>48093527</v>
      </c>
      <c r="D27" s="2">
        <v>0</v>
      </c>
      <c r="E27" s="2">
        <v>48093527</v>
      </c>
      <c r="F27" s="2">
        <v>48093527</v>
      </c>
      <c r="G27" s="12"/>
    </row>
    <row r="28" spans="1:7" s="13" customFormat="1" ht="15.75">
      <c r="A28" s="28" t="s">
        <v>23</v>
      </c>
      <c r="B28" s="29" t="s">
        <v>24</v>
      </c>
      <c r="C28" s="2">
        <f t="shared" si="1"/>
        <v>3900000</v>
      </c>
      <c r="D28" s="2">
        <f>D29</f>
        <v>0</v>
      </c>
      <c r="E28" s="2">
        <f>E29</f>
        <v>3900000</v>
      </c>
      <c r="F28" s="2">
        <f>F29</f>
        <v>3900000</v>
      </c>
      <c r="G28" s="12"/>
    </row>
    <row r="29" spans="1:7" s="13" customFormat="1" ht="31.5">
      <c r="A29" s="28" t="s">
        <v>27</v>
      </c>
      <c r="B29" s="29" t="s">
        <v>28</v>
      </c>
      <c r="C29" s="2">
        <f t="shared" si="1"/>
        <v>3900000</v>
      </c>
      <c r="D29" s="30">
        <v>0</v>
      </c>
      <c r="E29" s="30">
        <v>3900000</v>
      </c>
      <c r="F29" s="30">
        <v>3900000</v>
      </c>
      <c r="G29" s="12"/>
    </row>
    <row r="30" spans="1:7" s="13" customFormat="1" ht="18.75" customHeight="1">
      <c r="A30" s="28" t="s">
        <v>32</v>
      </c>
      <c r="B30" s="29" t="s">
        <v>33</v>
      </c>
      <c r="C30" s="2">
        <f>D30+E30</f>
        <v>-2464430.34</v>
      </c>
      <c r="D30" s="30">
        <f aca="true" t="shared" si="2" ref="D30:F31">D31</f>
        <v>0</v>
      </c>
      <c r="E30" s="30">
        <f t="shared" si="2"/>
        <v>-2464430.34</v>
      </c>
      <c r="F30" s="30">
        <f t="shared" si="2"/>
        <v>-2464430.34</v>
      </c>
      <c r="G30" s="12"/>
    </row>
    <row r="31" spans="1:7" s="13" customFormat="1" ht="18.75" customHeight="1">
      <c r="A31" s="28" t="s">
        <v>34</v>
      </c>
      <c r="B31" s="29" t="s">
        <v>35</v>
      </c>
      <c r="C31" s="2">
        <f t="shared" si="1"/>
        <v>-2464430.34</v>
      </c>
      <c r="D31" s="30">
        <f t="shared" si="2"/>
        <v>0</v>
      </c>
      <c r="E31" s="30">
        <f>E32</f>
        <v>-2464430.34</v>
      </c>
      <c r="F31" s="30">
        <f t="shared" si="2"/>
        <v>-2464430.34</v>
      </c>
      <c r="G31" s="12"/>
    </row>
    <row r="32" spans="1:7" s="38" customFormat="1" ht="31.5">
      <c r="A32" s="28" t="s">
        <v>36</v>
      </c>
      <c r="B32" s="29" t="s">
        <v>28</v>
      </c>
      <c r="C32" s="2">
        <f t="shared" si="1"/>
        <v>-2464430.34</v>
      </c>
      <c r="D32" s="30">
        <v>0</v>
      </c>
      <c r="E32" s="30">
        <f>-2464430.33-0.01</f>
        <v>-2464430.34</v>
      </c>
      <c r="F32" s="30">
        <f>-2464430.33-0.01</f>
        <v>-2464430.34</v>
      </c>
      <c r="G32" s="37"/>
    </row>
    <row r="33" spans="1:7" s="13" customFormat="1" ht="36.75" customHeight="1">
      <c r="A33" s="26" t="s">
        <v>10</v>
      </c>
      <c r="B33" s="27" t="s">
        <v>1</v>
      </c>
      <c r="C33" s="1">
        <f t="shared" si="1"/>
        <v>38282689.68000001</v>
      </c>
      <c r="D33" s="1">
        <f>D34</f>
        <v>-448324080.79</v>
      </c>
      <c r="E33" s="1">
        <f>E34</f>
        <v>486606770.47</v>
      </c>
      <c r="F33" s="1">
        <f>F34</f>
        <v>479818680.04</v>
      </c>
      <c r="G33" s="12"/>
    </row>
    <row r="34" spans="1:10" s="13" customFormat="1" ht="31.5">
      <c r="A34" s="28" t="s">
        <v>11</v>
      </c>
      <c r="B34" s="29" t="s">
        <v>26</v>
      </c>
      <c r="C34" s="2">
        <f>D34+E34</f>
        <v>38282689.68000001</v>
      </c>
      <c r="D34" s="2">
        <f>D37+D35+D36</f>
        <v>-448324080.79</v>
      </c>
      <c r="E34" s="2">
        <f>E37+E35+E36</f>
        <v>486606770.47</v>
      </c>
      <c r="F34" s="2">
        <f>F37+F35+F36</f>
        <v>479818680.04</v>
      </c>
      <c r="G34" s="12"/>
      <c r="J34" s="36" t="s">
        <v>44</v>
      </c>
    </row>
    <row r="35" spans="1:7" s="13" customFormat="1" ht="15.75">
      <c r="A35" s="28" t="s">
        <v>42</v>
      </c>
      <c r="B35" s="29" t="s">
        <v>39</v>
      </c>
      <c r="C35" s="2">
        <f>D35+E35</f>
        <v>38282689.68</v>
      </c>
      <c r="D35" s="2">
        <f>400000+4488811+22315673.67+638190+207500+350000+150000+250000+2164.58+150000+500000</f>
        <v>29452339.25</v>
      </c>
      <c r="E35" s="2">
        <f>8771649.27+50000+8701.16</f>
        <v>8830350.43</v>
      </c>
      <c r="F35" s="2">
        <v>2042260</v>
      </c>
      <c r="G35" s="12"/>
    </row>
    <row r="36" spans="1:7" s="13" customFormat="1" ht="15.75">
      <c r="A36" s="28" t="s">
        <v>43</v>
      </c>
      <c r="B36" s="29" t="s">
        <v>41</v>
      </c>
      <c r="C36" s="2">
        <f>D36+E36</f>
        <v>0</v>
      </c>
      <c r="D36" s="2">
        <v>0</v>
      </c>
      <c r="E36" s="2">
        <v>0</v>
      </c>
      <c r="F36" s="2">
        <v>0</v>
      </c>
      <c r="G36" s="12"/>
    </row>
    <row r="37" spans="1:7" s="38" customFormat="1" ht="63">
      <c r="A37" s="42" t="s">
        <v>12</v>
      </c>
      <c r="B37" s="43" t="s">
        <v>9</v>
      </c>
      <c r="C37" s="2">
        <f>D37+E37</f>
        <v>0</v>
      </c>
      <c r="D37" s="2">
        <f>-448588591.33+40000-134786-0.01-100000-100000+3610000-3728000-40000-17404300-22254673.67-3489-567830-1279205.8+9000000-10000-159000+2000000-1531434-2133121.6-150000-181224+6378198+30000+2000000+4000000-9992-2725000+449000-494060+6184680+200000+181564.6+110000+261548+245500-700000+108200-9124000+2701000+304060+258168+30000+290000-9085000-4091180.23-500000+7959930+900819-30000+105800</f>
        <v>-477776420.04</v>
      </c>
      <c r="E37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-304060-258168-30000-290000+9085000+4091180.23+500000-7959930-900819+30000-105800</f>
        <v>477776420.04</v>
      </c>
      <c r="F37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-304060-258168-30000-290000+9085000+4091180.23+500000-7959930-900819+30000-105800</f>
        <v>477776420.04</v>
      </c>
      <c r="G37" s="37"/>
    </row>
    <row r="38" spans="1:8" s="15" customFormat="1" ht="31.5">
      <c r="A38" s="26"/>
      <c r="B38" s="27" t="s">
        <v>37</v>
      </c>
      <c r="C38" s="1">
        <f>D38+E38</f>
        <v>87811786.33999997</v>
      </c>
      <c r="D38" s="31">
        <f>D24+D33</f>
        <v>-448324080.79</v>
      </c>
      <c r="E38" s="31">
        <f>E24+E33</f>
        <v>536135867.13</v>
      </c>
      <c r="F38" s="31">
        <f>F24+F33</f>
        <v>529347776.70000005</v>
      </c>
      <c r="G38" s="14"/>
      <c r="H38" s="32"/>
    </row>
    <row r="39" spans="1:8" s="16" customFormat="1" ht="38.25" customHeight="1">
      <c r="A39" s="33"/>
      <c r="B39" s="33"/>
      <c r="C39" s="34"/>
      <c r="D39" s="34"/>
      <c r="E39" s="34"/>
      <c r="F39" s="34"/>
      <c r="H39" s="17"/>
    </row>
    <row r="40" spans="1:6" s="16" customFormat="1" ht="28.5" customHeight="1">
      <c r="A40" s="70" t="s">
        <v>60</v>
      </c>
      <c r="B40" s="70"/>
      <c r="C40" s="70"/>
      <c r="D40" s="71" t="s">
        <v>61</v>
      </c>
      <c r="E40" s="71"/>
      <c r="F40" s="71"/>
    </row>
    <row r="41" spans="1:7" s="16" customFormat="1" ht="20.25" customHeight="1">
      <c r="A41" s="63"/>
      <c r="B41" s="64"/>
      <c r="C41" s="63"/>
      <c r="D41" s="51"/>
      <c r="E41" s="65"/>
      <c r="F41" s="51"/>
      <c r="G41" s="18"/>
    </row>
    <row r="42" spans="1:7" s="20" customFormat="1" ht="21.75" customHeight="1">
      <c r="A42" s="72" t="s">
        <v>62</v>
      </c>
      <c r="B42" s="72"/>
      <c r="C42" s="72"/>
      <c r="D42" s="66"/>
      <c r="E42" s="66"/>
      <c r="F42" s="67"/>
      <c r="G42" s="21"/>
    </row>
    <row r="43" spans="1:7" s="19" customFormat="1" ht="18.75" customHeight="1">
      <c r="A43" s="50"/>
      <c r="B43" s="61"/>
      <c r="C43" s="59"/>
      <c r="D43" s="60"/>
      <c r="E43" s="60"/>
      <c r="F43" s="60"/>
      <c r="G43" s="22"/>
    </row>
    <row r="44" spans="1:7" s="19" customFormat="1" ht="18.75">
      <c r="A44" s="23"/>
      <c r="B44" s="23"/>
      <c r="C44" s="35"/>
      <c r="D44" s="35"/>
      <c r="E44" s="35"/>
      <c r="F44" s="35"/>
      <c r="G44" s="22"/>
    </row>
    <row r="45" spans="1:7" s="24" customFormat="1" ht="18.75">
      <c r="A45" s="23"/>
      <c r="B45" s="23"/>
      <c r="C45" s="35"/>
      <c r="D45" s="35"/>
      <c r="E45" s="35"/>
      <c r="F45" s="35"/>
      <c r="G45" s="22"/>
    </row>
    <row r="46" spans="1:2" ht="12.75" customHeight="1">
      <c r="A46" s="25"/>
      <c r="B46" s="25"/>
    </row>
  </sheetData>
  <sheetProtection/>
  <mergeCells count="15">
    <mergeCell ref="D1:E1"/>
    <mergeCell ref="A8:F8"/>
    <mergeCell ref="A9:E9"/>
    <mergeCell ref="A10:A11"/>
    <mergeCell ref="B10:B11"/>
    <mergeCell ref="C10:C11"/>
    <mergeCell ref="D10:D11"/>
    <mergeCell ref="E10:F10"/>
    <mergeCell ref="D2:F2"/>
    <mergeCell ref="D3:F3"/>
    <mergeCell ref="D4:F4"/>
    <mergeCell ref="D5:F5"/>
    <mergeCell ref="A40:C40"/>
    <mergeCell ref="D40:F40"/>
    <mergeCell ref="A42:C42"/>
  </mergeCells>
  <printOptions horizontalCentered="1"/>
  <pageMargins left="0.7480314960629921" right="0.3937007874015748" top="0.5905511811023623" bottom="0.1968503937007874" header="0.2362204724409449" footer="0.1968503937007874"/>
  <pageSetup firstPageNumber="0" useFirstPageNumber="1" fitToHeight="1" fitToWidth="1" horizontalDpi="600" verticalDpi="600" orientation="portrait" paperSize="9" scale="70" r:id="rId1"/>
  <rowBreaks count="2" manualBreakCount="2">
    <brk id="43" max="5" man="1"/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2019-08-01T06:36:26Z</cp:lastPrinted>
  <dcterms:created xsi:type="dcterms:W3CDTF">2014-01-17T10:52:16Z</dcterms:created>
  <dcterms:modified xsi:type="dcterms:W3CDTF">2019-08-01T06:36:28Z</dcterms:modified>
  <cp:category/>
  <cp:version/>
  <cp:contentType/>
  <cp:contentStatus/>
</cp:coreProperties>
</file>