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'Лист1'!$A$1:$V$70</definedName>
  </definedNames>
  <calcPr fullCalcOnLoad="1"/>
</workbook>
</file>

<file path=xl/sharedStrings.xml><?xml version="1.0" encoding="utf-8"?>
<sst xmlns="http://schemas.openxmlformats.org/spreadsheetml/2006/main" count="99" uniqueCount="64">
  <si>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</si>
  <si>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</si>
  <si>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</si>
  <si>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</si>
  <si>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</si>
  <si>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</si>
  <si>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</si>
  <si>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</si>
  <si>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</si>
  <si>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</si>
  <si>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</si>
  <si>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</si>
  <si>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</si>
  <si>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</si>
  <si>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</si>
  <si>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</si>
  <si>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</si>
  <si>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</si>
  <si>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</si>
  <si>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</si>
  <si>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Заг. Фонд</t>
  </si>
  <si>
    <t>Спец.фонд</t>
  </si>
  <si>
    <t xml:space="preserve">                             </t>
  </si>
  <si>
    <t xml:space="preserve">  </t>
  </si>
  <si>
    <t>Виконавець: Липова С.А.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</si>
  <si>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</si>
  <si>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</si>
  <si>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</si>
  <si>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</si>
  <si>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</si>
  <si>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</si>
  <si>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</si>
  <si>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</si>
  <si>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</si>
  <si>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ТПКВКМБ 7640 "Заходи з енергозбереження" тис.грн.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</si>
  <si>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</si>
  <si>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Завдання 8. Реалізація інвестиційних проектів</t>
  </si>
  <si>
    <t>Завдання 5. Термомодернізація будівель</t>
  </si>
  <si>
    <t>Відповідальний виконавець: відділ охорони здоров`я Сумської міської ради</t>
  </si>
  <si>
    <t>О.М.Лисенко</t>
  </si>
  <si>
    <t>Сумський міський голова</t>
  </si>
  <si>
    <t>ТПКВКМБ  7640 "Заходи з енергозбереження", тис. грн.</t>
  </si>
  <si>
    <t>Показник ефективності:</t>
  </si>
  <si>
    <t>середні витрати на оплату послуг технічного нагляду, тис.грн.</t>
  </si>
  <si>
    <t>середні витрати на отримання сертифікату відповідності закінченого будівництвом об’єкта проектній документації, тис.грн.</t>
  </si>
  <si>
    <t>0717640</t>
  </si>
  <si>
    <t>загальна площа огороджуючих конструкцій (зовнішні стіни, технічний поверх, віконні блоки) кв м</t>
  </si>
  <si>
    <t>площа огороджуючих конструкцій, що планується модернізувати, кв м</t>
  </si>
  <si>
    <t>кількість установлених теплових модулів, од.</t>
  </si>
  <si>
    <t>середні витрати на модернізацію огороджуючих конструкцій, тис. грн/кв м</t>
  </si>
  <si>
    <t>середні витрати на установку теплового модуля, тис. грн.</t>
  </si>
  <si>
    <t>Показник якості:</t>
  </si>
  <si>
    <t>відсоток площі огороджуючих конструкцій,  що планується модернізувати, %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</si>
  <si>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І.Сірка, 3</t>
  </si>
  <si>
    <t>площа огороджуючих конструкцій (фасад, цоколь), кв м</t>
  </si>
  <si>
    <t>площа утеплення огороджуючих конструкцій (фасад, цоколь), що планується утеплити, кв м</t>
  </si>
  <si>
    <t>середні витрати на утеплення огороджуючих конструкцій, тис грн./кв.м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</si>
  <si>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</si>
  <si>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середні витрати на отримання енергетичного секртифікату, тис.грн/од</t>
  </si>
  <si>
    <t>Усього на виконання Програми, тис.грн.</t>
  </si>
  <si>
    <t xml:space="preserve">  Додаток  4</t>
  </si>
  <si>
    <t xml:space="preserve">до   рішення   Сумської   міської   ради                                                                            «Про внесення змін до рішення Сумської міської ради від 18 грудня 2019 року № 6108-МР «Про Програму підвищення  енергоефективності  в  бюджетній  сфері  Сумської міської об’єднаної територіальної громади на 2020-2022 роки»  (зі змінами)»                                                                                               </t>
  </si>
  <si>
    <t>Відповідальний виконавець: відділ охорони здоров'я Сумської міської ради, КНП " ДКЛ Святої Зінаїди" Сумської міської ради</t>
  </si>
  <si>
    <t>від  19 серпня 2020 року  № 7295 - МР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</si>
</sst>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4"/>
      <name val="Calibri"/>
      <family val="2"/>
    </font>
    <font>
      <b/>
      <sz val="24"/>
      <name val="Calibri"/>
      <family val="2"/>
    </font>
    <font>
      <sz val="24"/>
      <name val="Times New Roman"/>
      <family val="1"/>
    </font>
    <font>
      <sz val="36"/>
      <name val="Calibri"/>
      <family val="2"/>
    </font>
    <font>
      <b/>
      <sz val="36"/>
      <name val="Calibri"/>
      <family val="2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textRotation="180" wrapText="1"/>
    </xf>
    <xf numFmtId="188" fontId="5" fillId="0" borderId="0" xfId="0" applyNumberFormat="1" applyFont="1" applyFill="1" applyAlignment="1">
      <alignment horizontal="center" vertical="center" textRotation="180" wrapText="1"/>
    </xf>
    <xf numFmtId="188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180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textRotation="180"/>
    </xf>
    <xf numFmtId="0" fontId="5" fillId="0" borderId="0" xfId="0" applyFont="1" applyFill="1" applyAlignment="1">
      <alignment vertical="center" textRotation="180"/>
    </xf>
    <xf numFmtId="0" fontId="6" fillId="32" borderId="17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5" fillId="32" borderId="0" xfId="0" applyFont="1" applyFill="1" applyAlignment="1">
      <alignment vertical="center" textRotation="180"/>
    </xf>
    <xf numFmtId="0" fontId="9" fillId="32" borderId="0" xfId="0" applyFont="1" applyFill="1" applyAlignment="1">
      <alignment/>
    </xf>
    <xf numFmtId="0" fontId="8" fillId="32" borderId="2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5" fillId="32" borderId="0" xfId="0" applyFont="1" applyFill="1" applyAlignment="1">
      <alignment textRotation="180"/>
    </xf>
    <xf numFmtId="0" fontId="8" fillId="32" borderId="17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 vertical="center" textRotation="180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 textRotation="180"/>
    </xf>
    <xf numFmtId="0" fontId="6" fillId="0" borderId="10" xfId="0" applyFont="1" applyFill="1" applyBorder="1" applyAlignment="1">
      <alignment horizontal="left" vertical="top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4" fontId="5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14" fontId="14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" fontId="6" fillId="0" borderId="2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view="pageBreakPreview" zoomScale="39" zoomScaleNormal="55" zoomScaleSheetLayoutView="39" zoomScalePageLayoutView="0" workbookViewId="0" topLeftCell="A58">
      <selection activeCell="D69" sqref="D69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1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1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1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64" customWidth="1"/>
    <col min="22" max="22" width="6.8515625" style="63" customWidth="1"/>
    <col min="23" max="16384" width="9.140625" style="6" customWidth="1"/>
  </cols>
  <sheetData>
    <row r="1" spans="3:22" s="17" customFormat="1" ht="40.5" customHeight="1">
      <c r="C1" s="19"/>
      <c r="E1" s="18"/>
      <c r="H1" s="19"/>
      <c r="K1" s="20"/>
      <c r="M1" s="20"/>
      <c r="N1" s="95" t="s">
        <v>60</v>
      </c>
      <c r="O1" s="95"/>
      <c r="P1" s="95"/>
      <c r="Q1" s="95"/>
      <c r="R1" s="95"/>
      <c r="S1" s="95"/>
      <c r="T1" s="95"/>
      <c r="U1" s="95"/>
      <c r="V1" s="20"/>
    </row>
    <row r="2" spans="3:22" s="17" customFormat="1" ht="168" customHeight="1">
      <c r="C2" s="19"/>
      <c r="D2" s="18"/>
      <c r="E2" s="18"/>
      <c r="G2" s="18"/>
      <c r="H2" s="19"/>
      <c r="K2" s="21"/>
      <c r="L2" s="21"/>
      <c r="M2" s="22"/>
      <c r="N2" s="99" t="s">
        <v>61</v>
      </c>
      <c r="O2" s="99"/>
      <c r="P2" s="99"/>
      <c r="Q2" s="99"/>
      <c r="R2" s="99"/>
      <c r="S2" s="99"/>
      <c r="T2" s="99"/>
      <c r="U2" s="99"/>
      <c r="V2" s="22"/>
    </row>
    <row r="3" spans="3:22" s="17" customFormat="1" ht="48.75" customHeight="1">
      <c r="C3" s="19"/>
      <c r="D3" s="18"/>
      <c r="E3" s="18"/>
      <c r="G3" s="18"/>
      <c r="H3" s="19"/>
      <c r="K3" s="22" t="s">
        <v>22</v>
      </c>
      <c r="L3" s="21" t="s">
        <v>23</v>
      </c>
      <c r="M3" s="22"/>
      <c r="N3" s="99" t="s">
        <v>63</v>
      </c>
      <c r="O3" s="99"/>
      <c r="P3" s="99"/>
      <c r="Q3" s="99"/>
      <c r="R3" s="99"/>
      <c r="S3" s="99"/>
      <c r="T3" s="99"/>
      <c r="U3" s="99"/>
      <c r="V3" s="22"/>
    </row>
    <row r="4" spans="3:22" s="17" customFormat="1" ht="9.75" customHeight="1">
      <c r="C4" s="19"/>
      <c r="H4" s="19"/>
      <c r="M4" s="19"/>
      <c r="O4" s="23"/>
      <c r="P4" s="23"/>
      <c r="Q4" s="23"/>
      <c r="R4" s="23"/>
      <c r="S4" s="23"/>
      <c r="T4" s="23"/>
      <c r="U4" s="24"/>
      <c r="V4" s="25"/>
    </row>
    <row r="5" spans="3:22" s="17" customFormat="1" ht="6.75" customHeight="1">
      <c r="C5" s="19"/>
      <c r="H5" s="19"/>
      <c r="M5" s="19"/>
      <c r="O5" s="23"/>
      <c r="P5" s="23"/>
      <c r="Q5" s="23"/>
      <c r="R5" s="23"/>
      <c r="S5" s="23"/>
      <c r="T5" s="23"/>
      <c r="U5" s="24"/>
      <c r="V5" s="25"/>
    </row>
    <row r="6" spans="1:22" s="10" customFormat="1" ht="57.75" customHeight="1">
      <c r="A6" s="103" t="s">
        <v>28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26"/>
    </row>
    <row r="7" spans="3:22" s="10" customFormat="1" ht="52.5" customHeight="1" thickBot="1">
      <c r="C7" s="27"/>
      <c r="H7" s="15"/>
      <c r="M7" s="15"/>
      <c r="U7" s="50" t="s">
        <v>29</v>
      </c>
      <c r="V7" s="28"/>
    </row>
    <row r="8" spans="1:22" s="10" customFormat="1" ht="33" customHeight="1">
      <c r="A8" s="115" t="s">
        <v>19</v>
      </c>
      <c r="B8" s="100" t="s">
        <v>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/>
      <c r="V8" s="28"/>
    </row>
    <row r="9" spans="1:22" s="10" customFormat="1" ht="23.25" customHeight="1">
      <c r="A9" s="116"/>
      <c r="B9" s="122" t="s">
        <v>25</v>
      </c>
      <c r="C9" s="123"/>
      <c r="D9" s="123"/>
      <c r="E9" s="123"/>
      <c r="F9" s="123"/>
      <c r="G9" s="29"/>
      <c r="H9" s="118" t="s">
        <v>26</v>
      </c>
      <c r="I9" s="119"/>
      <c r="J9" s="119"/>
      <c r="K9" s="120"/>
      <c r="L9" s="114"/>
      <c r="M9" s="118" t="s">
        <v>27</v>
      </c>
      <c r="N9" s="119"/>
      <c r="O9" s="119"/>
      <c r="P9" s="119"/>
      <c r="Q9" s="119"/>
      <c r="R9" s="119"/>
      <c r="S9" s="119"/>
      <c r="T9" s="119"/>
      <c r="U9" s="121"/>
      <c r="V9" s="9"/>
    </row>
    <row r="10" spans="1:22" s="10" customFormat="1" ht="78" customHeight="1">
      <c r="A10" s="116"/>
      <c r="B10" s="126" t="s">
        <v>12</v>
      </c>
      <c r="C10" s="104" t="s">
        <v>1</v>
      </c>
      <c r="D10" s="112" t="s">
        <v>30</v>
      </c>
      <c r="E10" s="112"/>
      <c r="F10" s="106" t="s">
        <v>3</v>
      </c>
      <c r="G10" s="107"/>
      <c r="H10" s="104" t="s">
        <v>1</v>
      </c>
      <c r="I10" s="112" t="s">
        <v>30</v>
      </c>
      <c r="J10" s="112"/>
      <c r="K10" s="110" t="s">
        <v>3</v>
      </c>
      <c r="L10" s="114"/>
      <c r="M10" s="104" t="s">
        <v>1</v>
      </c>
      <c r="N10" s="112" t="s">
        <v>30</v>
      </c>
      <c r="O10" s="112"/>
      <c r="P10" s="113" t="s">
        <v>2</v>
      </c>
      <c r="Q10" s="113"/>
      <c r="R10" s="124" t="s">
        <v>18</v>
      </c>
      <c r="S10" s="125"/>
      <c r="T10" s="110" t="s">
        <v>3</v>
      </c>
      <c r="U10" s="111"/>
      <c r="V10" s="9"/>
    </row>
    <row r="11" spans="1:23" s="10" customFormat="1" ht="113.25" customHeight="1" thickBot="1">
      <c r="A11" s="117"/>
      <c r="B11" s="127"/>
      <c r="C11" s="105"/>
      <c r="D11" s="69" t="s">
        <v>11</v>
      </c>
      <c r="E11" s="69" t="s">
        <v>10</v>
      </c>
      <c r="F11" s="69" t="s">
        <v>11</v>
      </c>
      <c r="G11" s="69" t="s">
        <v>10</v>
      </c>
      <c r="H11" s="105"/>
      <c r="I11" s="69" t="s">
        <v>11</v>
      </c>
      <c r="J11" s="69" t="s">
        <v>10</v>
      </c>
      <c r="K11" s="69" t="s">
        <v>11</v>
      </c>
      <c r="L11" s="70" t="s">
        <v>10</v>
      </c>
      <c r="M11" s="105"/>
      <c r="N11" s="69" t="s">
        <v>11</v>
      </c>
      <c r="O11" s="70" t="s">
        <v>10</v>
      </c>
      <c r="P11" s="69" t="s">
        <v>11</v>
      </c>
      <c r="Q11" s="71" t="s">
        <v>10</v>
      </c>
      <c r="R11" s="71" t="s">
        <v>11</v>
      </c>
      <c r="S11" s="72" t="s">
        <v>9</v>
      </c>
      <c r="T11" s="72" t="s">
        <v>20</v>
      </c>
      <c r="U11" s="73" t="s">
        <v>21</v>
      </c>
      <c r="V11" s="9"/>
      <c r="W11" s="30"/>
    </row>
    <row r="12" spans="1:23" s="10" customFormat="1" ht="25.5">
      <c r="A12" s="65">
        <v>1</v>
      </c>
      <c r="B12" s="66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  <c r="R12" s="67">
        <v>16</v>
      </c>
      <c r="S12" s="68">
        <v>17</v>
      </c>
      <c r="T12" s="68">
        <v>16</v>
      </c>
      <c r="U12" s="67">
        <v>17</v>
      </c>
      <c r="V12" s="31"/>
      <c r="W12" s="30"/>
    </row>
    <row r="13" spans="1:23" s="10" customFormat="1" ht="90.75" customHeight="1">
      <c r="A13" s="12" t="s">
        <v>59</v>
      </c>
      <c r="B13" s="12"/>
      <c r="C13" s="12">
        <f>D13+E13+G13</f>
        <v>160358.488</v>
      </c>
      <c r="D13" s="13">
        <f>3077.6+30</f>
        <v>3107.6</v>
      </c>
      <c r="E13" s="13">
        <f>59095.216+0.33</f>
        <v>59095.546</v>
      </c>
      <c r="F13" s="12"/>
      <c r="G13" s="13">
        <v>98155.342</v>
      </c>
      <c r="H13" s="91">
        <f>I13+J13+L13</f>
        <v>144803.45</v>
      </c>
      <c r="I13" s="13">
        <v>1646.5</v>
      </c>
      <c r="J13" s="13">
        <v>54019.94</v>
      </c>
      <c r="K13" s="12"/>
      <c r="L13" s="13">
        <v>89137.01</v>
      </c>
      <c r="M13" s="91">
        <f>N13+O13+U13</f>
        <v>82767.70999999999</v>
      </c>
      <c r="N13" s="92">
        <v>1157.7</v>
      </c>
      <c r="O13" s="92">
        <v>60296.46</v>
      </c>
      <c r="P13" s="12"/>
      <c r="Q13" s="12"/>
      <c r="R13" s="12"/>
      <c r="S13" s="12"/>
      <c r="T13" s="12"/>
      <c r="U13" s="13">
        <v>21313.55</v>
      </c>
      <c r="V13" s="31"/>
      <c r="W13" s="30"/>
    </row>
    <row r="14" spans="1:23" s="10" customFormat="1" ht="25.5">
      <c r="A14" s="96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8"/>
      <c r="V14" s="31"/>
      <c r="W14" s="30"/>
    </row>
    <row r="15" spans="1:23" s="10" customFormat="1" ht="24.75" customHeight="1">
      <c r="A15" s="133" t="s">
        <v>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31"/>
      <c r="W15" s="30"/>
    </row>
    <row r="16" spans="1:23" s="10" customFormat="1" ht="29.25" customHeight="1">
      <c r="A16" s="130" t="s">
        <v>38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  <c r="V16" s="31"/>
      <c r="W16" s="30"/>
    </row>
    <row r="17" spans="1:23" s="10" customFormat="1" ht="102">
      <c r="A17" s="12" t="s">
        <v>34</v>
      </c>
      <c r="B17" s="93" t="s">
        <v>45</v>
      </c>
      <c r="C17" s="12">
        <f>D17+E17</f>
        <v>1203.21</v>
      </c>
      <c r="D17" s="13">
        <v>15</v>
      </c>
      <c r="E17" s="13">
        <v>1188.21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1"/>
      <c r="W17" s="30"/>
    </row>
    <row r="18" spans="1:23" s="10" customFormat="1" ht="52.5">
      <c r="A18" s="13" t="s">
        <v>6</v>
      </c>
      <c r="B18" s="12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1"/>
      <c r="W18" s="30"/>
    </row>
    <row r="19" spans="1:23" s="10" customFormat="1" ht="26.25">
      <c r="A19" s="12" t="s">
        <v>4</v>
      </c>
      <c r="B19" s="12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1"/>
      <c r="W19" s="30"/>
    </row>
    <row r="20" spans="1:23" s="10" customFormat="1" ht="52.5">
      <c r="A20" s="78" t="s">
        <v>7</v>
      </c>
      <c r="B20" s="12"/>
      <c r="C20" s="12">
        <v>1203.21</v>
      </c>
      <c r="D20" s="13">
        <v>15</v>
      </c>
      <c r="E20" s="13">
        <f>E17</f>
        <v>1188.21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1"/>
      <c r="W20" s="30"/>
    </row>
    <row r="21" spans="1:23" s="10" customFormat="1" ht="91.5" customHeight="1">
      <c r="A21" s="78" t="s">
        <v>54</v>
      </c>
      <c r="B21" s="12"/>
      <c r="C21" s="12">
        <v>3625.6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1"/>
      <c r="W21" s="30"/>
    </row>
    <row r="22" spans="1:23" s="10" customFormat="1" ht="49.5" customHeight="1">
      <c r="A22" s="79" t="s">
        <v>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1"/>
      <c r="W22" s="30"/>
    </row>
    <row r="23" spans="1:23" s="10" customFormat="1" ht="178.5" customHeight="1">
      <c r="A23" s="78" t="s">
        <v>55</v>
      </c>
      <c r="B23" s="12"/>
      <c r="C23" s="12">
        <v>342.8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1"/>
      <c r="W23" s="30"/>
    </row>
    <row r="24" spans="1:23" s="10" customFormat="1" ht="51">
      <c r="A24" s="79" t="s">
        <v>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1"/>
      <c r="W24" s="30"/>
    </row>
    <row r="25" spans="1:23" s="10" customFormat="1" ht="147" customHeight="1">
      <c r="A25" s="80" t="s">
        <v>56</v>
      </c>
      <c r="B25" s="12"/>
      <c r="C25" s="12">
        <v>3.5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1"/>
      <c r="W25" s="30"/>
    </row>
    <row r="26" spans="1:23" s="10" customFormat="1" ht="147" customHeight="1">
      <c r="A26" s="80" t="s">
        <v>58</v>
      </c>
      <c r="B26" s="12"/>
      <c r="C26" s="12">
        <v>15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1"/>
      <c r="W26" s="30"/>
    </row>
    <row r="27" spans="1:23" s="10" customFormat="1" ht="24" customHeight="1">
      <c r="A27" s="90" t="s">
        <v>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1"/>
      <c r="W27" s="30"/>
    </row>
    <row r="28" spans="1:23" s="10" customFormat="1" ht="143.25" customHeight="1">
      <c r="A28" s="80" t="s">
        <v>52</v>
      </c>
      <c r="B28" s="12"/>
      <c r="C28" s="12">
        <v>9.45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1"/>
      <c r="W28" s="30"/>
    </row>
    <row r="29" spans="1:23" s="10" customFormat="1" ht="34.5" customHeight="1">
      <c r="A29" s="96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8"/>
      <c r="V29" s="31"/>
      <c r="W29" s="30"/>
    </row>
    <row r="30" spans="1:23" s="10" customFormat="1" ht="63" customHeight="1">
      <c r="A30" s="96" t="s">
        <v>57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8"/>
      <c r="V30" s="31"/>
      <c r="W30" s="30"/>
    </row>
    <row r="31" spans="1:23" s="10" customFormat="1" ht="34.5" customHeight="1">
      <c r="A31" s="96" t="s">
        <v>62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8"/>
      <c r="V31" s="31"/>
      <c r="W31" s="30"/>
    </row>
    <row r="32" spans="1:23" s="10" customFormat="1" ht="117" customHeight="1">
      <c r="A32" s="79" t="s">
        <v>41</v>
      </c>
      <c r="B32" s="79" t="s">
        <v>45</v>
      </c>
      <c r="C32" s="12">
        <f>D32+E32+G32</f>
        <v>18838.304</v>
      </c>
      <c r="D32" s="13">
        <f>199+15</f>
        <v>214</v>
      </c>
      <c r="E32" s="13">
        <v>3909.604</v>
      </c>
      <c r="F32" s="13"/>
      <c r="G32" s="13">
        <v>14714.7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31"/>
      <c r="W32" s="30"/>
    </row>
    <row r="33" spans="1:23" s="10" customFormat="1" ht="69" customHeight="1">
      <c r="A33" s="78" t="s">
        <v>6</v>
      </c>
      <c r="B33" s="79"/>
      <c r="C33" s="12"/>
      <c r="D33" s="13"/>
      <c r="E33" s="13"/>
      <c r="F33" s="13"/>
      <c r="G33" s="13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31"/>
      <c r="W33" s="30"/>
    </row>
    <row r="34" spans="1:23" s="10" customFormat="1" ht="36.75" customHeight="1">
      <c r="A34" s="79" t="s">
        <v>4</v>
      </c>
      <c r="B34" s="79"/>
      <c r="C34" s="12"/>
      <c r="D34" s="13"/>
      <c r="E34" s="13"/>
      <c r="F34" s="13"/>
      <c r="G34" s="13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31"/>
      <c r="W34" s="30"/>
    </row>
    <row r="35" spans="1:23" s="10" customFormat="1" ht="54" customHeight="1">
      <c r="A35" s="79" t="s">
        <v>7</v>
      </c>
      <c r="B35" s="79"/>
      <c r="C35" s="12">
        <f>D35+E35+G35</f>
        <v>18838.304</v>
      </c>
      <c r="D35" s="13">
        <f>199+15</f>
        <v>214</v>
      </c>
      <c r="E35" s="13">
        <v>3909.604</v>
      </c>
      <c r="F35" s="13"/>
      <c r="G35" s="13">
        <v>14714.7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31"/>
      <c r="W35" s="30"/>
    </row>
    <row r="36" spans="1:23" s="10" customFormat="1" ht="167.25" customHeight="1">
      <c r="A36" s="78" t="s">
        <v>46</v>
      </c>
      <c r="B36" s="79"/>
      <c r="C36" s="12">
        <v>6530</v>
      </c>
      <c r="D36" s="12"/>
      <c r="E36" s="12"/>
      <c r="F36" s="12"/>
      <c r="G36" s="12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31"/>
      <c r="W36" s="30"/>
    </row>
    <row r="37" spans="1:23" s="10" customFormat="1" ht="59.25" customHeight="1">
      <c r="A37" s="79" t="s">
        <v>5</v>
      </c>
      <c r="B37" s="79"/>
      <c r="C37" s="12"/>
      <c r="D37" s="12"/>
      <c r="E37" s="12"/>
      <c r="F37" s="12"/>
      <c r="G37" s="12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31"/>
      <c r="W37" s="30"/>
    </row>
    <row r="38" spans="1:23" s="10" customFormat="1" ht="134.25" customHeight="1">
      <c r="A38" s="80" t="s">
        <v>47</v>
      </c>
      <c r="B38" s="79"/>
      <c r="C38" s="12">
        <v>6530</v>
      </c>
      <c r="D38" s="12"/>
      <c r="E38" s="12"/>
      <c r="F38" s="12"/>
      <c r="G38" s="12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31"/>
      <c r="W38" s="30"/>
    </row>
    <row r="39" spans="1:23" s="10" customFormat="1" ht="109.5" customHeight="1">
      <c r="A39" s="78" t="s">
        <v>48</v>
      </c>
      <c r="B39" s="79"/>
      <c r="C39" s="12">
        <v>2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31"/>
      <c r="W39" s="30"/>
    </row>
    <row r="40" spans="1:23" s="10" customFormat="1" ht="55.5" customHeight="1">
      <c r="A40" s="79" t="s">
        <v>42</v>
      </c>
      <c r="B40" s="79"/>
      <c r="C40" s="12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31"/>
      <c r="W40" s="30"/>
    </row>
    <row r="41" spans="1:23" s="10" customFormat="1" ht="136.5" customHeight="1">
      <c r="A41" s="78" t="s">
        <v>49</v>
      </c>
      <c r="B41" s="79"/>
      <c r="C41" s="94">
        <v>2.769388055130168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31"/>
      <c r="W41" s="30"/>
    </row>
    <row r="42" spans="1:23" s="10" customFormat="1" ht="111" customHeight="1">
      <c r="A42" s="78" t="s">
        <v>50</v>
      </c>
      <c r="B42" s="79"/>
      <c r="C42" s="12">
        <v>369.6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31"/>
      <c r="W42" s="30"/>
    </row>
    <row r="43" spans="1:23" s="10" customFormat="1" ht="143.25" customHeight="1">
      <c r="A43" s="78" t="s">
        <v>58</v>
      </c>
      <c r="B43" s="79"/>
      <c r="C43" s="12">
        <v>15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31"/>
      <c r="W43" s="30"/>
    </row>
    <row r="44" spans="1:23" s="10" customFormat="1" ht="44.25" customHeight="1">
      <c r="A44" s="79" t="s">
        <v>51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31"/>
      <c r="W44" s="30"/>
    </row>
    <row r="45" spans="1:23" s="10" customFormat="1" ht="148.5" customHeight="1">
      <c r="A45" s="78" t="s">
        <v>52</v>
      </c>
      <c r="B45" s="79"/>
      <c r="C45" s="12">
        <v>100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31"/>
      <c r="W45" s="30"/>
    </row>
    <row r="46" spans="1:23" s="10" customFormat="1" ht="64.5" customHeight="1">
      <c r="A46" s="96" t="s">
        <v>35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31"/>
      <c r="W46" s="30"/>
    </row>
    <row r="47" spans="1:22" s="10" customFormat="1" ht="42.75" customHeight="1">
      <c r="A47" s="96" t="s">
        <v>31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8"/>
      <c r="V47" s="34"/>
    </row>
    <row r="48" spans="1:22" s="10" customFormat="1" ht="258" customHeight="1">
      <c r="A48" s="81" t="s">
        <v>32</v>
      </c>
      <c r="B48" s="74" t="s">
        <v>33</v>
      </c>
      <c r="C48" s="12">
        <f>C51</f>
        <v>885</v>
      </c>
      <c r="D48" s="13"/>
      <c r="E48" s="13"/>
      <c r="F48" s="13"/>
      <c r="G48" s="13">
        <f>G51</f>
        <v>885</v>
      </c>
      <c r="H48" s="12"/>
      <c r="I48" s="13"/>
      <c r="J48" s="13"/>
      <c r="K48" s="13"/>
      <c r="L48" s="13"/>
      <c r="M48" s="12"/>
      <c r="N48" s="13"/>
      <c r="O48" s="13"/>
      <c r="P48" s="13"/>
      <c r="Q48" s="13"/>
      <c r="R48" s="13"/>
      <c r="S48" s="13"/>
      <c r="T48" s="13"/>
      <c r="U48" s="13"/>
      <c r="V48" s="34"/>
    </row>
    <row r="49" spans="1:22" s="10" customFormat="1" ht="57" customHeight="1">
      <c r="A49" s="14" t="s">
        <v>6</v>
      </c>
      <c r="B49" s="13"/>
      <c r="C49" s="12"/>
      <c r="D49" s="13"/>
      <c r="E49" s="13"/>
      <c r="F49" s="13"/>
      <c r="G49" s="13"/>
      <c r="H49" s="12"/>
      <c r="I49" s="13"/>
      <c r="J49" s="13"/>
      <c r="K49" s="13"/>
      <c r="L49" s="13"/>
      <c r="M49" s="12"/>
      <c r="N49" s="13"/>
      <c r="O49" s="13"/>
      <c r="P49" s="13"/>
      <c r="Q49" s="13"/>
      <c r="R49" s="13"/>
      <c r="S49" s="13"/>
      <c r="T49" s="13"/>
      <c r="U49" s="13"/>
      <c r="V49" s="34"/>
    </row>
    <row r="50" spans="1:22" s="10" customFormat="1" ht="33.75" customHeight="1">
      <c r="A50" s="32" t="s">
        <v>4</v>
      </c>
      <c r="B50" s="13"/>
      <c r="C50" s="12"/>
      <c r="D50" s="13"/>
      <c r="E50" s="13"/>
      <c r="F50" s="13"/>
      <c r="G50" s="13"/>
      <c r="H50" s="12"/>
      <c r="I50" s="13"/>
      <c r="J50" s="13"/>
      <c r="K50" s="13"/>
      <c r="L50" s="13"/>
      <c r="M50" s="12"/>
      <c r="N50" s="13"/>
      <c r="O50" s="13"/>
      <c r="P50" s="13"/>
      <c r="Q50" s="13"/>
      <c r="R50" s="13"/>
      <c r="S50" s="13"/>
      <c r="T50" s="13"/>
      <c r="U50" s="13"/>
      <c r="V50" s="34"/>
    </row>
    <row r="51" spans="1:22" s="10" customFormat="1" ht="53.25" customHeight="1">
      <c r="A51" s="7" t="s">
        <v>7</v>
      </c>
      <c r="B51" s="8"/>
      <c r="C51" s="75">
        <f>G51</f>
        <v>885</v>
      </c>
      <c r="D51" s="8"/>
      <c r="E51" s="8"/>
      <c r="F51" s="8"/>
      <c r="G51" s="8">
        <v>885</v>
      </c>
      <c r="H51" s="75"/>
      <c r="I51" s="8"/>
      <c r="J51" s="8"/>
      <c r="K51" s="8"/>
      <c r="L51" s="8"/>
      <c r="M51" s="75"/>
      <c r="N51" s="8"/>
      <c r="O51" s="8"/>
      <c r="P51" s="8"/>
      <c r="Q51" s="8"/>
      <c r="R51" s="8"/>
      <c r="S51" s="8"/>
      <c r="T51" s="8"/>
      <c r="U51" s="8"/>
      <c r="V51" s="34"/>
    </row>
    <row r="52" spans="1:22" s="10" customFormat="1" ht="108.75" customHeight="1">
      <c r="A52" s="32" t="s">
        <v>41</v>
      </c>
      <c r="B52" s="74" t="s">
        <v>45</v>
      </c>
      <c r="C52" s="12">
        <f>C55</f>
        <v>21.79</v>
      </c>
      <c r="D52" s="13"/>
      <c r="E52" s="13">
        <f>E55</f>
        <v>21.79</v>
      </c>
      <c r="F52" s="12"/>
      <c r="G52" s="12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</row>
    <row r="53" spans="1:22" s="10" customFormat="1" ht="54.75" customHeight="1">
      <c r="A53" s="14" t="s">
        <v>6</v>
      </c>
      <c r="B53" s="76"/>
      <c r="C53" s="12"/>
      <c r="D53" s="13"/>
      <c r="E53" s="13"/>
      <c r="F53" s="12"/>
      <c r="G53" s="12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</row>
    <row r="54" spans="1:22" s="10" customFormat="1" ht="21.75" customHeight="1">
      <c r="A54" s="32" t="s">
        <v>4</v>
      </c>
      <c r="B54" s="76"/>
      <c r="C54" s="12"/>
      <c r="D54" s="13"/>
      <c r="E54" s="13"/>
      <c r="F54" s="12"/>
      <c r="G54" s="12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</row>
    <row r="55" spans="1:22" s="10" customFormat="1" ht="53.25" customHeight="1">
      <c r="A55" s="14" t="s">
        <v>7</v>
      </c>
      <c r="B55" s="13"/>
      <c r="C55" s="12">
        <f>E55</f>
        <v>21.79</v>
      </c>
      <c r="D55" s="13"/>
      <c r="E55" s="13">
        <f>E57+E58</f>
        <v>21.79</v>
      </c>
      <c r="F55" s="12"/>
      <c r="G55" s="12"/>
      <c r="H55" s="12"/>
      <c r="I55" s="13"/>
      <c r="J55" s="13"/>
      <c r="K55" s="13"/>
      <c r="L55" s="13"/>
      <c r="M55" s="12"/>
      <c r="N55" s="13"/>
      <c r="O55" s="13"/>
      <c r="P55" s="13"/>
      <c r="Q55" s="13"/>
      <c r="R55" s="13"/>
      <c r="S55" s="13"/>
      <c r="T55" s="13"/>
      <c r="U55" s="13"/>
      <c r="V55" s="31"/>
    </row>
    <row r="56" spans="1:22" s="10" customFormat="1" ht="54.75" customHeight="1">
      <c r="A56" s="32" t="s">
        <v>42</v>
      </c>
      <c r="B56" s="13"/>
      <c r="C56" s="12"/>
      <c r="D56" s="13"/>
      <c r="E56" s="13"/>
      <c r="F56" s="12"/>
      <c r="G56" s="12"/>
      <c r="H56" s="12"/>
      <c r="I56" s="13"/>
      <c r="J56" s="13"/>
      <c r="K56" s="13"/>
      <c r="L56" s="13"/>
      <c r="M56" s="12"/>
      <c r="N56" s="13"/>
      <c r="O56" s="13"/>
      <c r="P56" s="13"/>
      <c r="Q56" s="13"/>
      <c r="R56" s="13"/>
      <c r="S56" s="13"/>
      <c r="T56" s="13"/>
      <c r="U56" s="13"/>
      <c r="V56" s="31"/>
    </row>
    <row r="57" spans="1:22" s="10" customFormat="1" ht="123.75" customHeight="1">
      <c r="A57" s="14" t="s">
        <v>43</v>
      </c>
      <c r="B57" s="13"/>
      <c r="C57" s="12">
        <v>11.79</v>
      </c>
      <c r="D57" s="13"/>
      <c r="E57" s="13">
        <v>11.79</v>
      </c>
      <c r="F57" s="12"/>
      <c r="G57" s="12"/>
      <c r="H57" s="12"/>
      <c r="I57" s="13"/>
      <c r="J57" s="13"/>
      <c r="K57" s="13"/>
      <c r="L57" s="13"/>
      <c r="M57" s="12"/>
      <c r="N57" s="13"/>
      <c r="O57" s="13"/>
      <c r="P57" s="13"/>
      <c r="Q57" s="13"/>
      <c r="R57" s="13"/>
      <c r="S57" s="13"/>
      <c r="T57" s="13"/>
      <c r="U57" s="13"/>
      <c r="V57" s="31"/>
    </row>
    <row r="58" spans="1:22" s="10" customFormat="1" ht="240.75" customHeight="1">
      <c r="A58" s="14" t="s">
        <v>44</v>
      </c>
      <c r="B58" s="13"/>
      <c r="C58" s="12">
        <v>10</v>
      </c>
      <c r="D58" s="13"/>
      <c r="E58" s="13">
        <v>10</v>
      </c>
      <c r="F58" s="12"/>
      <c r="G58" s="12"/>
      <c r="H58" s="12"/>
      <c r="I58" s="13"/>
      <c r="J58" s="13"/>
      <c r="K58" s="13"/>
      <c r="L58" s="13"/>
      <c r="M58" s="12"/>
      <c r="N58" s="13"/>
      <c r="O58" s="13"/>
      <c r="P58" s="13"/>
      <c r="Q58" s="13"/>
      <c r="R58" s="13"/>
      <c r="S58" s="13"/>
      <c r="T58" s="13"/>
      <c r="U58" s="13"/>
      <c r="V58" s="31"/>
    </row>
    <row r="59" spans="1:22" s="36" customFormat="1" ht="85.5" customHeight="1" hidden="1">
      <c r="A59" s="35"/>
      <c r="C59" s="37" t="e">
        <f>#REF!+#REF!+#REF!+#REF!+#REF!+#REF!+#REF!+#REF!+#REF!+#REF!+#REF!+#REF!-12</f>
        <v>#REF!</v>
      </c>
      <c r="H59" s="37" t="e">
        <f>#REF!+#REF!+#REF!+#REF!+#REF!+#REF!+#REF!+#REF!+#REF!-257+#REF!</f>
        <v>#REF!</v>
      </c>
      <c r="M59" s="38" t="e">
        <f>#REF!+#REF!+#REF!+#REF!+#REF!+#REF!+#REF!+#REF!+#REF!+#REF!+#REF!+#REF!</f>
        <v>#REF!</v>
      </c>
      <c r="T59" s="39"/>
      <c r="U59" s="40"/>
      <c r="V59" s="41"/>
    </row>
    <row r="60" spans="1:22" s="36" customFormat="1" ht="85.5" customHeight="1" hidden="1">
      <c r="A60" s="35" t="s">
        <v>8</v>
      </c>
      <c r="C60" s="42" t="e">
        <f>#REF!+#REF!</f>
        <v>#REF!</v>
      </c>
      <c r="H60" s="37" t="e">
        <f>#REF!+#REF!+#REF!</f>
        <v>#REF!</v>
      </c>
      <c r="M60" s="37" t="e">
        <f>#REF!+#REF!</f>
        <v>#REF!</v>
      </c>
      <c r="T60" s="43"/>
      <c r="U60" s="44"/>
      <c r="V60" s="41"/>
    </row>
    <row r="61" spans="3:22" s="36" customFormat="1" ht="85.5" customHeight="1" hidden="1">
      <c r="C61" s="42" t="e">
        <f>C59*0.86*(1420.28+1282.67)*0.5</f>
        <v>#REF!</v>
      </c>
      <c r="H61" s="42" t="e">
        <f>H59*0.86*(1420.28+1282.67)*0.5*1.1</f>
        <v>#REF!</v>
      </c>
      <c r="M61" s="42" t="e">
        <f>M59*0.86*(1758.6+1205.27)*0.5*1.1</f>
        <v>#REF!</v>
      </c>
      <c r="T61" s="43"/>
      <c r="U61" s="44"/>
      <c r="V61" s="41"/>
    </row>
    <row r="62" spans="3:22" s="36" customFormat="1" ht="85.5" customHeight="1" hidden="1">
      <c r="C62" s="42" t="e">
        <f>C60*1000*2.44</f>
        <v>#REF!</v>
      </c>
      <c r="H62" s="42" t="e">
        <f>H60*1000*2.44*1.1</f>
        <v>#REF!</v>
      </c>
      <c r="M62" s="42" t="e">
        <f>M60*1000*2.8692*1.2*1.1</f>
        <v>#REF!</v>
      </c>
      <c r="T62" s="43"/>
      <c r="U62" s="44"/>
      <c r="V62" s="41"/>
    </row>
    <row r="63" spans="1:22" s="49" customFormat="1" ht="92.25" customHeight="1" hidden="1">
      <c r="A63" s="16"/>
      <c r="B63" s="45"/>
      <c r="C63" s="46"/>
      <c r="D63" s="45"/>
      <c r="E63" s="45"/>
      <c r="F63" s="45"/>
      <c r="G63" s="45"/>
      <c r="H63" s="47"/>
      <c r="I63" s="45"/>
      <c r="J63" s="45"/>
      <c r="K63" s="45"/>
      <c r="L63" s="45"/>
      <c r="M63" s="47"/>
      <c r="N63" s="45"/>
      <c r="O63" s="45"/>
      <c r="P63" s="45"/>
      <c r="Q63" s="45"/>
      <c r="R63" s="45"/>
      <c r="S63" s="45"/>
      <c r="T63" s="45"/>
      <c r="U63" s="48"/>
      <c r="V63" s="41"/>
    </row>
    <row r="64" spans="1:22" s="53" customFormat="1" ht="30" customHeight="1">
      <c r="A64" s="24"/>
      <c r="B64" s="50"/>
      <c r="C64" s="51"/>
      <c r="D64" s="50"/>
      <c r="E64" s="50"/>
      <c r="F64" s="50"/>
      <c r="G64" s="50"/>
      <c r="H64" s="52"/>
      <c r="I64" s="50"/>
      <c r="J64" s="50"/>
      <c r="K64" s="50"/>
      <c r="L64" s="50"/>
      <c r="M64" s="52"/>
      <c r="N64" s="50"/>
      <c r="O64" s="50"/>
      <c r="P64" s="50"/>
      <c r="Q64" s="50"/>
      <c r="R64" s="50"/>
      <c r="S64" s="50"/>
      <c r="T64" s="50"/>
      <c r="U64" s="50"/>
      <c r="V64" s="34"/>
    </row>
    <row r="65" spans="1:22" s="53" customFormat="1" ht="24" customHeight="1">
      <c r="A65" s="24"/>
      <c r="B65" s="50"/>
      <c r="C65" s="51"/>
      <c r="D65" s="50"/>
      <c r="E65" s="50"/>
      <c r="F65" s="50"/>
      <c r="G65" s="50"/>
      <c r="H65" s="52"/>
      <c r="I65" s="50"/>
      <c r="J65" s="50"/>
      <c r="K65" s="50"/>
      <c r="L65" s="50"/>
      <c r="M65" s="52"/>
      <c r="N65" s="50"/>
      <c r="O65" s="50"/>
      <c r="P65" s="50"/>
      <c r="Q65" s="50"/>
      <c r="R65" s="50"/>
      <c r="S65" s="50"/>
      <c r="T65" s="50"/>
      <c r="U65" s="50"/>
      <c r="V65" s="34"/>
    </row>
    <row r="66" spans="1:22" s="54" customFormat="1" ht="2.25" customHeight="1" hidden="1">
      <c r="A66" s="134" t="s">
        <v>40</v>
      </c>
      <c r="B66" s="135"/>
      <c r="C66" s="135"/>
      <c r="D66" s="135"/>
      <c r="E66" s="135"/>
      <c r="H66" s="55"/>
      <c r="M66" s="56"/>
      <c r="N66" s="57"/>
      <c r="O66" s="57"/>
      <c r="P66" s="57"/>
      <c r="Q66" s="57"/>
      <c r="R66" s="57"/>
      <c r="S66" s="58"/>
      <c r="T66" s="58"/>
      <c r="U66" s="58"/>
      <c r="V66" s="33"/>
    </row>
    <row r="67" spans="1:22" s="84" customFormat="1" ht="39" customHeight="1">
      <c r="A67" s="135"/>
      <c r="B67" s="135"/>
      <c r="C67" s="135"/>
      <c r="D67" s="135"/>
      <c r="E67" s="135"/>
      <c r="H67" s="85"/>
      <c r="M67" s="109" t="s">
        <v>39</v>
      </c>
      <c r="N67" s="109"/>
      <c r="O67" s="109"/>
      <c r="P67" s="109"/>
      <c r="Q67" s="109"/>
      <c r="R67" s="109"/>
      <c r="S67" s="109"/>
      <c r="T67" s="109"/>
      <c r="U67" s="109"/>
      <c r="V67" s="86"/>
    </row>
    <row r="68" spans="1:22" s="59" customFormat="1" ht="30.75" customHeight="1">
      <c r="A68" s="55"/>
      <c r="C68" s="60"/>
      <c r="H68" s="60"/>
      <c r="M68" s="61"/>
      <c r="N68" s="53"/>
      <c r="O68" s="52"/>
      <c r="P68" s="53"/>
      <c r="Q68" s="53"/>
      <c r="R68" s="53"/>
      <c r="S68" s="53"/>
      <c r="T68" s="53"/>
      <c r="U68" s="53"/>
      <c r="V68" s="33"/>
    </row>
    <row r="69" spans="1:22" s="82" customFormat="1" ht="31.5">
      <c r="A69" s="128" t="s">
        <v>24</v>
      </c>
      <c r="B69" s="129"/>
      <c r="C69" s="83"/>
      <c r="H69" s="83"/>
      <c r="M69" s="87"/>
      <c r="N69" s="88"/>
      <c r="O69" s="88"/>
      <c r="P69" s="88"/>
      <c r="Q69" s="88"/>
      <c r="R69" s="88"/>
      <c r="S69" s="88"/>
      <c r="T69" s="88"/>
      <c r="U69" s="88"/>
      <c r="V69" s="89"/>
    </row>
    <row r="70" spans="1:22" s="59" customFormat="1" ht="26.25">
      <c r="A70" s="108"/>
      <c r="B70" s="108"/>
      <c r="C70" s="60"/>
      <c r="H70" s="60"/>
      <c r="M70" s="61"/>
      <c r="N70" s="53"/>
      <c r="O70" s="53"/>
      <c r="P70" s="53"/>
      <c r="Q70" s="53"/>
      <c r="R70" s="53"/>
      <c r="S70" s="53"/>
      <c r="T70" s="53"/>
      <c r="U70" s="53"/>
      <c r="V70" s="33"/>
    </row>
    <row r="71" spans="3:22" s="36" customFormat="1" ht="26.25">
      <c r="C71" s="42"/>
      <c r="H71" s="42"/>
      <c r="M71" s="42"/>
      <c r="U71" s="62"/>
      <c r="V71" s="63"/>
    </row>
    <row r="72" spans="3:22" s="36" customFormat="1" ht="26.25">
      <c r="C72" s="42"/>
      <c r="H72" s="42"/>
      <c r="M72" s="42"/>
      <c r="U72" s="62"/>
      <c r="V72" s="63"/>
    </row>
    <row r="73" spans="3:22" s="36" customFormat="1" ht="26.25">
      <c r="C73" s="42"/>
      <c r="H73" s="42"/>
      <c r="M73" s="42"/>
      <c r="U73" s="62"/>
      <c r="V73" s="63"/>
    </row>
    <row r="74" spans="3:22" s="36" customFormat="1" ht="26.25">
      <c r="C74" s="42"/>
      <c r="H74" s="42"/>
      <c r="M74" s="42"/>
      <c r="U74" s="62"/>
      <c r="V74" s="63"/>
    </row>
    <row r="75" spans="3:22" s="36" customFormat="1" ht="26.25">
      <c r="C75" s="42"/>
      <c r="H75" s="42"/>
      <c r="M75" s="42"/>
      <c r="U75" s="62"/>
      <c r="V75" s="63"/>
    </row>
    <row r="76" spans="3:22" s="36" customFormat="1" ht="26.25">
      <c r="C76" s="42"/>
      <c r="H76" s="42"/>
      <c r="M76" s="42"/>
      <c r="U76" s="62"/>
      <c r="V76" s="63"/>
    </row>
    <row r="77" spans="3:22" s="36" customFormat="1" ht="26.25">
      <c r="C77" s="42"/>
      <c r="H77" s="42"/>
      <c r="M77" s="42"/>
      <c r="U77" s="62"/>
      <c r="V77" s="63"/>
    </row>
    <row r="78" spans="3:22" s="36" customFormat="1" ht="26.25">
      <c r="C78" s="42"/>
      <c r="H78" s="42"/>
      <c r="M78" s="42"/>
      <c r="U78" s="62"/>
      <c r="V78" s="63"/>
    </row>
    <row r="79" spans="3:22" s="36" customFormat="1" ht="26.25">
      <c r="C79" s="42"/>
      <c r="H79" s="42"/>
      <c r="M79" s="42"/>
      <c r="U79" s="62"/>
      <c r="V79" s="63"/>
    </row>
    <row r="80" spans="3:22" s="36" customFormat="1" ht="26.25">
      <c r="C80" s="42"/>
      <c r="H80" s="42"/>
      <c r="M80" s="42"/>
      <c r="U80" s="62"/>
      <c r="V80" s="63"/>
    </row>
    <row r="81" spans="3:22" s="36" customFormat="1" ht="26.25">
      <c r="C81" s="42"/>
      <c r="H81" s="42"/>
      <c r="M81" s="42"/>
      <c r="U81" s="62"/>
      <c r="V81" s="63"/>
    </row>
    <row r="82" spans="3:22" s="36" customFormat="1" ht="26.25">
      <c r="C82" s="42"/>
      <c r="H82" s="42"/>
      <c r="M82" s="42"/>
      <c r="U82" s="62"/>
      <c r="V82" s="63"/>
    </row>
    <row r="83" spans="3:22" s="36" customFormat="1" ht="26.25">
      <c r="C83" s="42"/>
      <c r="H83" s="42"/>
      <c r="M83" s="42"/>
      <c r="U83" s="62"/>
      <c r="V83" s="63"/>
    </row>
    <row r="84" spans="3:22" s="36" customFormat="1" ht="26.25">
      <c r="C84" s="42"/>
      <c r="H84" s="42"/>
      <c r="M84" s="42"/>
      <c r="U84" s="62"/>
      <c r="V84" s="63"/>
    </row>
    <row r="85" spans="3:22" s="36" customFormat="1" ht="26.25">
      <c r="C85" s="42"/>
      <c r="H85" s="42"/>
      <c r="M85" s="42"/>
      <c r="U85" s="62"/>
      <c r="V85" s="63"/>
    </row>
    <row r="86" spans="3:22" s="36" customFormat="1" ht="26.25">
      <c r="C86" s="42"/>
      <c r="H86" s="42"/>
      <c r="M86" s="42"/>
      <c r="U86" s="62"/>
      <c r="V86" s="63"/>
    </row>
    <row r="87" spans="3:22" s="36" customFormat="1" ht="26.25">
      <c r="C87" s="42"/>
      <c r="H87" s="42"/>
      <c r="M87" s="42"/>
      <c r="U87" s="62"/>
      <c r="V87" s="63"/>
    </row>
    <row r="88" spans="3:22" s="36" customFormat="1" ht="26.25">
      <c r="C88" s="42"/>
      <c r="H88" s="42"/>
      <c r="M88" s="42"/>
      <c r="U88" s="62"/>
      <c r="V88" s="63"/>
    </row>
    <row r="89" spans="3:22" s="36" customFormat="1" ht="26.25">
      <c r="C89" s="42"/>
      <c r="H89" s="42"/>
      <c r="M89" s="42"/>
      <c r="U89" s="62"/>
      <c r="V89" s="63"/>
    </row>
    <row r="90" spans="3:22" s="36" customFormat="1" ht="26.25">
      <c r="C90" s="42"/>
      <c r="H90" s="42"/>
      <c r="M90" s="42"/>
      <c r="U90" s="62"/>
      <c r="V90" s="63"/>
    </row>
    <row r="91" spans="3:22" s="36" customFormat="1" ht="26.25">
      <c r="C91" s="42"/>
      <c r="H91" s="42"/>
      <c r="M91" s="42"/>
      <c r="U91" s="62"/>
      <c r="V91" s="63"/>
    </row>
    <row r="92" spans="3:22" s="36" customFormat="1" ht="26.25">
      <c r="C92" s="42"/>
      <c r="H92" s="42"/>
      <c r="M92" s="42"/>
      <c r="U92" s="62"/>
      <c r="V92" s="63"/>
    </row>
    <row r="93" spans="3:22" s="36" customFormat="1" ht="26.25">
      <c r="C93" s="42"/>
      <c r="H93" s="42"/>
      <c r="M93" s="42"/>
      <c r="U93" s="62"/>
      <c r="V93" s="63"/>
    </row>
    <row r="94" spans="3:22" s="36" customFormat="1" ht="26.25">
      <c r="C94" s="42"/>
      <c r="H94" s="42"/>
      <c r="M94" s="42"/>
      <c r="U94" s="62"/>
      <c r="V94" s="63"/>
    </row>
    <row r="95" spans="3:22" s="36" customFormat="1" ht="26.25">
      <c r="C95" s="42"/>
      <c r="H95" s="42"/>
      <c r="M95" s="42"/>
      <c r="U95" s="62"/>
      <c r="V95" s="63"/>
    </row>
    <row r="96" spans="3:22" s="36" customFormat="1" ht="26.25">
      <c r="C96" s="42"/>
      <c r="H96" s="42"/>
      <c r="M96" s="42"/>
      <c r="U96" s="62"/>
      <c r="V96" s="63"/>
    </row>
    <row r="97" spans="3:22" s="36" customFormat="1" ht="26.25">
      <c r="C97" s="42"/>
      <c r="H97" s="42"/>
      <c r="M97" s="42"/>
      <c r="U97" s="62"/>
      <c r="V97" s="63"/>
    </row>
    <row r="98" spans="3:22" s="36" customFormat="1" ht="26.25">
      <c r="C98" s="42"/>
      <c r="H98" s="42"/>
      <c r="M98" s="42"/>
      <c r="U98" s="62"/>
      <c r="V98" s="63"/>
    </row>
    <row r="99" spans="3:22" s="36" customFormat="1" ht="26.25">
      <c r="C99" s="42"/>
      <c r="H99" s="42"/>
      <c r="M99" s="42"/>
      <c r="U99" s="62"/>
      <c r="V99" s="63"/>
    </row>
    <row r="100" spans="3:22" s="36" customFormat="1" ht="26.25">
      <c r="C100" s="42"/>
      <c r="H100" s="42"/>
      <c r="M100" s="42"/>
      <c r="U100" s="62"/>
      <c r="V100" s="63"/>
    </row>
    <row r="101" spans="3:22" s="36" customFormat="1" ht="26.25">
      <c r="C101" s="42"/>
      <c r="H101" s="42"/>
      <c r="M101" s="42"/>
      <c r="U101" s="62"/>
      <c r="V101" s="63"/>
    </row>
    <row r="102" spans="3:22" s="36" customFormat="1" ht="26.25">
      <c r="C102" s="42"/>
      <c r="H102" s="42"/>
      <c r="M102" s="42"/>
      <c r="U102" s="62"/>
      <c r="V102" s="63"/>
    </row>
    <row r="103" spans="3:22" s="36" customFormat="1" ht="26.25">
      <c r="C103" s="42"/>
      <c r="H103" s="42"/>
      <c r="M103" s="42"/>
      <c r="U103" s="62"/>
      <c r="V103" s="63"/>
    </row>
    <row r="104" spans="3:22" s="36" customFormat="1" ht="26.25">
      <c r="C104" s="42"/>
      <c r="H104" s="42"/>
      <c r="M104" s="42"/>
      <c r="U104" s="62"/>
      <c r="V104" s="63"/>
    </row>
    <row r="105" spans="3:22" s="36" customFormat="1" ht="26.25">
      <c r="C105" s="42"/>
      <c r="H105" s="42"/>
      <c r="M105" s="42"/>
      <c r="U105" s="62"/>
      <c r="V105" s="63"/>
    </row>
    <row r="106" spans="3:22" s="36" customFormat="1" ht="26.25">
      <c r="C106" s="42"/>
      <c r="H106" s="42"/>
      <c r="M106" s="42"/>
      <c r="U106" s="62"/>
      <c r="V106" s="63"/>
    </row>
    <row r="107" spans="3:22" s="36" customFormat="1" ht="26.25">
      <c r="C107" s="42"/>
      <c r="H107" s="42"/>
      <c r="M107" s="42"/>
      <c r="U107" s="62"/>
      <c r="V107" s="63"/>
    </row>
    <row r="108" spans="3:22" s="36" customFormat="1" ht="26.25">
      <c r="C108" s="42"/>
      <c r="H108" s="42"/>
      <c r="M108" s="42"/>
      <c r="U108" s="62"/>
      <c r="V108" s="63"/>
    </row>
    <row r="109" spans="3:22" s="36" customFormat="1" ht="26.25">
      <c r="C109" s="42"/>
      <c r="H109" s="42"/>
      <c r="M109" s="42"/>
      <c r="U109" s="62"/>
      <c r="V109" s="63"/>
    </row>
    <row r="110" spans="3:22" s="36" customFormat="1" ht="26.25">
      <c r="C110" s="42"/>
      <c r="H110" s="42"/>
      <c r="M110" s="42"/>
      <c r="U110" s="62"/>
      <c r="V110" s="63"/>
    </row>
    <row r="111" spans="3:22" s="36" customFormat="1" ht="26.25">
      <c r="C111" s="42"/>
      <c r="H111" s="42"/>
      <c r="M111" s="42"/>
      <c r="U111" s="62"/>
      <c r="V111" s="63"/>
    </row>
    <row r="112" spans="3:22" s="36" customFormat="1" ht="26.25">
      <c r="C112" s="42"/>
      <c r="H112" s="42"/>
      <c r="M112" s="42"/>
      <c r="U112" s="62"/>
      <c r="V112" s="63"/>
    </row>
    <row r="113" spans="3:22" s="36" customFormat="1" ht="26.25">
      <c r="C113" s="42"/>
      <c r="H113" s="42"/>
      <c r="M113" s="42"/>
      <c r="U113" s="62"/>
      <c r="V113" s="63"/>
    </row>
    <row r="114" spans="3:22" s="36" customFormat="1" ht="26.25">
      <c r="C114" s="42"/>
      <c r="H114" s="42"/>
      <c r="M114" s="42"/>
      <c r="U114" s="62"/>
      <c r="V114" s="63"/>
    </row>
    <row r="115" spans="3:22" s="36" customFormat="1" ht="26.25">
      <c r="C115" s="42"/>
      <c r="H115" s="42"/>
      <c r="M115" s="42"/>
      <c r="U115" s="62"/>
      <c r="V115" s="63"/>
    </row>
    <row r="116" spans="3:22" s="36" customFormat="1" ht="26.25">
      <c r="C116" s="42"/>
      <c r="H116" s="42"/>
      <c r="M116" s="42"/>
      <c r="U116" s="62"/>
      <c r="V116" s="63"/>
    </row>
    <row r="117" spans="3:22" s="36" customFormat="1" ht="26.25">
      <c r="C117" s="42"/>
      <c r="H117" s="42"/>
      <c r="M117" s="42"/>
      <c r="U117" s="62"/>
      <c r="V117" s="63"/>
    </row>
    <row r="118" spans="3:22" s="36" customFormat="1" ht="26.25">
      <c r="C118" s="42"/>
      <c r="H118" s="42"/>
      <c r="M118" s="42"/>
      <c r="U118" s="62"/>
      <c r="V118" s="63"/>
    </row>
    <row r="119" spans="3:22" s="36" customFormat="1" ht="26.25">
      <c r="C119" s="42"/>
      <c r="H119" s="42"/>
      <c r="M119" s="42"/>
      <c r="U119" s="62"/>
      <c r="V119" s="63"/>
    </row>
    <row r="120" spans="3:22" s="36" customFormat="1" ht="26.25">
      <c r="C120" s="42"/>
      <c r="H120" s="42"/>
      <c r="M120" s="42"/>
      <c r="U120" s="62"/>
      <c r="V120" s="63"/>
    </row>
    <row r="121" spans="3:22" s="36" customFormat="1" ht="26.25">
      <c r="C121" s="42"/>
      <c r="H121" s="42"/>
      <c r="M121" s="42"/>
      <c r="U121" s="62"/>
      <c r="V121" s="63"/>
    </row>
    <row r="122" spans="3:22" s="36" customFormat="1" ht="26.25">
      <c r="C122" s="42"/>
      <c r="H122" s="42"/>
      <c r="M122" s="42"/>
      <c r="U122" s="62"/>
      <c r="V122" s="63"/>
    </row>
    <row r="123" spans="3:22" s="36" customFormat="1" ht="26.25">
      <c r="C123" s="42"/>
      <c r="H123" s="42"/>
      <c r="M123" s="42"/>
      <c r="U123" s="62"/>
      <c r="V123" s="63"/>
    </row>
    <row r="124" spans="3:22" s="36" customFormat="1" ht="26.25">
      <c r="C124" s="42"/>
      <c r="H124" s="42"/>
      <c r="M124" s="42"/>
      <c r="U124" s="62"/>
      <c r="V124" s="63"/>
    </row>
    <row r="125" spans="3:22" s="36" customFormat="1" ht="26.25">
      <c r="C125" s="42"/>
      <c r="H125" s="42"/>
      <c r="M125" s="42"/>
      <c r="U125" s="62"/>
      <c r="V125" s="63"/>
    </row>
    <row r="126" spans="3:22" s="36" customFormat="1" ht="26.25">
      <c r="C126" s="42"/>
      <c r="H126" s="42"/>
      <c r="M126" s="42"/>
      <c r="U126" s="62"/>
      <c r="V126" s="63"/>
    </row>
    <row r="127" spans="3:22" s="36" customFormat="1" ht="26.25">
      <c r="C127" s="42"/>
      <c r="H127" s="42"/>
      <c r="M127" s="42"/>
      <c r="U127" s="62"/>
      <c r="V127" s="63"/>
    </row>
    <row r="128" spans="3:22" s="36" customFormat="1" ht="26.25">
      <c r="C128" s="42"/>
      <c r="H128" s="42"/>
      <c r="M128" s="42"/>
      <c r="U128" s="62"/>
      <c r="V128" s="63"/>
    </row>
    <row r="129" spans="3:22" s="36" customFormat="1" ht="26.25">
      <c r="C129" s="42"/>
      <c r="H129" s="42"/>
      <c r="M129" s="42"/>
      <c r="U129" s="62"/>
      <c r="V129" s="63"/>
    </row>
    <row r="130" spans="3:22" s="36" customFormat="1" ht="26.25">
      <c r="C130" s="42"/>
      <c r="H130" s="42"/>
      <c r="M130" s="42"/>
      <c r="U130" s="62"/>
      <c r="V130" s="63"/>
    </row>
    <row r="131" spans="3:22" s="36" customFormat="1" ht="26.25">
      <c r="C131" s="42"/>
      <c r="H131" s="42"/>
      <c r="M131" s="42"/>
      <c r="U131" s="62"/>
      <c r="V131" s="63"/>
    </row>
    <row r="132" spans="3:22" s="36" customFormat="1" ht="26.25">
      <c r="C132" s="42"/>
      <c r="H132" s="42"/>
      <c r="M132" s="42"/>
      <c r="U132" s="62"/>
      <c r="V132" s="63"/>
    </row>
    <row r="133" spans="3:22" s="36" customFormat="1" ht="26.25">
      <c r="C133" s="42"/>
      <c r="H133" s="42"/>
      <c r="M133" s="42"/>
      <c r="U133" s="62"/>
      <c r="V133" s="63"/>
    </row>
    <row r="134" spans="3:22" s="36" customFormat="1" ht="26.25">
      <c r="C134" s="42"/>
      <c r="H134" s="42"/>
      <c r="M134" s="42"/>
      <c r="U134" s="62"/>
      <c r="V134" s="63"/>
    </row>
    <row r="135" spans="3:22" s="36" customFormat="1" ht="26.25">
      <c r="C135" s="42"/>
      <c r="H135" s="42"/>
      <c r="M135" s="42"/>
      <c r="U135" s="62"/>
      <c r="V135" s="63"/>
    </row>
    <row r="136" spans="3:22" s="36" customFormat="1" ht="26.25">
      <c r="C136" s="42"/>
      <c r="H136" s="42"/>
      <c r="M136" s="42"/>
      <c r="U136" s="62"/>
      <c r="V136" s="63"/>
    </row>
    <row r="137" spans="3:22" s="36" customFormat="1" ht="26.25">
      <c r="C137" s="42"/>
      <c r="H137" s="42"/>
      <c r="M137" s="42"/>
      <c r="U137" s="62"/>
      <c r="V137" s="63"/>
    </row>
    <row r="138" spans="3:22" s="36" customFormat="1" ht="26.25">
      <c r="C138" s="42"/>
      <c r="H138" s="42"/>
      <c r="M138" s="42"/>
      <c r="U138" s="62"/>
      <c r="V138" s="63"/>
    </row>
    <row r="139" spans="3:22" s="36" customFormat="1" ht="26.25">
      <c r="C139" s="42"/>
      <c r="H139" s="42"/>
      <c r="M139" s="42"/>
      <c r="U139" s="62"/>
      <c r="V139" s="63"/>
    </row>
    <row r="140" spans="3:22" s="36" customFormat="1" ht="26.25">
      <c r="C140" s="42"/>
      <c r="H140" s="42"/>
      <c r="M140" s="42"/>
      <c r="U140" s="62"/>
      <c r="V140" s="63"/>
    </row>
    <row r="141" spans="3:22" s="36" customFormat="1" ht="26.25">
      <c r="C141" s="42"/>
      <c r="H141" s="42"/>
      <c r="M141" s="42"/>
      <c r="U141" s="62"/>
      <c r="V141" s="63"/>
    </row>
    <row r="142" spans="3:22" s="36" customFormat="1" ht="26.25">
      <c r="C142" s="42"/>
      <c r="H142" s="42"/>
      <c r="M142" s="42"/>
      <c r="U142" s="62"/>
      <c r="V142" s="63"/>
    </row>
    <row r="143" spans="3:22" s="36" customFormat="1" ht="26.25">
      <c r="C143" s="42"/>
      <c r="H143" s="42"/>
      <c r="M143" s="42"/>
      <c r="U143" s="62"/>
      <c r="V143" s="63"/>
    </row>
    <row r="144" spans="3:22" s="36" customFormat="1" ht="26.25">
      <c r="C144" s="42"/>
      <c r="H144" s="42"/>
      <c r="M144" s="42"/>
      <c r="U144" s="62"/>
      <c r="V144" s="63"/>
    </row>
    <row r="145" spans="3:22" s="36" customFormat="1" ht="26.25">
      <c r="C145" s="42"/>
      <c r="H145" s="42"/>
      <c r="M145" s="42"/>
      <c r="U145" s="62"/>
      <c r="V145" s="63"/>
    </row>
    <row r="146" spans="3:22" s="36" customFormat="1" ht="26.25">
      <c r="C146" s="42"/>
      <c r="H146" s="42"/>
      <c r="M146" s="42"/>
      <c r="U146" s="62"/>
      <c r="V146" s="63"/>
    </row>
    <row r="147" spans="3:22" s="36" customFormat="1" ht="26.25">
      <c r="C147" s="42"/>
      <c r="H147" s="42"/>
      <c r="M147" s="42"/>
      <c r="U147" s="62"/>
      <c r="V147" s="63"/>
    </row>
    <row r="148" spans="3:22" s="36" customFormat="1" ht="26.25">
      <c r="C148" s="42"/>
      <c r="H148" s="42"/>
      <c r="M148" s="42"/>
      <c r="U148" s="62"/>
      <c r="V148" s="63"/>
    </row>
    <row r="149" spans="3:22" s="36" customFormat="1" ht="26.25">
      <c r="C149" s="42"/>
      <c r="H149" s="42"/>
      <c r="M149" s="42"/>
      <c r="U149" s="62"/>
      <c r="V149" s="63"/>
    </row>
  </sheetData>
  <sheetProtection/>
  <mergeCells count="33">
    <mergeCell ref="A69:B69"/>
    <mergeCell ref="A66:E67"/>
    <mergeCell ref="A16:U16"/>
    <mergeCell ref="A46:U46"/>
    <mergeCell ref="A29:U29"/>
    <mergeCell ref="A14:U14"/>
    <mergeCell ref="A15:U15"/>
    <mergeCell ref="I10:J10"/>
    <mergeCell ref="R10:S10"/>
    <mergeCell ref="D10:E10"/>
    <mergeCell ref="H10:H11"/>
    <mergeCell ref="C10:C11"/>
    <mergeCell ref="B10:B11"/>
    <mergeCell ref="A70:B70"/>
    <mergeCell ref="M67:U67"/>
    <mergeCell ref="T10:U10"/>
    <mergeCell ref="N10:O10"/>
    <mergeCell ref="P10:Q10"/>
    <mergeCell ref="K10:L10"/>
    <mergeCell ref="A8:A11"/>
    <mergeCell ref="H9:L9"/>
    <mergeCell ref="M9:U9"/>
    <mergeCell ref="B9:F9"/>
    <mergeCell ref="N1:U1"/>
    <mergeCell ref="A47:U47"/>
    <mergeCell ref="N2:U2"/>
    <mergeCell ref="N3:U3"/>
    <mergeCell ref="B8:U8"/>
    <mergeCell ref="A30:U30"/>
    <mergeCell ref="A31:U31"/>
    <mergeCell ref="A6:U6"/>
    <mergeCell ref="M10:M11"/>
    <mergeCell ref="F10:G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4" r:id="rId1"/>
  <headerFooter differentFirst="1">
    <oddFooter xml:space="preserve">&amp;R </oddFooter>
  </headerFooter>
  <rowBreaks count="4" manualBreakCount="4">
    <brk id="23" max="21" man="1"/>
    <brk id="36" max="21" man="1"/>
    <brk id="45" max="21" man="1"/>
    <brk id="5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13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14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17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15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16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2020-08-20T05:28:28Z</dcterms:modified>
  <cp:category/>
  <cp:version/>
  <cp:contentType/>
  <cp:contentStatus/>
</cp:coreProperties>
</file>