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Доопрацьовано СМР\друк\"/>
    </mc:Choice>
  </mc:AlternateContent>
  <bookViews>
    <workbookView xWindow="0" yWindow="0" windowWidth="16560" windowHeight="4920" tabRatio="605"/>
  </bookViews>
  <sheets>
    <sheet name="дод 6 (с ) " sheetId="17" r:id="rId1"/>
  </sheets>
  <definedNames>
    <definedName name="_xlnm.Print_Titles" localSheetId="0">'дод 6 (с ) '!$11:$13</definedName>
    <definedName name="_xlnm.Print_Area" localSheetId="0">'дод 6 (с ) '!$A$1:$G$271</definedName>
  </definedNames>
  <calcPr calcId="162913"/>
</workbook>
</file>

<file path=xl/calcChain.xml><?xml version="1.0" encoding="utf-8"?>
<calcChain xmlns="http://schemas.openxmlformats.org/spreadsheetml/2006/main">
  <c r="F249" i="17" l="1"/>
  <c r="F246" i="17"/>
  <c r="F244" i="17" l="1"/>
  <c r="F239" i="17"/>
  <c r="F212" i="17"/>
  <c r="F197" i="17"/>
  <c r="F189" i="17"/>
  <c r="F186" i="17"/>
  <c r="F179" i="17"/>
  <c r="F163" i="17"/>
  <c r="F159" i="17" l="1"/>
  <c r="F141" i="17"/>
  <c r="F140" i="17"/>
  <c r="F134" i="17"/>
  <c r="F129" i="17"/>
  <c r="F30" i="17"/>
  <c r="F20" i="17"/>
  <c r="F257" i="17"/>
  <c r="F255" i="17"/>
  <c r="F252" i="17"/>
  <c r="F245" i="17"/>
  <c r="F237" i="17"/>
  <c r="F234" i="17"/>
  <c r="F227" i="17"/>
  <c r="F224" i="17"/>
  <c r="F218" i="17"/>
  <c r="F213" i="17"/>
  <c r="F209" i="17"/>
  <c r="F207" i="17"/>
  <c r="F202" i="17"/>
  <c r="F194" i="17"/>
  <c r="F172" i="17"/>
  <c r="F156" i="17"/>
  <c r="F153" i="17"/>
  <c r="F82" i="17"/>
  <c r="F38" i="17"/>
  <c r="F196" i="17" l="1"/>
  <c r="F37" i="17"/>
  <c r="F149" i="17"/>
  <c r="F132" i="17"/>
  <c r="F178" i="17"/>
  <c r="F223" i="17"/>
  <c r="F221" i="17"/>
  <c r="F14" i="17"/>
  <c r="F169" i="17"/>
  <c r="F251" i="17"/>
  <c r="F226" i="17"/>
  <c r="F170" i="17"/>
  <c r="F29" i="17" l="1"/>
  <c r="F220" i="17"/>
  <c r="F262" i="17"/>
  <c r="F263" i="17"/>
  <c r="F261" i="17" l="1"/>
  <c r="D192" i="17"/>
</calcChain>
</file>

<file path=xl/sharedStrings.xml><?xml version="1.0" encoding="utf-8"?>
<sst xmlns="http://schemas.openxmlformats.org/spreadsheetml/2006/main" count="432" uniqueCount="258">
  <si>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</si>
  <si>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</si>
  <si>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</si>
  <si>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</si>
  <si>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</si>
  <si>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</si>
  <si>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</si>
  <si>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</si>
  <si>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</si>
  <si>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</si>
  <si>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</si>
  <si>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</si>
  <si>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</si>
  <si>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</si>
  <si>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</si>
  <si>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</si>
  <si>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</si>
  <si>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</si>
  <si>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</si>
  <si>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</si>
  <si>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</si>
  <si>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</si>
  <si>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</si>
  <si>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</si>
  <si>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</si>
  <si>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</si>
  <si>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</si>
  <si>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</si>
  <si>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</si>
  <si>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Будівництво скверу по вул. Петропавлівська, 94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</si>
  <si>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</si>
  <si>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</si>
  <si>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</si>
  <si>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2018-2022</t>
  </si>
  <si>
    <t>2020-2021</t>
  </si>
  <si>
    <t>Забезпечення діяльності інших закладів в галузі культури і мистецтва</t>
  </si>
  <si>
    <t>Внески до статутного капіталу суб’єктів господарювання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</si>
  <si>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</si>
  <si>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</si>
  <si>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</si>
  <si>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</si>
  <si>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</si>
  <si>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</si>
  <si>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</si>
  <si>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</si>
  <si>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</si>
  <si>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</si>
  <si>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</si>
  <si>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</si>
  <si>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</si>
  <si>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</si>
  <si>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</si>
  <si>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</si>
  <si>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</si>
  <si>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</si>
  <si>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</si>
  <si>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</si>
  <si>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</si>
  <si>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</si>
  <si>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</si>
  <si>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</si>
  <si>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</si>
  <si>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палаців i будинків культури, клубів, центрів дозвілля та iнших клубних закладів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</si>
  <si>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</si>
  <si>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</si>
  <si>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Інші програми та заходи у сфері охорони здоров’я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</si>
  <si>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</si>
  <si>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</si>
  <si>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</si>
  <si>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</si>
  <si>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</si>
  <si>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</si>
  <si>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</si>
  <si>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</si>
  <si>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</si>
  <si>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</si>
  <si>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</si>
  <si>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</si>
  <si>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</si>
  <si>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>Нове будівництво теплотраси від ТК 214/5 до ТК 208/1 2d 159 мм за адресою: м. Суми, вул. Юрія Вєтрова, 4</t>
  </si>
  <si>
    <t>Реконструкція каналізаційних мереж по вул. Супруна, 19; 17/1 з перепідключенням до централізованої каналізаційної мережі</t>
  </si>
  <si>
    <t>4. Капітальний ремонт інших об`єктів</t>
  </si>
  <si>
    <t xml:space="preserve">Реконструкція  підпірної гідроспоруди під Шевченківським мостом </t>
  </si>
  <si>
    <t>Реставрація покрівлі та фасаду житлового будинку по вул.Соборна, 27</t>
  </si>
  <si>
    <t>КП «Центр догляду за тваринами» Сумської міської ради</t>
  </si>
  <si>
    <t>Нове будівництво шахтного колодязя в с.Битиця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</si>
  <si>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</si>
  <si>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</si>
  <si>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</si>
  <si>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Управління архітектури та містобудування Сумської міської ради</t>
  </si>
  <si>
    <t>Розроблення схем планування та забудови територій (містобудівної документації)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</si>
  <si>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</si>
  <si>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</si>
  <si>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</si>
  <si>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</si>
  <si>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</si>
  <si>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</si>
  <si>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</si>
  <si>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</si>
  <si>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закладів дошкільної освіти, в т.ч.:</t>
  </si>
  <si>
    <t>2021</t>
  </si>
  <si>
    <t>Капітальний ремонт закладів загальної середньої освіти (у тому числі дошкільні підрозділи НВК), в т.ч.: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</si>
  <si>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</si>
  <si>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</si>
  <si>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</si>
  <si>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</si>
  <si>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</si>
  <si>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Розробка проекту обладнання пристроями захисту від прямих попадань блискавки і вторинних її  проявів Комунальної установи Сумська загальноосвітня школа І-ІІІ ступенів № 6 м.Суми, Сумської області</t>
  </si>
  <si>
    <t>Капітальний ремонт даху Комунальної установи Сумська загальноосвітня школа І-ІІІ ступенів № 6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</si>
  <si>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</si>
  <si>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</si>
  <si>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</si>
  <si>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</si>
  <si>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</si>
  <si>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</si>
  <si>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 бібліотеки Комунальної установи Сумська загальноосвітня школа І-ІІІ ступенів № 22 імені Ігоря Гольченка Сумської міської ради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</si>
  <si>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</si>
  <si>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</si>
  <si>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</si>
  <si>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</si>
  <si>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</si>
  <si>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 Комунальної установи Сумська гімназія № 1 м. 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</si>
  <si>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</si>
  <si>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>Капітальний ремонт закладів позашкільної освіти, в т.ч.: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</si>
  <si>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</si>
  <si>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</si>
  <si>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</si>
  <si>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</si>
  <si>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</si>
  <si>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</si>
  <si>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</si>
  <si>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</si>
  <si>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</si>
  <si>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</si>
  <si>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</si>
  <si>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 системи каналізації Сумського дошкільного навчального закладу (ясла - садок) № 40 «Дельфін» м.Суми, Сумської області   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</si>
  <si>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</si>
  <si>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</si>
  <si>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>Капітальний ремонт обладнання пристроїв захисту від прямих попадань блискавки і вторинних її проявів Сумського дошкільного навчального закладу (ясла-садок) № 2 «Ясочка» м. Суми, Сумської області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</si>
  <si>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</si>
  <si>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 коридору Сумського дошкільного навчального закладу (ясла - садок) № 5 «Снігуронька»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</si>
  <si>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</si>
  <si>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 xml:space="preserve">Капітальний ремонт сходових клітин Сумського дошкільного навчального закладу (ясла - садок) № 7 «Попелюшка»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</si>
  <si>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</si>
  <si>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</si>
  <si>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>Капітальний ремонт харчоблоку Сумського  дошкільного навчального закладу (ясла - садок) № 10 «Малючок» м.Суми, Сумської області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</si>
  <si>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</si>
  <si>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>Капітальний ремонт системи водопостачання Сумського дошкільного навчального закладу (ясла - садок) № 15 «Перлинка» м.Суми, Сумської області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</si>
  <si>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</si>
  <si>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</si>
  <si>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</si>
  <si>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</si>
  <si>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</si>
  <si>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коридорів Сумського дошкільного навчального закладу (ясла - садок) № 21 «Волошка».Суми, Сумської області 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</si>
  <si>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</si>
  <si>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</si>
  <si>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</si>
  <si>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</si>
  <si>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</si>
  <si>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</si>
  <si>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</si>
  <si>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</si>
  <si>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</si>
  <si>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</si>
  <si>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</si>
  <si>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</si>
  <si>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спортивного майданчика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</si>
  <si>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</si>
  <si>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даху Сумського закладу загальної середньої освіти І-ІІІ ступенів № 21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</si>
  <si>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</si>
  <si>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вентиляції їдальні Сумського закладу загальної середньої освіти І-ІІІ ступенів № 26 Сумської міської ради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</si>
  <si>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</si>
  <si>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</si>
  <si>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</si>
  <si>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</si>
  <si>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</si>
  <si>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даху Комунальної установи Сумський навчально - виховний комплекс «дошкільний навчальний заклад - загальноосвітня школа І ступеня № 41 «Райдуга» м.Суми 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</si>
  <si>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</si>
  <si>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</si>
  <si>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Монтаж системи автоматичної пожежної сигналізації, оповіщення людей та передавання тривожних сповіщень Сумського міського центру науково-технічної творчості молоді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</si>
  <si>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</si>
  <si>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</si>
  <si>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</si>
  <si>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покрівлі Піщанського клубу «Супутник» за адресою: с. В.Піщане, вул. Парнянського, 7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</si>
  <si>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</si>
  <si>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субвенцій з місцевих бюджетів іншим місцевим бюджетам </t>
  </si>
  <si>
    <t>Придбання обладнання і предметів довгострокового користування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</si>
  <si>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</si>
  <si>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теплопункту (облаштування системи автоматичного регулювання споживання тепла) Сумського навчально-виховного комплексу «Загальноосвітня школа І ступеня-дошкільний навчальний заклад № 42» м. Суми, Сумської області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</si>
  <si>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</si>
  <si>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</si>
  <si>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</si>
  <si>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</si>
  <si>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</si>
  <si>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</si>
  <si>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</si>
  <si>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</si>
  <si>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</si>
  <si>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</si>
  <si>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</si>
  <si>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</si>
  <si>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</si>
  <si>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О.М. Лисенко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</si>
  <si>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</si>
  <si>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</si>
  <si>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</si>
  <si>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</si>
  <si>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</si>
  <si>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</si>
  <si>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</si>
  <si>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</si>
  <si>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</si>
  <si>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КП СМР «Електроавтотранс»                                        </t>
  </si>
  <si>
    <t xml:space="preserve">Капітальний ремонт приміщення їдальні Комунальної установи Сумська загальноосвітня школа І-ІІІ ступенів № 12 ім. Б.Берестовського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</si>
  <si>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Сумського закладу загальної середньої освіти І-ІІІ ступенів № 21 Сумської міської ради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</si>
  <si>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</si>
  <si>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Фінансова підтримка дитячо-юнацьких спортивних шкіл фізкультурно-спортивних товариств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</si>
  <si>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</si>
  <si>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центрів професійного розвитку педагогічних працівників</t>
  </si>
  <si>
    <t>29,2</t>
  </si>
  <si>
    <t>Виконавець: Липова С.А.</t>
  </si>
  <si>
    <t>Разом видатків на поточний рік, гривень</t>
  </si>
  <si>
    <t xml:space="preserve">Перелік об’єктів будівництва, реконструкції, реставрації та капітального ремонту за рахунок коштів бюджету розвитку бюджету Сумської міської територіальної громади у 2021 році </t>
  </si>
  <si>
    <t xml:space="preserve">  Додаток 6</t>
  </si>
  <si>
    <t xml:space="preserve">до  Програми  економічного  і  соціального  розвитку </t>
  </si>
  <si>
    <t xml:space="preserve">Сумської  міської  територіальної громади на 2021 рік </t>
  </si>
  <si>
    <t xml:space="preserve">та основних напрямів розвитку на  2022  -  2023 роки  </t>
  </si>
  <si>
    <t>Управління  освіти і науки Сумської міської ради, в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</si>
  <si>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</si>
  <si>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</si>
  <si>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</si>
  <si>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</si>
  <si>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_________</t>
  </si>
  <si>
    <t>Сумський міський голова</t>
  </si>
  <si>
    <t>Капітальний ремонт підвальних приміщень адмінбудівлі по                                     вул. Горького, 21 м.Суми</t>
  </si>
  <si>
    <t>Капітальний ремонт пральні  закладу дошкільної освіти (ясла -садок)                               № 43 «Казка» Сумської міської ради</t>
  </si>
  <si>
    <t xml:space="preserve">Капітальний ремонт ел. щитової в корпусі №1 з відокремленими протипожежними перегородками та металевими дверима Комунальної установи Сумська загальноосвітня школа І-ІІІ ступенів № 13                                 ім. А.С.Мачуленка, м.Суми, Сумської області </t>
  </si>
  <si>
    <t>Капітальний ремонт центрального входу, з облаштуванням пандусу Комунальної установи Сумська загальноосвітня школа І-ІІІ ступенів                      № 27, м.Суми, Сумської області</t>
  </si>
  <si>
    <t xml:space="preserve">Капітальний ремонт приміщення майстерні Комунальної установи                          В. Піщанська загальноосвітня школа I-II ступенів м. 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</si>
  <si>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</si>
  <si>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</si>
  <si>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Капітальний ремонт покрівлі з утепленням КУ ССШ № 7                                            ім. М. Савченка Сумської міської ради по вул. Лесі Українки, 23                                     в м. Суми</t>
  </si>
  <si>
    <t>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«Попелюшка»                                                                       м. Суми, Сумської області</t>
  </si>
  <si>
    <t>Капітальний ремонт будівлі (утеплення даху з заміною покрівельного килиму) дитячої музичної школи № 1 за адресою: м.Суми,                                             вул. Д.Галицького, 73</t>
  </si>
  <si>
    <t xml:space="preserve">Реконструкція об’єктів житлово-комунального господарства: влаштування пандусів до житлового будинку за адресою:                                         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</si>
  <si>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                                         вул. Ковпака, 67, п.1 м. Суми </t>
  </si>
  <si>
    <t>Нове будівництво тротуару вздовж дороги в селі Верхнє Піщане по                                                вул. Парнянській (з обох сторін проїзної частини)</t>
  </si>
  <si>
    <t>Нове будівництво ділянки водогону за адресою: м. Суми, с.Піщане,                           вул. Шкільна від будинку № 29</t>
  </si>
  <si>
    <t>Реконструкція неврологічного відділення КУ  «СМКЛ № 4» по                                   вул. Металургів, 38</t>
  </si>
  <si>
    <t>Реконструкція - термомодернізація будівлі КУ ССШ №7                                            ім. М. Савченка СМР по вул. Лесі Українки, 23 в м. Суми</t>
  </si>
  <si>
    <t>Капітальний ремонт будівлі по вул. Герасима Кондратьєва, 157                                      в м. Суми</t>
  </si>
  <si>
    <t>Капітальний ремонт приміщення за адресою м. Суми вул. Горького, 21                (3 поверх)</t>
  </si>
  <si>
    <t>Реконструкція розподільчих теплових мереж, які проходять по                                         вул. Кузнечна та підключені до елеваторного вузла будинку по                                     вул. Першотравнева, 10А</t>
  </si>
  <si>
    <t>Капітальний ремонт інших об'єктів - заміна насосного обладнання                        с.В. Чернеччина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</si>
  <si>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                                         № 18 «Зірниця» Сумської міської ради 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</si>
  <si>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№ 11 «Журавонька»  м.Суми, Сумської області</t>
  </si>
  <si>
    <t>Капітальний ремонт самопливного залізобетонного каналізаційного колектора Д-1800 мм, що проходить по території КНС-2 по                                   вул. Луговій від КК №1 до грабельного приміщення КНС із заміною залізобетонних кілець та плити перекриття в КК №1</t>
  </si>
  <si>
    <t xml:space="preserve">Монтаж системи автоматичної пожежної сигналізації, оповіщення людей та передавання тривожних сповіщень  Комунальної установи Сумська загальноосвітня школа  І- ІІІ ступенів № 12                                                                                 ім. Б.Берестовського м. Суми, Сумської області Сумського закладу загальної середньої освіти І-ІІІ ступенів №21 Сумської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</si>
</sst>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0" applyFont="1" applyFill="1"/>
    <xf numFmtId="0" fontId="3" fillId="0" borderId="0" xfId="0" applyNumberFormat="1" applyFont="1" applyFill="1" applyAlignment="1" applyProtection="1"/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3" fontId="23" fillId="0" borderId="1" xfId="0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0" fontId="21" fillId="0" borderId="1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3" fontId="23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Font="1" applyFill="1" applyBorder="1"/>
    <xf numFmtId="0" fontId="22" fillId="0" borderId="1" xfId="0" applyFont="1" applyFill="1" applyBorder="1" applyAlignment="1">
      <alignment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3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19" fillId="0" borderId="1" xfId="2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3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/>
    <xf numFmtId="0" fontId="10" fillId="0" borderId="0" xfId="0" applyFont="1" applyFill="1"/>
    <xf numFmtId="0" fontId="20" fillId="0" borderId="0" xfId="0" applyNumberFormat="1" applyFont="1" applyFill="1" applyAlignment="1" applyProtection="1"/>
    <xf numFmtId="0" fontId="19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left"/>
    </xf>
    <xf numFmtId="0" fontId="33" fillId="0" borderId="0" xfId="0" applyNumberFormat="1" applyFont="1" applyFill="1" applyAlignment="1" applyProtection="1"/>
    <xf numFmtId="0" fontId="33" fillId="0" borderId="0" xfId="0" applyFont="1" applyFill="1"/>
    <xf numFmtId="0" fontId="33" fillId="0" borderId="0" xfId="0" applyFont="1" applyFill="1" applyBorder="1" applyAlignment="1">
      <alignment horizontal="center" vertical="distributed" wrapText="1"/>
    </xf>
    <xf numFmtId="0" fontId="2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CCFF"/>
      <color rgb="FFCCFF99"/>
      <color rgb="FFFF99FF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showZeros="0" tabSelected="1" view="pageBreakPreview" topLeftCell="A89" zoomScale="60" zoomScaleNormal="100" workbookViewId="0">
      <selection activeCell="B96" sqref="B96"/>
    </sheetView>
  </sheetViews>
  <sheetFormatPr defaultColWidth="8.85546875" defaultRowHeight="12.75" x14ac:dyDescent="0.2"/>
  <cols>
    <col min="1" max="1" width="93.5703125" style="1" customWidth="1"/>
    <col min="2" max="2" width="99.140625" style="1" customWidth="1"/>
    <col min="3" max="3" width="22.42578125" style="1" customWidth="1"/>
    <col min="4" max="4" width="29.7109375" style="1" customWidth="1"/>
    <col min="5" max="5" width="22.5703125" style="1" customWidth="1"/>
    <col min="6" max="6" width="34.5703125" style="1" customWidth="1"/>
    <col min="7" max="7" width="25.28515625" style="1" customWidth="1"/>
    <col min="8" max="16384" width="8.85546875" style="1"/>
  </cols>
  <sheetData>
    <row r="1" spans="1:7" ht="26.85" customHeight="1" x14ac:dyDescent="0.2">
      <c r="D1" s="93" t="s">
        <v>223</v>
      </c>
      <c r="E1" s="93"/>
      <c r="F1" s="93"/>
      <c r="G1" s="93"/>
    </row>
    <row r="2" spans="1:7" ht="27.75" x14ac:dyDescent="0.2">
      <c r="D2" s="94" t="s">
        <v>224</v>
      </c>
      <c r="E2" s="94"/>
      <c r="F2" s="94"/>
      <c r="G2" s="94"/>
    </row>
    <row r="3" spans="1:7" ht="27.75" x14ac:dyDescent="0.2">
      <c r="D3" s="94" t="s">
        <v>225</v>
      </c>
      <c r="E3" s="94"/>
      <c r="F3" s="94"/>
      <c r="G3" s="94"/>
    </row>
    <row r="4" spans="1:7" ht="27.75" x14ac:dyDescent="0.2">
      <c r="D4" s="94" t="s">
        <v>226</v>
      </c>
      <c r="E4" s="94"/>
      <c r="F4" s="94"/>
      <c r="G4" s="94"/>
    </row>
    <row r="5" spans="1:7" ht="29.1" customHeight="1" x14ac:dyDescent="0.2">
      <c r="D5" s="95"/>
      <c r="E5" s="95"/>
      <c r="F5" s="95"/>
      <c r="G5" s="95"/>
    </row>
    <row r="6" spans="1:7" ht="18.75" x14ac:dyDescent="0.3">
      <c r="D6" s="2"/>
      <c r="E6" s="2"/>
      <c r="F6" s="2"/>
      <c r="G6" s="2"/>
    </row>
    <row r="7" spans="1:7" ht="25.5" x14ac:dyDescent="0.2">
      <c r="A7" s="92"/>
      <c r="B7" s="92"/>
      <c r="C7" s="92"/>
      <c r="D7" s="92"/>
      <c r="E7" s="92"/>
      <c r="F7" s="92"/>
      <c r="G7" s="92"/>
    </row>
    <row r="8" spans="1:7" ht="77.849999999999994" customHeight="1" x14ac:dyDescent="0.2">
      <c r="A8" s="91" t="s">
        <v>222</v>
      </c>
      <c r="B8" s="91"/>
      <c r="C8" s="91"/>
      <c r="D8" s="91"/>
      <c r="E8" s="91"/>
      <c r="F8" s="91"/>
      <c r="G8" s="91"/>
    </row>
    <row r="9" spans="1:7" ht="18.75" x14ac:dyDescent="0.2">
      <c r="A9" s="3"/>
      <c r="B9" s="3"/>
      <c r="C9" s="3"/>
      <c r="D9" s="3"/>
      <c r="E9" s="3"/>
      <c r="F9" s="3"/>
      <c r="G9" s="3"/>
    </row>
    <row r="10" spans="1:7" ht="24" customHeight="1" x14ac:dyDescent="0.25">
      <c r="A10" s="4"/>
      <c r="B10" s="4"/>
      <c r="C10" s="4"/>
      <c r="D10" s="4"/>
      <c r="E10" s="4"/>
      <c r="F10" s="4"/>
      <c r="G10" s="5"/>
    </row>
    <row r="11" spans="1:7" s="6" customFormat="1" ht="31.5" customHeight="1" x14ac:dyDescent="0.25">
      <c r="A11" s="96" t="s">
        <v>6</v>
      </c>
      <c r="B11" s="96" t="s">
        <v>7</v>
      </c>
      <c r="C11" s="96" t="s">
        <v>8</v>
      </c>
      <c r="D11" s="96" t="s">
        <v>9</v>
      </c>
      <c r="E11" s="96" t="s">
        <v>10</v>
      </c>
      <c r="F11" s="96" t="s">
        <v>221</v>
      </c>
      <c r="G11" s="96" t="s">
        <v>11</v>
      </c>
    </row>
    <row r="12" spans="1:7" s="6" customFormat="1" ht="114" customHeight="1" x14ac:dyDescent="0.25">
      <c r="A12" s="96"/>
      <c r="B12" s="96"/>
      <c r="C12" s="96"/>
      <c r="D12" s="96"/>
      <c r="E12" s="96"/>
      <c r="F12" s="96"/>
      <c r="G12" s="96"/>
    </row>
    <row r="13" spans="1:7" s="8" customFormat="1" ht="24" customHeight="1" x14ac:dyDescent="0.3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s="12" customFormat="1" ht="39" customHeight="1" x14ac:dyDescent="0.35">
      <c r="A14" s="9" t="s">
        <v>4</v>
      </c>
      <c r="B14" s="10"/>
      <c r="C14" s="10"/>
      <c r="D14" s="10"/>
      <c r="E14" s="10"/>
      <c r="F14" s="11">
        <f>F15+F16+F17+F18+F19+F20+F26+F27+F28</f>
        <v>32677952</v>
      </c>
      <c r="G14" s="10"/>
    </row>
    <row r="15" spans="1:7" s="16" customFormat="1" ht="75" customHeight="1" x14ac:dyDescent="0.3">
      <c r="A15" s="13" t="s">
        <v>217</v>
      </c>
      <c r="B15" s="14" t="s">
        <v>186</v>
      </c>
      <c r="C15" s="7"/>
      <c r="D15" s="7"/>
      <c r="E15" s="7"/>
      <c r="F15" s="15">
        <v>150000</v>
      </c>
      <c r="G15" s="7"/>
    </row>
    <row r="16" spans="1:7" s="16" customFormat="1" ht="56.25" customHeight="1" x14ac:dyDescent="0.3">
      <c r="A16" s="13" t="s">
        <v>61</v>
      </c>
      <c r="B16" s="14" t="s">
        <v>186</v>
      </c>
      <c r="C16" s="7"/>
      <c r="D16" s="7"/>
      <c r="E16" s="7"/>
      <c r="F16" s="15">
        <v>100000</v>
      </c>
      <c r="G16" s="7"/>
    </row>
    <row r="17" spans="1:7" s="16" customFormat="1" ht="60" customHeight="1" x14ac:dyDescent="0.3">
      <c r="A17" s="13" t="s">
        <v>35</v>
      </c>
      <c r="B17" s="14" t="s">
        <v>186</v>
      </c>
      <c r="C17" s="7"/>
      <c r="D17" s="7"/>
      <c r="E17" s="7"/>
      <c r="F17" s="15">
        <v>65000</v>
      </c>
      <c r="G17" s="7"/>
    </row>
    <row r="18" spans="1:7" s="16" customFormat="1" ht="56.25" customHeight="1" x14ac:dyDescent="0.3">
      <c r="A18" s="13" t="s">
        <v>216</v>
      </c>
      <c r="B18" s="14" t="s">
        <v>186</v>
      </c>
      <c r="C18" s="7"/>
      <c r="D18" s="7"/>
      <c r="E18" s="7"/>
      <c r="F18" s="15">
        <v>215000</v>
      </c>
      <c r="G18" s="7"/>
    </row>
    <row r="19" spans="1:7" s="16" customFormat="1" ht="93.75" customHeight="1" x14ac:dyDescent="0.3">
      <c r="A19" s="13" t="s">
        <v>75</v>
      </c>
      <c r="B19" s="14" t="s">
        <v>186</v>
      </c>
      <c r="C19" s="17"/>
      <c r="D19" s="18"/>
      <c r="E19" s="7"/>
      <c r="F19" s="15">
        <v>1530000</v>
      </c>
      <c r="G19" s="7"/>
    </row>
    <row r="20" spans="1:7" s="16" customFormat="1" ht="57" customHeight="1" x14ac:dyDescent="0.3">
      <c r="A20" s="19" t="s">
        <v>63</v>
      </c>
      <c r="B20" s="13" t="s">
        <v>56</v>
      </c>
      <c r="C20" s="7"/>
      <c r="D20" s="7"/>
      <c r="E20" s="7"/>
      <c r="F20" s="15">
        <f>SUM(F21:F25)</f>
        <v>9790000</v>
      </c>
      <c r="G20" s="7"/>
    </row>
    <row r="21" spans="1:7" s="25" customFormat="1" ht="56.25" customHeight="1" x14ac:dyDescent="0.3">
      <c r="A21" s="20"/>
      <c r="B21" s="20" t="s">
        <v>98</v>
      </c>
      <c r="C21" s="21">
        <v>2021</v>
      </c>
      <c r="D21" s="22">
        <v>840000</v>
      </c>
      <c r="E21" s="22">
        <v>0</v>
      </c>
      <c r="F21" s="23">
        <v>840000</v>
      </c>
      <c r="G21" s="49">
        <v>100</v>
      </c>
    </row>
    <row r="22" spans="1:7" s="25" customFormat="1" ht="56.25" customHeight="1" x14ac:dyDescent="0.3">
      <c r="A22" s="20"/>
      <c r="B22" s="20" t="s">
        <v>200</v>
      </c>
      <c r="C22" s="21">
        <v>2021</v>
      </c>
      <c r="D22" s="22">
        <v>3000000</v>
      </c>
      <c r="E22" s="22">
        <v>0</v>
      </c>
      <c r="F22" s="23">
        <v>3000000</v>
      </c>
      <c r="G22" s="49">
        <v>100</v>
      </c>
    </row>
    <row r="23" spans="1:7" s="25" customFormat="1" ht="56.25" customHeight="1" x14ac:dyDescent="0.3">
      <c r="A23" s="20"/>
      <c r="B23" s="20" t="s">
        <v>201</v>
      </c>
      <c r="C23" s="21">
        <v>2021</v>
      </c>
      <c r="D23" s="22">
        <v>2000000</v>
      </c>
      <c r="E23" s="22">
        <v>0</v>
      </c>
      <c r="F23" s="23">
        <v>2000000</v>
      </c>
      <c r="G23" s="49">
        <v>100</v>
      </c>
    </row>
    <row r="24" spans="1:7" s="25" customFormat="1" ht="75" customHeight="1" x14ac:dyDescent="0.3">
      <c r="A24" s="20"/>
      <c r="B24" s="20" t="s">
        <v>96</v>
      </c>
      <c r="C24" s="21">
        <v>2021</v>
      </c>
      <c r="D24" s="22">
        <v>2000000</v>
      </c>
      <c r="E24" s="22">
        <v>0</v>
      </c>
      <c r="F24" s="23">
        <v>2000000</v>
      </c>
      <c r="G24" s="49">
        <v>100</v>
      </c>
    </row>
    <row r="25" spans="1:7" s="25" customFormat="1" ht="56.25" customHeight="1" x14ac:dyDescent="0.3">
      <c r="A25" s="20"/>
      <c r="B25" s="20" t="s">
        <v>97</v>
      </c>
      <c r="C25" s="21">
        <v>2021</v>
      </c>
      <c r="D25" s="22">
        <v>1950000</v>
      </c>
      <c r="E25" s="22">
        <v>0</v>
      </c>
      <c r="F25" s="23">
        <v>1950000</v>
      </c>
      <c r="G25" s="49">
        <v>100</v>
      </c>
    </row>
    <row r="26" spans="1:7" s="16" customFormat="1" ht="56.25" customHeight="1" x14ac:dyDescent="0.3">
      <c r="A26" s="13" t="s">
        <v>12</v>
      </c>
      <c r="B26" s="26" t="s">
        <v>234</v>
      </c>
      <c r="C26" s="17" t="s">
        <v>27</v>
      </c>
      <c r="D26" s="18">
        <v>1493136</v>
      </c>
      <c r="E26" s="17" t="s">
        <v>219</v>
      </c>
      <c r="F26" s="15">
        <v>400000</v>
      </c>
      <c r="G26" s="27">
        <v>56</v>
      </c>
    </row>
    <row r="27" spans="1:7" s="8" customFormat="1" ht="37.5" customHeight="1" x14ac:dyDescent="0.3">
      <c r="A27" s="13" t="s">
        <v>36</v>
      </c>
      <c r="B27" s="26" t="s">
        <v>212</v>
      </c>
      <c r="C27" s="28"/>
      <c r="D27" s="28"/>
      <c r="E27" s="28"/>
      <c r="F27" s="15">
        <v>18997900</v>
      </c>
      <c r="G27" s="28"/>
    </row>
    <row r="28" spans="1:7" s="8" customFormat="1" ht="56.25" customHeight="1" x14ac:dyDescent="0.3">
      <c r="A28" s="13" t="s">
        <v>5</v>
      </c>
      <c r="B28" s="26" t="s">
        <v>86</v>
      </c>
      <c r="C28" s="7" t="s">
        <v>24</v>
      </c>
      <c r="D28" s="18">
        <v>4174146.72</v>
      </c>
      <c r="E28" s="7">
        <v>65.7</v>
      </c>
      <c r="F28" s="15">
        <v>1430052</v>
      </c>
      <c r="G28" s="27">
        <v>100</v>
      </c>
    </row>
    <row r="29" spans="1:7" s="12" customFormat="1" ht="58.5" customHeight="1" x14ac:dyDescent="0.35">
      <c r="A29" s="29" t="s">
        <v>227</v>
      </c>
      <c r="B29" s="30"/>
      <c r="C29" s="10"/>
      <c r="D29" s="31"/>
      <c r="E29" s="10"/>
      <c r="F29" s="11">
        <f>F31+F32+F33+F34+F35+F37+F132</f>
        <v>36023840</v>
      </c>
      <c r="G29" s="32"/>
    </row>
    <row r="30" spans="1:7" s="36" customFormat="1" ht="97.5" customHeight="1" x14ac:dyDescent="0.35">
      <c r="A30" s="33" t="s">
        <v>184</v>
      </c>
      <c r="B30" s="26"/>
      <c r="C30" s="7"/>
      <c r="D30" s="34"/>
      <c r="E30" s="7"/>
      <c r="F30" s="35">
        <f>F36</f>
        <v>903840</v>
      </c>
      <c r="G30" s="28"/>
    </row>
    <row r="31" spans="1:7" s="16" customFormat="1" ht="75" customHeight="1" x14ac:dyDescent="0.3">
      <c r="A31" s="13" t="s">
        <v>217</v>
      </c>
      <c r="B31" s="14" t="s">
        <v>186</v>
      </c>
      <c r="C31" s="7"/>
      <c r="D31" s="7"/>
      <c r="E31" s="7"/>
      <c r="F31" s="15">
        <v>20000</v>
      </c>
      <c r="G31" s="7"/>
    </row>
    <row r="32" spans="1:7" s="16" customFormat="1" ht="93.75" customHeight="1" x14ac:dyDescent="0.3">
      <c r="A32" s="13" t="s">
        <v>91</v>
      </c>
      <c r="B32" s="14" t="s">
        <v>186</v>
      </c>
      <c r="C32" s="7"/>
      <c r="D32" s="7"/>
      <c r="E32" s="7"/>
      <c r="F32" s="15">
        <v>250000</v>
      </c>
      <c r="G32" s="7"/>
    </row>
    <row r="33" spans="1:7" s="16" customFormat="1" ht="37.5" customHeight="1" x14ac:dyDescent="0.3">
      <c r="A33" s="13" t="s">
        <v>37</v>
      </c>
      <c r="B33" s="14" t="s">
        <v>186</v>
      </c>
      <c r="C33" s="7"/>
      <c r="D33" s="34"/>
      <c r="E33" s="7"/>
      <c r="F33" s="15">
        <v>100000</v>
      </c>
      <c r="G33" s="7"/>
    </row>
    <row r="34" spans="1:7" s="16" customFormat="1" ht="56.25" customHeight="1" x14ac:dyDescent="0.3">
      <c r="A34" s="13" t="s">
        <v>218</v>
      </c>
      <c r="B34" s="14" t="s">
        <v>186</v>
      </c>
      <c r="C34" s="24"/>
      <c r="D34" s="23"/>
      <c r="E34" s="24"/>
      <c r="F34" s="15">
        <v>50000</v>
      </c>
      <c r="G34" s="7"/>
    </row>
    <row r="35" spans="1:7" s="16" customFormat="1" ht="112.5" customHeight="1" x14ac:dyDescent="0.3">
      <c r="A35" s="13" t="s">
        <v>228</v>
      </c>
      <c r="B35" s="14" t="s">
        <v>186</v>
      </c>
      <c r="C35" s="24"/>
      <c r="D35" s="23"/>
      <c r="E35" s="24"/>
      <c r="F35" s="15">
        <v>903840</v>
      </c>
      <c r="G35" s="7"/>
    </row>
    <row r="36" spans="1:7" s="16" customFormat="1" ht="78" customHeight="1" x14ac:dyDescent="0.3">
      <c r="A36" s="37" t="s">
        <v>184</v>
      </c>
      <c r="B36" s="26"/>
      <c r="C36" s="7"/>
      <c r="D36" s="7"/>
      <c r="E36" s="7"/>
      <c r="F36" s="23">
        <v>903840</v>
      </c>
      <c r="G36" s="7"/>
    </row>
    <row r="37" spans="1:7" s="16" customFormat="1" ht="37.5" customHeight="1" x14ac:dyDescent="0.3">
      <c r="A37" s="13" t="s">
        <v>66</v>
      </c>
      <c r="B37" s="26"/>
      <c r="C37" s="7"/>
      <c r="D37" s="34"/>
      <c r="E37" s="7"/>
      <c r="F37" s="15">
        <f>F38+F82+F129</f>
        <v>21660000</v>
      </c>
      <c r="G37" s="7"/>
    </row>
    <row r="38" spans="1:7" s="8" customFormat="1" ht="39" customHeight="1" x14ac:dyDescent="0.3">
      <c r="A38" s="14"/>
      <c r="B38" s="14" t="s">
        <v>99</v>
      </c>
      <c r="C38" s="28"/>
      <c r="D38" s="15"/>
      <c r="E38" s="28"/>
      <c r="F38" s="35">
        <f>SUM(F39:F81)</f>
        <v>7700000</v>
      </c>
      <c r="G38" s="28"/>
    </row>
    <row r="39" spans="1:7" s="16" customFormat="1" ht="75" customHeight="1" x14ac:dyDescent="0.3">
      <c r="A39" s="20"/>
      <c r="B39" s="26" t="s">
        <v>137</v>
      </c>
      <c r="C39" s="17" t="s">
        <v>100</v>
      </c>
      <c r="D39" s="18"/>
      <c r="E39" s="7"/>
      <c r="F39" s="34">
        <v>100000</v>
      </c>
      <c r="G39" s="7"/>
    </row>
    <row r="40" spans="1:7" s="16" customFormat="1" ht="112.5" customHeight="1" x14ac:dyDescent="0.3">
      <c r="A40" s="20"/>
      <c r="B40" s="26" t="s">
        <v>138</v>
      </c>
      <c r="C40" s="17" t="s">
        <v>100</v>
      </c>
      <c r="D40" s="18"/>
      <c r="E40" s="7"/>
      <c r="F40" s="34">
        <v>100000</v>
      </c>
      <c r="G40" s="7"/>
    </row>
    <row r="41" spans="1:7" s="16" customFormat="1" ht="93.75" customHeight="1" x14ac:dyDescent="0.3">
      <c r="A41" s="20"/>
      <c r="B41" s="26" t="s">
        <v>139</v>
      </c>
      <c r="C41" s="17" t="s">
        <v>100</v>
      </c>
      <c r="D41" s="18"/>
      <c r="E41" s="7"/>
      <c r="F41" s="34">
        <v>100000</v>
      </c>
      <c r="G41" s="7"/>
    </row>
    <row r="42" spans="1:7" s="16" customFormat="1" ht="75" customHeight="1" x14ac:dyDescent="0.3">
      <c r="A42" s="20"/>
      <c r="B42" s="26" t="s">
        <v>140</v>
      </c>
      <c r="C42" s="17" t="s">
        <v>100</v>
      </c>
      <c r="D42" s="18"/>
      <c r="E42" s="7"/>
      <c r="F42" s="34">
        <v>100000</v>
      </c>
      <c r="G42" s="7"/>
    </row>
    <row r="43" spans="1:7" s="16" customFormat="1" ht="75" customHeight="1" x14ac:dyDescent="0.3">
      <c r="A43" s="20"/>
      <c r="B43" s="26" t="s">
        <v>141</v>
      </c>
      <c r="C43" s="17" t="s">
        <v>100</v>
      </c>
      <c r="D43" s="18"/>
      <c r="E43" s="7"/>
      <c r="F43" s="34">
        <v>100000</v>
      </c>
      <c r="G43" s="7"/>
    </row>
    <row r="44" spans="1:7" s="16" customFormat="1" ht="75" customHeight="1" x14ac:dyDescent="0.3">
      <c r="A44" s="20"/>
      <c r="B44" s="26" t="s">
        <v>142</v>
      </c>
      <c r="C44" s="17" t="s">
        <v>100</v>
      </c>
      <c r="D44" s="18"/>
      <c r="E44" s="7"/>
      <c r="F44" s="34">
        <v>100000</v>
      </c>
      <c r="G44" s="7"/>
    </row>
    <row r="45" spans="1:7" s="16" customFormat="1" ht="131.25" customHeight="1" x14ac:dyDescent="0.3">
      <c r="A45" s="20"/>
      <c r="B45" s="26" t="s">
        <v>143</v>
      </c>
      <c r="C45" s="17" t="s">
        <v>100</v>
      </c>
      <c r="D45" s="18"/>
      <c r="E45" s="7"/>
      <c r="F45" s="34">
        <v>500000</v>
      </c>
      <c r="G45" s="7"/>
    </row>
    <row r="46" spans="1:7" s="16" customFormat="1" ht="93.75" customHeight="1" x14ac:dyDescent="0.3">
      <c r="A46" s="28"/>
      <c r="B46" s="26" t="s">
        <v>144</v>
      </c>
      <c r="C46" s="17" t="s">
        <v>100</v>
      </c>
      <c r="D46" s="18"/>
      <c r="E46" s="7"/>
      <c r="F46" s="34">
        <v>100000</v>
      </c>
      <c r="G46" s="7"/>
    </row>
    <row r="47" spans="1:7" s="16" customFormat="1" ht="75" customHeight="1" x14ac:dyDescent="0.3">
      <c r="A47" s="20"/>
      <c r="B47" s="26" t="s">
        <v>145</v>
      </c>
      <c r="C47" s="17" t="s">
        <v>100</v>
      </c>
      <c r="D47" s="18"/>
      <c r="E47" s="7"/>
      <c r="F47" s="34">
        <v>100000</v>
      </c>
      <c r="G47" s="7"/>
    </row>
    <row r="48" spans="1:7" s="16" customFormat="1" ht="75" customHeight="1" x14ac:dyDescent="0.3">
      <c r="A48" s="20"/>
      <c r="B48" s="26" t="s">
        <v>146</v>
      </c>
      <c r="C48" s="17" t="s">
        <v>100</v>
      </c>
      <c r="D48" s="18"/>
      <c r="E48" s="7"/>
      <c r="F48" s="34">
        <v>100000</v>
      </c>
      <c r="G48" s="7"/>
    </row>
    <row r="49" spans="1:7" s="16" customFormat="1" ht="75" customHeight="1" x14ac:dyDescent="0.3">
      <c r="A49" s="20"/>
      <c r="B49" s="26" t="s">
        <v>124</v>
      </c>
      <c r="C49" s="17" t="s">
        <v>100</v>
      </c>
      <c r="D49" s="18"/>
      <c r="E49" s="7"/>
      <c r="F49" s="34">
        <v>100000</v>
      </c>
      <c r="G49" s="7"/>
    </row>
    <row r="50" spans="1:7" s="16" customFormat="1" ht="93.75" customHeight="1" x14ac:dyDescent="0.3">
      <c r="A50" s="28"/>
      <c r="B50" s="26" t="s">
        <v>125</v>
      </c>
      <c r="C50" s="17" t="s">
        <v>100</v>
      </c>
      <c r="D50" s="18"/>
      <c r="E50" s="7"/>
      <c r="F50" s="34">
        <v>100000</v>
      </c>
      <c r="G50" s="7"/>
    </row>
    <row r="51" spans="1:7" s="16" customFormat="1" ht="75" customHeight="1" x14ac:dyDescent="0.3">
      <c r="A51" s="20"/>
      <c r="B51" s="26" t="s">
        <v>147</v>
      </c>
      <c r="C51" s="17" t="s">
        <v>100</v>
      </c>
      <c r="D51" s="18"/>
      <c r="E51" s="7"/>
      <c r="F51" s="34">
        <v>100000</v>
      </c>
      <c r="G51" s="7"/>
    </row>
    <row r="52" spans="1:7" s="16" customFormat="1" ht="75" customHeight="1" x14ac:dyDescent="0.3">
      <c r="A52" s="20"/>
      <c r="B52" s="26" t="s">
        <v>148</v>
      </c>
      <c r="C52" s="17" t="s">
        <v>100</v>
      </c>
      <c r="D52" s="18"/>
      <c r="E52" s="7"/>
      <c r="F52" s="34">
        <v>100000</v>
      </c>
      <c r="G52" s="7"/>
    </row>
    <row r="53" spans="1:7" s="16" customFormat="1" ht="75" customHeight="1" x14ac:dyDescent="0.3">
      <c r="A53" s="20"/>
      <c r="B53" s="26" t="s">
        <v>149</v>
      </c>
      <c r="C53" s="17" t="s">
        <v>100</v>
      </c>
      <c r="D53" s="18"/>
      <c r="E53" s="7"/>
      <c r="F53" s="34">
        <v>100000</v>
      </c>
      <c r="G53" s="7"/>
    </row>
    <row r="54" spans="1:7" s="16" customFormat="1" ht="93.75" customHeight="1" x14ac:dyDescent="0.3">
      <c r="A54" s="20"/>
      <c r="B54" s="26" t="s">
        <v>254</v>
      </c>
      <c r="C54" s="17" t="s">
        <v>100</v>
      </c>
      <c r="D54" s="18"/>
      <c r="E54" s="7"/>
      <c r="F54" s="34">
        <v>100000</v>
      </c>
      <c r="G54" s="7"/>
    </row>
    <row r="55" spans="1:7" s="16" customFormat="1" ht="75" customHeight="1" x14ac:dyDescent="0.3">
      <c r="A55" s="20"/>
      <c r="B55" s="26" t="s">
        <v>150</v>
      </c>
      <c r="C55" s="17" t="s">
        <v>100</v>
      </c>
      <c r="D55" s="18"/>
      <c r="E55" s="7"/>
      <c r="F55" s="34">
        <v>100000</v>
      </c>
      <c r="G55" s="7"/>
    </row>
    <row r="56" spans="1:7" s="16" customFormat="1" ht="93.75" customHeight="1" x14ac:dyDescent="0.3">
      <c r="A56" s="20"/>
      <c r="B56" s="26" t="s">
        <v>151</v>
      </c>
      <c r="C56" s="17" t="s">
        <v>100</v>
      </c>
      <c r="D56" s="18"/>
      <c r="E56" s="7"/>
      <c r="F56" s="34">
        <v>100000</v>
      </c>
      <c r="G56" s="7"/>
    </row>
    <row r="57" spans="1:7" s="16" customFormat="1" ht="93.75" customHeight="1" x14ac:dyDescent="0.3">
      <c r="A57" s="20"/>
      <c r="B57" s="26" t="s">
        <v>152</v>
      </c>
      <c r="C57" s="17" t="s">
        <v>100</v>
      </c>
      <c r="D57" s="18"/>
      <c r="E57" s="7"/>
      <c r="F57" s="34">
        <v>500000</v>
      </c>
      <c r="G57" s="7"/>
    </row>
    <row r="58" spans="1:7" s="16" customFormat="1" ht="75" customHeight="1" x14ac:dyDescent="0.3">
      <c r="A58" s="20"/>
      <c r="B58" s="26" t="s">
        <v>153</v>
      </c>
      <c r="C58" s="17" t="s">
        <v>100</v>
      </c>
      <c r="D58" s="18"/>
      <c r="E58" s="7"/>
      <c r="F58" s="34">
        <v>100000</v>
      </c>
      <c r="G58" s="7"/>
    </row>
    <row r="59" spans="1:7" s="16" customFormat="1" ht="56.25" customHeight="1" x14ac:dyDescent="0.3">
      <c r="A59" s="20"/>
      <c r="B59" s="26" t="s">
        <v>207</v>
      </c>
      <c r="C59" s="17" t="s">
        <v>100</v>
      </c>
      <c r="D59" s="18"/>
      <c r="E59" s="7"/>
      <c r="F59" s="34">
        <v>1500000</v>
      </c>
      <c r="G59" s="7"/>
    </row>
    <row r="60" spans="1:7" s="16" customFormat="1" ht="75" customHeight="1" x14ac:dyDescent="0.3">
      <c r="A60" s="20"/>
      <c r="B60" s="26" t="s">
        <v>154</v>
      </c>
      <c r="C60" s="17" t="s">
        <v>100</v>
      </c>
      <c r="D60" s="18"/>
      <c r="E60" s="7"/>
      <c r="F60" s="34">
        <v>100000</v>
      </c>
      <c r="G60" s="7"/>
    </row>
    <row r="61" spans="1:7" s="16" customFormat="1" ht="131.25" customHeight="1" x14ac:dyDescent="0.3">
      <c r="A61" s="20"/>
      <c r="B61" s="26" t="s">
        <v>155</v>
      </c>
      <c r="C61" s="17" t="s">
        <v>100</v>
      </c>
      <c r="D61" s="18"/>
      <c r="E61" s="7"/>
      <c r="F61" s="34">
        <v>500000</v>
      </c>
      <c r="G61" s="7"/>
    </row>
    <row r="62" spans="1:7" s="16" customFormat="1" ht="75" customHeight="1" x14ac:dyDescent="0.3">
      <c r="A62" s="20"/>
      <c r="B62" s="26" t="s">
        <v>156</v>
      </c>
      <c r="C62" s="17" t="s">
        <v>100</v>
      </c>
      <c r="D62" s="18"/>
      <c r="E62" s="7"/>
      <c r="F62" s="34">
        <v>100000</v>
      </c>
      <c r="G62" s="7"/>
    </row>
    <row r="63" spans="1:7" s="16" customFormat="1" ht="75" customHeight="1" x14ac:dyDescent="0.3">
      <c r="A63" s="20"/>
      <c r="B63" s="26" t="s">
        <v>157</v>
      </c>
      <c r="C63" s="17" t="s">
        <v>100</v>
      </c>
      <c r="D63" s="18"/>
      <c r="E63" s="7"/>
      <c r="F63" s="34">
        <v>100000</v>
      </c>
      <c r="G63" s="7"/>
    </row>
    <row r="64" spans="1:7" s="16" customFormat="1" ht="93.75" customHeight="1" x14ac:dyDescent="0.3">
      <c r="A64" s="20"/>
      <c r="B64" s="26" t="s">
        <v>158</v>
      </c>
      <c r="C64" s="17" t="s">
        <v>100</v>
      </c>
      <c r="D64" s="18"/>
      <c r="E64" s="7"/>
      <c r="F64" s="34">
        <v>100000</v>
      </c>
      <c r="G64" s="7"/>
    </row>
    <row r="65" spans="1:7" s="16" customFormat="1" ht="131.25" customHeight="1" x14ac:dyDescent="0.3">
      <c r="A65" s="20"/>
      <c r="B65" s="26" t="s">
        <v>159</v>
      </c>
      <c r="C65" s="17" t="s">
        <v>100</v>
      </c>
      <c r="D65" s="18"/>
      <c r="E65" s="7"/>
      <c r="F65" s="34">
        <v>500000</v>
      </c>
      <c r="G65" s="7"/>
    </row>
    <row r="66" spans="1:7" s="16" customFormat="1" ht="75" customHeight="1" x14ac:dyDescent="0.3">
      <c r="A66" s="20"/>
      <c r="B66" s="26" t="s">
        <v>126</v>
      </c>
      <c r="C66" s="17" t="s">
        <v>100</v>
      </c>
      <c r="D66" s="18"/>
      <c r="E66" s="7"/>
      <c r="F66" s="34">
        <v>100000</v>
      </c>
      <c r="G66" s="7"/>
    </row>
    <row r="67" spans="1:7" s="16" customFormat="1" ht="75" customHeight="1" x14ac:dyDescent="0.3">
      <c r="A67" s="20"/>
      <c r="B67" s="26" t="s">
        <v>160</v>
      </c>
      <c r="C67" s="17" t="s">
        <v>100</v>
      </c>
      <c r="D67" s="18"/>
      <c r="E67" s="7"/>
      <c r="F67" s="34">
        <v>100000</v>
      </c>
      <c r="G67" s="7"/>
    </row>
    <row r="68" spans="1:7" s="16" customFormat="1" ht="75" customHeight="1" x14ac:dyDescent="0.3">
      <c r="A68" s="20"/>
      <c r="B68" s="26" t="s">
        <v>127</v>
      </c>
      <c r="C68" s="17" t="s">
        <v>100</v>
      </c>
      <c r="D68" s="18"/>
      <c r="E68" s="7"/>
      <c r="F68" s="34">
        <v>100000</v>
      </c>
      <c r="G68" s="7"/>
    </row>
    <row r="69" spans="1:7" s="16" customFormat="1" ht="75" customHeight="1" x14ac:dyDescent="0.3">
      <c r="A69" s="20"/>
      <c r="B69" s="26" t="s">
        <v>161</v>
      </c>
      <c r="C69" s="17" t="s">
        <v>100</v>
      </c>
      <c r="D69" s="18"/>
      <c r="E69" s="7"/>
      <c r="F69" s="34">
        <v>100000</v>
      </c>
      <c r="G69" s="7"/>
    </row>
    <row r="70" spans="1:7" s="16" customFormat="1" ht="75" customHeight="1" x14ac:dyDescent="0.3">
      <c r="A70" s="20"/>
      <c r="B70" s="26" t="s">
        <v>162</v>
      </c>
      <c r="C70" s="17" t="s">
        <v>100</v>
      </c>
      <c r="D70" s="18"/>
      <c r="E70" s="7"/>
      <c r="F70" s="34">
        <v>100000</v>
      </c>
      <c r="G70" s="7"/>
    </row>
    <row r="71" spans="1:7" s="16" customFormat="1" ht="75" customHeight="1" x14ac:dyDescent="0.3">
      <c r="A71" s="20"/>
      <c r="B71" s="26" t="s">
        <v>163</v>
      </c>
      <c r="C71" s="17" t="s">
        <v>100</v>
      </c>
      <c r="D71" s="18"/>
      <c r="E71" s="7"/>
      <c r="F71" s="34">
        <v>100000</v>
      </c>
      <c r="G71" s="7"/>
    </row>
    <row r="72" spans="1:7" s="16" customFormat="1" ht="75" customHeight="1" x14ac:dyDescent="0.3">
      <c r="A72" s="20"/>
      <c r="B72" s="26" t="s">
        <v>128</v>
      </c>
      <c r="C72" s="17" t="s">
        <v>100</v>
      </c>
      <c r="D72" s="18"/>
      <c r="E72" s="7"/>
      <c r="F72" s="34">
        <v>100000</v>
      </c>
      <c r="G72" s="7"/>
    </row>
    <row r="73" spans="1:7" s="16" customFormat="1" ht="75" customHeight="1" x14ac:dyDescent="0.3">
      <c r="A73" s="20"/>
      <c r="B73" s="26" t="s">
        <v>129</v>
      </c>
      <c r="C73" s="17" t="s">
        <v>100</v>
      </c>
      <c r="D73" s="18"/>
      <c r="E73" s="7"/>
      <c r="F73" s="34">
        <v>100000</v>
      </c>
      <c r="G73" s="7"/>
    </row>
    <row r="74" spans="1:7" s="16" customFormat="1" ht="75" customHeight="1" x14ac:dyDescent="0.3">
      <c r="A74" s="20"/>
      <c r="B74" s="26" t="s">
        <v>130</v>
      </c>
      <c r="C74" s="17" t="s">
        <v>100</v>
      </c>
      <c r="D74" s="18"/>
      <c r="E74" s="7"/>
      <c r="F74" s="34">
        <v>100000</v>
      </c>
      <c r="G74" s="7"/>
    </row>
    <row r="75" spans="1:7" s="16" customFormat="1" ht="75" customHeight="1" x14ac:dyDescent="0.3">
      <c r="A75" s="20"/>
      <c r="B75" s="26" t="s">
        <v>131</v>
      </c>
      <c r="C75" s="17" t="s">
        <v>100</v>
      </c>
      <c r="D75" s="18"/>
      <c r="E75" s="7"/>
      <c r="F75" s="34">
        <v>100000</v>
      </c>
      <c r="G75" s="7"/>
    </row>
    <row r="76" spans="1:7" s="16" customFormat="1" ht="93.75" customHeight="1" x14ac:dyDescent="0.3">
      <c r="A76" s="20"/>
      <c r="B76" s="26" t="s">
        <v>132</v>
      </c>
      <c r="C76" s="17" t="s">
        <v>100</v>
      </c>
      <c r="D76" s="18"/>
      <c r="E76" s="7"/>
      <c r="F76" s="34">
        <v>500000</v>
      </c>
      <c r="G76" s="7"/>
    </row>
    <row r="77" spans="1:7" s="16" customFormat="1" ht="75" customHeight="1" x14ac:dyDescent="0.3">
      <c r="A77" s="28"/>
      <c r="B77" s="26" t="s">
        <v>136</v>
      </c>
      <c r="C77" s="17" t="s">
        <v>100</v>
      </c>
      <c r="D77" s="18"/>
      <c r="E77" s="7"/>
      <c r="F77" s="34">
        <v>100000</v>
      </c>
      <c r="G77" s="7"/>
    </row>
    <row r="78" spans="1:7" s="8" customFormat="1" ht="93.75" customHeight="1" x14ac:dyDescent="0.3">
      <c r="A78" s="13"/>
      <c r="B78" s="26" t="s">
        <v>133</v>
      </c>
      <c r="C78" s="17" t="s">
        <v>100</v>
      </c>
      <c r="D78" s="15"/>
      <c r="E78" s="28"/>
      <c r="F78" s="34">
        <v>100000</v>
      </c>
      <c r="G78" s="28"/>
    </row>
    <row r="79" spans="1:7" s="8" customFormat="1" ht="75" customHeight="1" x14ac:dyDescent="0.3">
      <c r="A79" s="14"/>
      <c r="B79" s="26" t="s">
        <v>134</v>
      </c>
      <c r="C79" s="17" t="s">
        <v>100</v>
      </c>
      <c r="D79" s="15"/>
      <c r="E79" s="28"/>
      <c r="F79" s="34">
        <v>100000</v>
      </c>
      <c r="G79" s="28"/>
    </row>
    <row r="80" spans="1:7" s="16" customFormat="1" ht="75" customHeight="1" x14ac:dyDescent="0.3">
      <c r="A80" s="20"/>
      <c r="B80" s="26" t="s">
        <v>135</v>
      </c>
      <c r="C80" s="17" t="s">
        <v>100</v>
      </c>
      <c r="D80" s="18"/>
      <c r="E80" s="7"/>
      <c r="F80" s="34">
        <v>100000</v>
      </c>
      <c r="G80" s="7"/>
    </row>
    <row r="81" spans="1:7" s="16" customFormat="1" ht="56.25" customHeight="1" x14ac:dyDescent="0.3">
      <c r="A81" s="28"/>
      <c r="B81" s="26" t="s">
        <v>235</v>
      </c>
      <c r="C81" s="17" t="s">
        <v>100</v>
      </c>
      <c r="D81" s="18"/>
      <c r="E81" s="7"/>
      <c r="F81" s="34">
        <v>100000</v>
      </c>
      <c r="G81" s="7"/>
    </row>
    <row r="82" spans="1:7" s="16" customFormat="1" ht="58.5" customHeight="1" x14ac:dyDescent="0.3">
      <c r="A82" s="28"/>
      <c r="B82" s="14" t="s">
        <v>101</v>
      </c>
      <c r="C82" s="7"/>
      <c r="D82" s="18"/>
      <c r="E82" s="7"/>
      <c r="F82" s="35">
        <f>SUM(F83:F128)</f>
        <v>13260000</v>
      </c>
      <c r="G82" s="7"/>
    </row>
    <row r="83" spans="1:7" s="16" customFormat="1" ht="112.5" customHeight="1" x14ac:dyDescent="0.3">
      <c r="A83" s="28"/>
      <c r="B83" s="26" t="s">
        <v>102</v>
      </c>
      <c r="C83" s="17" t="s">
        <v>100</v>
      </c>
      <c r="D83" s="18"/>
      <c r="E83" s="7"/>
      <c r="F83" s="34">
        <v>200000</v>
      </c>
      <c r="G83" s="7"/>
    </row>
    <row r="84" spans="1:7" s="16" customFormat="1" ht="112.5" customHeight="1" x14ac:dyDescent="0.3">
      <c r="A84" s="20"/>
      <c r="B84" s="26" t="s">
        <v>103</v>
      </c>
      <c r="C84" s="17" t="s">
        <v>100</v>
      </c>
      <c r="D84" s="18"/>
      <c r="E84" s="7"/>
      <c r="F84" s="34">
        <v>200000</v>
      </c>
      <c r="G84" s="7"/>
    </row>
    <row r="85" spans="1:7" s="16" customFormat="1" ht="93.75" customHeight="1" x14ac:dyDescent="0.3">
      <c r="A85" s="20"/>
      <c r="B85" s="26" t="s">
        <v>104</v>
      </c>
      <c r="C85" s="17" t="s">
        <v>100</v>
      </c>
      <c r="D85" s="18"/>
      <c r="E85" s="7"/>
      <c r="F85" s="34">
        <v>400000</v>
      </c>
      <c r="G85" s="7"/>
    </row>
    <row r="86" spans="1:7" s="16" customFormat="1" ht="93.75" customHeight="1" x14ac:dyDescent="0.3">
      <c r="A86" s="20"/>
      <c r="B86" s="26" t="s">
        <v>105</v>
      </c>
      <c r="C86" s="17" t="s">
        <v>100</v>
      </c>
      <c r="D86" s="18"/>
      <c r="E86" s="7"/>
      <c r="F86" s="34">
        <v>400000</v>
      </c>
      <c r="G86" s="7"/>
    </row>
    <row r="87" spans="1:7" s="16" customFormat="1" ht="75" customHeight="1" x14ac:dyDescent="0.3">
      <c r="A87" s="20"/>
      <c r="B87" s="26" t="s">
        <v>106</v>
      </c>
      <c r="C87" s="17" t="s">
        <v>100</v>
      </c>
      <c r="D87" s="18"/>
      <c r="E87" s="7"/>
      <c r="F87" s="34">
        <v>500000</v>
      </c>
      <c r="G87" s="7"/>
    </row>
    <row r="88" spans="1:7" s="16" customFormat="1" ht="112.5" customHeight="1" x14ac:dyDescent="0.3">
      <c r="A88" s="20"/>
      <c r="B88" s="26" t="s">
        <v>107</v>
      </c>
      <c r="C88" s="17" t="s">
        <v>100</v>
      </c>
      <c r="D88" s="18"/>
      <c r="E88" s="7"/>
      <c r="F88" s="34">
        <v>200000</v>
      </c>
      <c r="G88" s="7"/>
    </row>
    <row r="89" spans="1:7" s="16" customFormat="1" ht="75" customHeight="1" x14ac:dyDescent="0.3">
      <c r="A89" s="20"/>
      <c r="B89" s="26" t="s">
        <v>108</v>
      </c>
      <c r="C89" s="17" t="s">
        <v>100</v>
      </c>
      <c r="D89" s="18"/>
      <c r="E89" s="7"/>
      <c r="F89" s="34">
        <v>320000</v>
      </c>
      <c r="G89" s="7"/>
    </row>
    <row r="90" spans="1:7" s="16" customFormat="1" ht="93.75" customHeight="1" x14ac:dyDescent="0.3">
      <c r="A90" s="20"/>
      <c r="B90" s="26" t="s">
        <v>109</v>
      </c>
      <c r="C90" s="17" t="s">
        <v>100</v>
      </c>
      <c r="D90" s="18"/>
      <c r="E90" s="7"/>
      <c r="F90" s="34">
        <v>200000</v>
      </c>
      <c r="G90" s="7"/>
    </row>
    <row r="91" spans="1:7" s="16" customFormat="1" ht="56.25" customHeight="1" x14ac:dyDescent="0.3">
      <c r="A91" s="20"/>
      <c r="B91" s="26" t="s">
        <v>110</v>
      </c>
      <c r="C91" s="17" t="s">
        <v>100</v>
      </c>
      <c r="D91" s="18"/>
      <c r="E91" s="7"/>
      <c r="F91" s="34">
        <v>200000</v>
      </c>
      <c r="G91" s="7"/>
    </row>
    <row r="92" spans="1:7" s="16" customFormat="1" ht="75" customHeight="1" x14ac:dyDescent="0.3">
      <c r="A92" s="20"/>
      <c r="B92" s="26" t="s">
        <v>111</v>
      </c>
      <c r="C92" s="17" t="s">
        <v>100</v>
      </c>
      <c r="D92" s="18"/>
      <c r="E92" s="7"/>
      <c r="F92" s="34">
        <v>200000</v>
      </c>
      <c r="G92" s="7"/>
    </row>
    <row r="93" spans="1:7" s="16" customFormat="1" ht="93.75" customHeight="1" x14ac:dyDescent="0.3">
      <c r="A93" s="20"/>
      <c r="B93" s="26" t="s">
        <v>112</v>
      </c>
      <c r="C93" s="17" t="s">
        <v>100</v>
      </c>
      <c r="D93" s="18"/>
      <c r="E93" s="7"/>
      <c r="F93" s="34">
        <v>200000</v>
      </c>
      <c r="G93" s="7"/>
    </row>
    <row r="94" spans="1:7" s="16" customFormat="1" ht="93.75" customHeight="1" x14ac:dyDescent="0.3">
      <c r="A94" s="20"/>
      <c r="B94" s="26" t="s">
        <v>213</v>
      </c>
      <c r="C94" s="17" t="s">
        <v>100</v>
      </c>
      <c r="D94" s="18"/>
      <c r="E94" s="7"/>
      <c r="F94" s="34">
        <v>200000</v>
      </c>
      <c r="G94" s="7"/>
    </row>
    <row r="95" spans="1:7" s="16" customFormat="1" ht="168.75" customHeight="1" x14ac:dyDescent="0.3">
      <c r="A95" s="26"/>
      <c r="B95" s="26" t="s">
        <v>257</v>
      </c>
      <c r="C95" s="17" t="s">
        <v>100</v>
      </c>
      <c r="D95" s="18"/>
      <c r="E95" s="7"/>
      <c r="F95" s="34">
        <v>400000</v>
      </c>
      <c r="G95" s="7"/>
    </row>
    <row r="96" spans="1:7" s="16" customFormat="1" ht="131.25" customHeight="1" x14ac:dyDescent="0.3">
      <c r="A96" s="26"/>
      <c r="B96" s="26" t="s">
        <v>236</v>
      </c>
      <c r="C96" s="17" t="s">
        <v>100</v>
      </c>
      <c r="D96" s="18"/>
      <c r="E96" s="7"/>
      <c r="F96" s="34">
        <v>200000</v>
      </c>
      <c r="G96" s="7"/>
    </row>
    <row r="97" spans="1:7" s="16" customFormat="1" ht="75" customHeight="1" x14ac:dyDescent="0.3">
      <c r="A97" s="28"/>
      <c r="B97" s="26" t="s">
        <v>164</v>
      </c>
      <c r="C97" s="17" t="s">
        <v>100</v>
      </c>
      <c r="D97" s="18"/>
      <c r="E97" s="7"/>
      <c r="F97" s="34">
        <v>200000</v>
      </c>
      <c r="G97" s="7"/>
    </row>
    <row r="98" spans="1:7" s="16" customFormat="1" ht="75" customHeight="1" x14ac:dyDescent="0.3">
      <c r="A98" s="28"/>
      <c r="B98" s="26" t="s">
        <v>113</v>
      </c>
      <c r="C98" s="17" t="s">
        <v>100</v>
      </c>
      <c r="D98" s="18"/>
      <c r="E98" s="7"/>
      <c r="F98" s="34">
        <v>200000</v>
      </c>
      <c r="G98" s="7"/>
    </row>
    <row r="99" spans="1:7" s="16" customFormat="1" ht="75" customHeight="1" x14ac:dyDescent="0.3">
      <c r="A99" s="28"/>
      <c r="B99" s="26" t="s">
        <v>165</v>
      </c>
      <c r="C99" s="17" t="s">
        <v>100</v>
      </c>
      <c r="D99" s="18"/>
      <c r="E99" s="7"/>
      <c r="F99" s="34">
        <v>200000</v>
      </c>
      <c r="G99" s="7"/>
    </row>
    <row r="100" spans="1:7" s="16" customFormat="1" ht="75" customHeight="1" x14ac:dyDescent="0.3">
      <c r="A100" s="20"/>
      <c r="B100" s="26" t="s">
        <v>166</v>
      </c>
      <c r="C100" s="17" t="s">
        <v>100</v>
      </c>
      <c r="D100" s="18"/>
      <c r="E100" s="7"/>
      <c r="F100" s="34">
        <v>130000</v>
      </c>
      <c r="G100" s="7"/>
    </row>
    <row r="101" spans="1:7" s="16" customFormat="1" ht="93.75" customHeight="1" x14ac:dyDescent="0.3">
      <c r="A101" s="20"/>
      <c r="B101" s="26" t="s">
        <v>167</v>
      </c>
      <c r="C101" s="17" t="s">
        <v>100</v>
      </c>
      <c r="D101" s="18"/>
      <c r="E101" s="7"/>
      <c r="F101" s="34">
        <v>200000</v>
      </c>
      <c r="G101" s="7"/>
    </row>
    <row r="102" spans="1:7" s="16" customFormat="1" ht="75" customHeight="1" x14ac:dyDescent="0.3">
      <c r="A102" s="28"/>
      <c r="B102" s="26" t="s">
        <v>114</v>
      </c>
      <c r="C102" s="17" t="s">
        <v>100</v>
      </c>
      <c r="D102" s="18"/>
      <c r="E102" s="7"/>
      <c r="F102" s="34">
        <v>200000</v>
      </c>
      <c r="G102" s="7"/>
    </row>
    <row r="103" spans="1:7" s="16" customFormat="1" ht="56.25" customHeight="1" x14ac:dyDescent="0.3">
      <c r="A103" s="20"/>
      <c r="B103" s="26" t="s">
        <v>168</v>
      </c>
      <c r="C103" s="17" t="s">
        <v>100</v>
      </c>
      <c r="D103" s="18"/>
      <c r="E103" s="7"/>
      <c r="F103" s="34">
        <v>200000</v>
      </c>
      <c r="G103" s="7"/>
    </row>
    <row r="104" spans="1:7" s="16" customFormat="1" ht="112.5" customHeight="1" x14ac:dyDescent="0.3">
      <c r="A104" s="20"/>
      <c r="B104" s="26" t="s">
        <v>214</v>
      </c>
      <c r="C104" s="17" t="s">
        <v>100</v>
      </c>
      <c r="D104" s="18"/>
      <c r="E104" s="7"/>
      <c r="F104" s="34">
        <v>800000</v>
      </c>
      <c r="G104" s="7"/>
    </row>
    <row r="105" spans="1:7" s="16" customFormat="1" ht="93.75" customHeight="1" x14ac:dyDescent="0.3">
      <c r="A105" s="20"/>
      <c r="B105" s="26" t="s">
        <v>115</v>
      </c>
      <c r="C105" s="17" t="s">
        <v>100</v>
      </c>
      <c r="D105" s="18"/>
      <c r="E105" s="7"/>
      <c r="F105" s="34">
        <v>200000</v>
      </c>
      <c r="G105" s="7"/>
    </row>
    <row r="106" spans="1:7" s="16" customFormat="1" ht="93.75" customHeight="1" x14ac:dyDescent="0.3">
      <c r="A106" s="28"/>
      <c r="B106" s="26" t="s">
        <v>116</v>
      </c>
      <c r="C106" s="17" t="s">
        <v>100</v>
      </c>
      <c r="D106" s="18"/>
      <c r="E106" s="7"/>
      <c r="F106" s="34">
        <v>1100000</v>
      </c>
      <c r="G106" s="7"/>
    </row>
    <row r="107" spans="1:7" s="16" customFormat="1" ht="93.75" customHeight="1" x14ac:dyDescent="0.3">
      <c r="A107" s="28"/>
      <c r="B107" s="26" t="s">
        <v>117</v>
      </c>
      <c r="C107" s="17" t="s">
        <v>100</v>
      </c>
      <c r="D107" s="18"/>
      <c r="E107" s="27"/>
      <c r="F107" s="34">
        <v>350000</v>
      </c>
      <c r="G107" s="7"/>
    </row>
    <row r="108" spans="1:7" s="16" customFormat="1" ht="75" customHeight="1" x14ac:dyDescent="0.3">
      <c r="A108" s="20"/>
      <c r="B108" s="26" t="s">
        <v>118</v>
      </c>
      <c r="C108" s="17" t="s">
        <v>100</v>
      </c>
      <c r="D108" s="18"/>
      <c r="E108" s="7"/>
      <c r="F108" s="34">
        <v>200000</v>
      </c>
      <c r="G108" s="7"/>
    </row>
    <row r="109" spans="1:7" s="16" customFormat="1" ht="75" customHeight="1" x14ac:dyDescent="0.3">
      <c r="A109" s="20"/>
      <c r="B109" s="26" t="s">
        <v>119</v>
      </c>
      <c r="C109" s="17" t="s">
        <v>100</v>
      </c>
      <c r="D109" s="18"/>
      <c r="E109" s="7"/>
      <c r="F109" s="34">
        <v>360000</v>
      </c>
      <c r="G109" s="7"/>
    </row>
    <row r="110" spans="1:7" s="16" customFormat="1" ht="75" customHeight="1" x14ac:dyDescent="0.3">
      <c r="A110" s="20"/>
      <c r="B110" s="26" t="s">
        <v>169</v>
      </c>
      <c r="C110" s="17" t="s">
        <v>100</v>
      </c>
      <c r="D110" s="18"/>
      <c r="E110" s="7"/>
      <c r="F110" s="34">
        <v>200000</v>
      </c>
      <c r="G110" s="7"/>
    </row>
    <row r="111" spans="1:7" s="16" customFormat="1" ht="75" customHeight="1" x14ac:dyDescent="0.3">
      <c r="A111" s="28"/>
      <c r="B111" s="26" t="s">
        <v>120</v>
      </c>
      <c r="C111" s="17" t="s">
        <v>100</v>
      </c>
      <c r="D111" s="18"/>
      <c r="E111" s="7"/>
      <c r="F111" s="34">
        <v>200000</v>
      </c>
      <c r="G111" s="7"/>
    </row>
    <row r="112" spans="1:7" s="16" customFormat="1" ht="75" customHeight="1" x14ac:dyDescent="0.3">
      <c r="A112" s="20"/>
      <c r="B112" s="26" t="s">
        <v>170</v>
      </c>
      <c r="C112" s="17" t="s">
        <v>100</v>
      </c>
      <c r="D112" s="18"/>
      <c r="E112" s="7"/>
      <c r="F112" s="34">
        <v>200000</v>
      </c>
      <c r="G112" s="7"/>
    </row>
    <row r="113" spans="1:7" s="16" customFormat="1" ht="93.75" customHeight="1" x14ac:dyDescent="0.3">
      <c r="A113" s="28"/>
      <c r="B113" s="26" t="s">
        <v>237</v>
      </c>
      <c r="C113" s="17" t="s">
        <v>100</v>
      </c>
      <c r="D113" s="18"/>
      <c r="E113" s="7"/>
      <c r="F113" s="34">
        <v>200000</v>
      </c>
      <c r="G113" s="7"/>
    </row>
    <row r="114" spans="1:7" s="16" customFormat="1" ht="75" customHeight="1" x14ac:dyDescent="0.3">
      <c r="A114" s="28"/>
      <c r="B114" s="26" t="s">
        <v>171</v>
      </c>
      <c r="C114" s="17" t="s">
        <v>100</v>
      </c>
      <c r="D114" s="18"/>
      <c r="E114" s="7"/>
      <c r="F114" s="34">
        <v>200000</v>
      </c>
      <c r="G114" s="7"/>
    </row>
    <row r="115" spans="1:7" s="16" customFormat="1" ht="75" customHeight="1" x14ac:dyDescent="0.3">
      <c r="A115" s="20"/>
      <c r="B115" s="26" t="s">
        <v>172</v>
      </c>
      <c r="C115" s="17" t="s">
        <v>100</v>
      </c>
      <c r="D115" s="18"/>
      <c r="E115" s="7"/>
      <c r="F115" s="34">
        <v>200000</v>
      </c>
      <c r="G115" s="7"/>
    </row>
    <row r="116" spans="1:7" s="16" customFormat="1" ht="56.25" customHeight="1" x14ac:dyDescent="0.3">
      <c r="A116" s="28"/>
      <c r="B116" s="26" t="s">
        <v>173</v>
      </c>
      <c r="C116" s="17" t="s">
        <v>100</v>
      </c>
      <c r="D116" s="18"/>
      <c r="E116" s="7"/>
      <c r="F116" s="34">
        <v>200000</v>
      </c>
      <c r="G116" s="7"/>
    </row>
    <row r="117" spans="1:7" s="16" customFormat="1" ht="93.75" customHeight="1" x14ac:dyDescent="0.3">
      <c r="A117" s="28"/>
      <c r="B117" s="26" t="s">
        <v>121</v>
      </c>
      <c r="C117" s="17" t="s">
        <v>100</v>
      </c>
      <c r="D117" s="18"/>
      <c r="E117" s="7"/>
      <c r="F117" s="34">
        <v>600000</v>
      </c>
      <c r="G117" s="7"/>
    </row>
    <row r="118" spans="1:7" s="16" customFormat="1" ht="75" customHeight="1" x14ac:dyDescent="0.3">
      <c r="A118" s="28"/>
      <c r="B118" s="26" t="s">
        <v>208</v>
      </c>
      <c r="C118" s="17" t="s">
        <v>100</v>
      </c>
      <c r="D118" s="18"/>
      <c r="E118" s="7"/>
      <c r="F118" s="34">
        <v>1100000</v>
      </c>
      <c r="G118" s="7"/>
    </row>
    <row r="119" spans="1:7" s="16" customFormat="1" ht="75" customHeight="1" x14ac:dyDescent="0.3">
      <c r="A119" s="20"/>
      <c r="B119" s="26" t="s">
        <v>122</v>
      </c>
      <c r="C119" s="17" t="s">
        <v>100</v>
      </c>
      <c r="D119" s="18"/>
      <c r="E119" s="7"/>
      <c r="F119" s="34">
        <v>200000</v>
      </c>
      <c r="G119" s="7"/>
    </row>
    <row r="120" spans="1:7" s="16" customFormat="1" ht="75" customHeight="1" x14ac:dyDescent="0.3">
      <c r="A120" s="20"/>
      <c r="B120" s="26" t="s">
        <v>238</v>
      </c>
      <c r="C120" s="17" t="s">
        <v>100</v>
      </c>
      <c r="D120" s="18"/>
      <c r="E120" s="7"/>
      <c r="F120" s="34">
        <v>200000</v>
      </c>
      <c r="G120" s="7"/>
    </row>
    <row r="121" spans="1:7" s="16" customFormat="1" ht="112.5" customHeight="1" x14ac:dyDescent="0.3">
      <c r="A121" s="20"/>
      <c r="B121" s="26" t="s">
        <v>195</v>
      </c>
      <c r="C121" s="17" t="s">
        <v>100</v>
      </c>
      <c r="D121" s="18"/>
      <c r="E121" s="7"/>
      <c r="F121" s="34">
        <v>200000</v>
      </c>
      <c r="G121" s="7"/>
    </row>
    <row r="122" spans="1:7" s="16" customFormat="1" ht="112.5" customHeight="1" x14ac:dyDescent="0.3">
      <c r="A122" s="20"/>
      <c r="B122" s="26" t="s">
        <v>255</v>
      </c>
      <c r="C122" s="17" t="s">
        <v>100</v>
      </c>
      <c r="D122" s="18"/>
      <c r="E122" s="7"/>
      <c r="F122" s="34">
        <v>200000</v>
      </c>
      <c r="G122" s="7"/>
    </row>
    <row r="123" spans="1:7" s="16" customFormat="1" ht="131.25" customHeight="1" x14ac:dyDescent="0.3">
      <c r="A123" s="20"/>
      <c r="B123" s="26" t="s">
        <v>174</v>
      </c>
      <c r="C123" s="17" t="s">
        <v>100</v>
      </c>
      <c r="D123" s="18"/>
      <c r="E123" s="7"/>
      <c r="F123" s="34">
        <v>200000</v>
      </c>
      <c r="G123" s="7"/>
    </row>
    <row r="124" spans="1:7" s="16" customFormat="1" ht="112.5" customHeight="1" x14ac:dyDescent="0.3">
      <c r="A124" s="20"/>
      <c r="B124" s="26" t="s">
        <v>175</v>
      </c>
      <c r="C124" s="17" t="s">
        <v>100</v>
      </c>
      <c r="D124" s="18"/>
      <c r="E124" s="7"/>
      <c r="F124" s="34">
        <v>200000</v>
      </c>
      <c r="G124" s="7"/>
    </row>
    <row r="125" spans="1:7" s="16" customFormat="1" ht="93.75" customHeight="1" x14ac:dyDescent="0.3">
      <c r="A125" s="20"/>
      <c r="B125" s="26" t="s">
        <v>176</v>
      </c>
      <c r="C125" s="17" t="s">
        <v>100</v>
      </c>
      <c r="D125" s="18"/>
      <c r="E125" s="7"/>
      <c r="F125" s="34">
        <v>200000</v>
      </c>
      <c r="G125" s="7"/>
    </row>
    <row r="126" spans="1:7" s="8" customFormat="1" ht="93.75" customHeight="1" x14ac:dyDescent="0.3">
      <c r="A126" s="13"/>
      <c r="B126" s="26" t="s">
        <v>177</v>
      </c>
      <c r="C126" s="17" t="s">
        <v>100</v>
      </c>
      <c r="D126" s="15"/>
      <c r="E126" s="28"/>
      <c r="F126" s="34">
        <v>200000</v>
      </c>
      <c r="G126" s="28"/>
    </row>
    <row r="127" spans="1:7" s="16" customFormat="1" ht="75" customHeight="1" x14ac:dyDescent="0.3">
      <c r="A127" s="26"/>
      <c r="B127" s="26" t="s">
        <v>239</v>
      </c>
      <c r="C127" s="17" t="s">
        <v>100</v>
      </c>
      <c r="D127" s="7"/>
      <c r="E127" s="7"/>
      <c r="F127" s="34">
        <v>200000</v>
      </c>
      <c r="G127" s="28"/>
    </row>
    <row r="128" spans="1:7" s="8" customFormat="1" ht="75" customHeight="1" x14ac:dyDescent="0.3">
      <c r="A128" s="13"/>
      <c r="B128" s="26" t="s">
        <v>240</v>
      </c>
      <c r="C128" s="17" t="s">
        <v>100</v>
      </c>
      <c r="D128" s="15"/>
      <c r="E128" s="28"/>
      <c r="F128" s="34">
        <v>200000</v>
      </c>
      <c r="G128" s="28"/>
    </row>
    <row r="129" spans="1:7" s="16" customFormat="1" ht="39" customHeight="1" x14ac:dyDescent="0.3">
      <c r="A129" s="26"/>
      <c r="B129" s="14" t="s">
        <v>123</v>
      </c>
      <c r="C129" s="7"/>
      <c r="D129" s="7"/>
      <c r="E129" s="7"/>
      <c r="F129" s="35">
        <f>F130+F131</f>
        <v>700000</v>
      </c>
      <c r="G129" s="28"/>
    </row>
    <row r="130" spans="1:7" s="16" customFormat="1" ht="56.25" customHeight="1" x14ac:dyDescent="0.3">
      <c r="A130" s="26"/>
      <c r="B130" s="26" t="s">
        <v>178</v>
      </c>
      <c r="C130" s="17" t="s">
        <v>100</v>
      </c>
      <c r="D130" s="7"/>
      <c r="E130" s="7"/>
      <c r="F130" s="34">
        <v>200000</v>
      </c>
      <c r="G130" s="28"/>
    </row>
    <row r="131" spans="1:7" s="16" customFormat="1" ht="93.75" customHeight="1" x14ac:dyDescent="0.3">
      <c r="A131" s="26"/>
      <c r="B131" s="26" t="s">
        <v>179</v>
      </c>
      <c r="C131" s="17" t="s">
        <v>100</v>
      </c>
      <c r="D131" s="7"/>
      <c r="E131" s="7"/>
      <c r="F131" s="34">
        <v>500000</v>
      </c>
      <c r="G131" s="28"/>
    </row>
    <row r="132" spans="1:7" s="16" customFormat="1" ht="35.25" customHeight="1" x14ac:dyDescent="0.3">
      <c r="A132" s="13" t="s">
        <v>3</v>
      </c>
      <c r="B132" s="26"/>
      <c r="C132" s="7"/>
      <c r="D132" s="34"/>
      <c r="E132" s="7"/>
      <c r="F132" s="15">
        <f>F133+F134</f>
        <v>13040000</v>
      </c>
      <c r="G132" s="7"/>
    </row>
    <row r="133" spans="1:7" s="16" customFormat="1" ht="39" customHeight="1" x14ac:dyDescent="0.3">
      <c r="A133" s="26"/>
      <c r="B133" s="14" t="s">
        <v>186</v>
      </c>
      <c r="C133" s="7"/>
      <c r="D133" s="34"/>
      <c r="E133" s="7"/>
      <c r="F133" s="35">
        <v>140000</v>
      </c>
      <c r="G133" s="7"/>
    </row>
    <row r="134" spans="1:7" s="16" customFormat="1" ht="54.75" customHeight="1" x14ac:dyDescent="0.3">
      <c r="A134" s="26"/>
      <c r="B134" s="14" t="s">
        <v>56</v>
      </c>
      <c r="C134" s="7"/>
      <c r="D134" s="34"/>
      <c r="E134" s="7"/>
      <c r="F134" s="35">
        <f>SUM(F135:F139)</f>
        <v>12900000</v>
      </c>
      <c r="G134" s="7"/>
    </row>
    <row r="135" spans="1:7" s="16" customFormat="1" ht="75" customHeight="1" x14ac:dyDescent="0.3">
      <c r="A135" s="26"/>
      <c r="B135" s="26" t="s">
        <v>215</v>
      </c>
      <c r="C135" s="7">
        <v>2021</v>
      </c>
      <c r="D135" s="34"/>
      <c r="E135" s="7"/>
      <c r="F135" s="34">
        <v>1100000</v>
      </c>
      <c r="G135" s="7"/>
    </row>
    <row r="136" spans="1:7" s="16" customFormat="1" ht="93.75" customHeight="1" x14ac:dyDescent="0.3">
      <c r="A136" s="26"/>
      <c r="B136" s="26" t="s">
        <v>187</v>
      </c>
      <c r="C136" s="7">
        <v>2021</v>
      </c>
      <c r="D136" s="34"/>
      <c r="E136" s="7"/>
      <c r="F136" s="34">
        <v>5000000</v>
      </c>
      <c r="G136" s="7"/>
    </row>
    <row r="137" spans="1:7" s="16" customFormat="1" ht="75" customHeight="1" x14ac:dyDescent="0.3">
      <c r="A137" s="26"/>
      <c r="B137" s="26" t="s">
        <v>241</v>
      </c>
      <c r="C137" s="7">
        <v>2021</v>
      </c>
      <c r="D137" s="34"/>
      <c r="E137" s="7"/>
      <c r="F137" s="34">
        <v>5000000</v>
      </c>
      <c r="G137" s="7"/>
    </row>
    <row r="138" spans="1:7" s="16" customFormat="1" ht="131.25" customHeight="1" x14ac:dyDescent="0.3">
      <c r="A138" s="26"/>
      <c r="B138" s="26" t="s">
        <v>188</v>
      </c>
      <c r="C138" s="7">
        <v>2021</v>
      </c>
      <c r="D138" s="34"/>
      <c r="E138" s="7"/>
      <c r="F138" s="34">
        <v>900000</v>
      </c>
      <c r="G138" s="7"/>
    </row>
    <row r="139" spans="1:7" s="16" customFormat="1" ht="112.5" customHeight="1" x14ac:dyDescent="0.3">
      <c r="A139" s="26"/>
      <c r="B139" s="26" t="s">
        <v>242</v>
      </c>
      <c r="C139" s="7">
        <v>2021</v>
      </c>
      <c r="D139" s="34"/>
      <c r="E139" s="7"/>
      <c r="F139" s="34">
        <v>900000</v>
      </c>
      <c r="G139" s="7"/>
    </row>
    <row r="140" spans="1:7" s="12" customFormat="1" ht="58.5" customHeight="1" x14ac:dyDescent="0.35">
      <c r="A140" s="29" t="s">
        <v>229</v>
      </c>
      <c r="B140" s="30"/>
      <c r="C140" s="10"/>
      <c r="D140" s="31"/>
      <c r="E140" s="10"/>
      <c r="F140" s="11">
        <f>F142+F143+F144+F145+F146+F147</f>
        <v>91774470</v>
      </c>
      <c r="G140" s="32"/>
    </row>
    <row r="141" spans="1:7" s="38" customFormat="1" ht="36.75" customHeight="1" x14ac:dyDescent="0.35">
      <c r="A141" s="14" t="s">
        <v>69</v>
      </c>
      <c r="B141" s="14"/>
      <c r="C141" s="28"/>
      <c r="D141" s="15"/>
      <c r="E141" s="28"/>
      <c r="F141" s="35">
        <f>F148</f>
        <v>1471470</v>
      </c>
      <c r="G141" s="28"/>
    </row>
    <row r="142" spans="1:7" s="16" customFormat="1" ht="75" customHeight="1" x14ac:dyDescent="0.3">
      <c r="A142" s="13" t="s">
        <v>217</v>
      </c>
      <c r="B142" s="14" t="s">
        <v>186</v>
      </c>
      <c r="C142" s="7"/>
      <c r="D142" s="7"/>
      <c r="E142" s="7"/>
      <c r="F142" s="15">
        <v>600000</v>
      </c>
      <c r="G142" s="7"/>
    </row>
    <row r="143" spans="1:7" s="16" customFormat="1" ht="54" customHeight="1" x14ac:dyDescent="0.3">
      <c r="A143" s="13" t="s">
        <v>38</v>
      </c>
      <c r="B143" s="14" t="s">
        <v>189</v>
      </c>
      <c r="C143" s="7"/>
      <c r="D143" s="34"/>
      <c r="E143" s="7"/>
      <c r="F143" s="15">
        <v>39000000</v>
      </c>
      <c r="G143" s="7"/>
    </row>
    <row r="144" spans="1:7" s="16" customFormat="1" ht="66.75" customHeight="1" x14ac:dyDescent="0.3">
      <c r="A144" s="13" t="s">
        <v>39</v>
      </c>
      <c r="B144" s="14" t="s">
        <v>189</v>
      </c>
      <c r="C144" s="7"/>
      <c r="D144" s="34"/>
      <c r="E144" s="7"/>
      <c r="F144" s="15">
        <v>5100000</v>
      </c>
      <c r="G144" s="7"/>
    </row>
    <row r="145" spans="1:7" s="16" customFormat="1" ht="66.75" customHeight="1" x14ac:dyDescent="0.3">
      <c r="A145" s="13" t="s">
        <v>65</v>
      </c>
      <c r="B145" s="14" t="s">
        <v>189</v>
      </c>
      <c r="C145" s="7"/>
      <c r="D145" s="34"/>
      <c r="E145" s="7"/>
      <c r="F145" s="15">
        <v>19737500</v>
      </c>
      <c r="G145" s="7"/>
    </row>
    <row r="146" spans="1:7" s="16" customFormat="1" ht="66.75" customHeight="1" x14ac:dyDescent="0.3">
      <c r="A146" s="39" t="s">
        <v>1</v>
      </c>
      <c r="B146" s="14" t="s">
        <v>189</v>
      </c>
      <c r="C146" s="7"/>
      <c r="D146" s="34"/>
      <c r="E146" s="7"/>
      <c r="F146" s="15">
        <v>20000000</v>
      </c>
      <c r="G146" s="7"/>
    </row>
    <row r="147" spans="1:7" s="16" customFormat="1" ht="66.75" customHeight="1" x14ac:dyDescent="0.3">
      <c r="A147" s="13" t="s">
        <v>211</v>
      </c>
      <c r="B147" s="14" t="s">
        <v>189</v>
      </c>
      <c r="C147" s="7"/>
      <c r="D147" s="34"/>
      <c r="E147" s="7"/>
      <c r="F147" s="15">
        <v>7336970</v>
      </c>
      <c r="G147" s="7"/>
    </row>
    <row r="148" spans="1:7" s="6" customFormat="1" ht="42.75" customHeight="1" x14ac:dyDescent="0.25">
      <c r="A148" s="20" t="s">
        <v>197</v>
      </c>
      <c r="B148" s="26"/>
      <c r="C148" s="7"/>
      <c r="D148" s="34"/>
      <c r="E148" s="7"/>
      <c r="F148" s="23">
        <v>1471470</v>
      </c>
      <c r="G148" s="7"/>
    </row>
    <row r="149" spans="1:7" s="12" customFormat="1" ht="71.25" customHeight="1" x14ac:dyDescent="0.35">
      <c r="A149" s="40" t="s">
        <v>40</v>
      </c>
      <c r="B149" s="30"/>
      <c r="C149" s="10"/>
      <c r="D149" s="31"/>
      <c r="E149" s="10"/>
      <c r="F149" s="11">
        <f>F150+F151+F152+F153</f>
        <v>873000</v>
      </c>
      <c r="G149" s="32"/>
    </row>
    <row r="150" spans="1:7" s="16" customFormat="1" ht="75" customHeight="1" x14ac:dyDescent="0.3">
      <c r="A150" s="13" t="s">
        <v>217</v>
      </c>
      <c r="B150" s="14" t="s">
        <v>186</v>
      </c>
      <c r="C150" s="7"/>
      <c r="D150" s="7"/>
      <c r="E150" s="7"/>
      <c r="F150" s="15">
        <v>68000</v>
      </c>
      <c r="G150" s="7"/>
    </row>
    <row r="151" spans="1:7" s="16" customFormat="1" ht="56.25" customHeight="1" x14ac:dyDescent="0.3">
      <c r="A151" s="13" t="s">
        <v>41</v>
      </c>
      <c r="B151" s="14" t="s">
        <v>186</v>
      </c>
      <c r="C151" s="7"/>
      <c r="D151" s="34"/>
      <c r="E151" s="7"/>
      <c r="F151" s="15">
        <v>360000</v>
      </c>
      <c r="G151" s="7"/>
    </row>
    <row r="152" spans="1:7" s="16" customFormat="1" ht="37.5" customHeight="1" x14ac:dyDescent="0.3">
      <c r="A152" s="13" t="s">
        <v>42</v>
      </c>
      <c r="B152" s="14" t="s">
        <v>186</v>
      </c>
      <c r="C152" s="7"/>
      <c r="D152" s="34"/>
      <c r="E152" s="7"/>
      <c r="F152" s="15">
        <v>45000</v>
      </c>
      <c r="G152" s="7"/>
    </row>
    <row r="153" spans="1:7" s="16" customFormat="1" ht="37.5" customHeight="1" x14ac:dyDescent="0.3">
      <c r="A153" s="13" t="s">
        <v>72</v>
      </c>
      <c r="B153" s="13" t="s">
        <v>56</v>
      </c>
      <c r="C153" s="7"/>
      <c r="D153" s="18"/>
      <c r="E153" s="7"/>
      <c r="F153" s="15">
        <f>SUM(F154:F155)</f>
        <v>400000</v>
      </c>
      <c r="G153" s="7"/>
    </row>
    <row r="154" spans="1:7" s="25" customFormat="1" ht="150" customHeight="1" x14ac:dyDescent="0.3">
      <c r="A154" s="20"/>
      <c r="B154" s="20" t="s">
        <v>180</v>
      </c>
      <c r="C154" s="24" t="s">
        <v>34</v>
      </c>
      <c r="D154" s="22"/>
      <c r="E154" s="24"/>
      <c r="F154" s="23">
        <v>200000</v>
      </c>
      <c r="G154" s="24"/>
    </row>
    <row r="155" spans="1:7" s="25" customFormat="1" ht="75" customHeight="1" x14ac:dyDescent="0.3">
      <c r="A155" s="20"/>
      <c r="B155" s="20" t="s">
        <v>209</v>
      </c>
      <c r="C155" s="24">
        <v>2021</v>
      </c>
      <c r="D155" s="22"/>
      <c r="E155" s="24"/>
      <c r="F155" s="23">
        <v>200000</v>
      </c>
      <c r="G155" s="24"/>
    </row>
    <row r="156" spans="1:7" s="12" customFormat="1" ht="61.5" customHeight="1" x14ac:dyDescent="0.35">
      <c r="A156" s="40" t="s">
        <v>43</v>
      </c>
      <c r="B156" s="30"/>
      <c r="C156" s="10"/>
      <c r="D156" s="31"/>
      <c r="E156" s="10"/>
      <c r="F156" s="11">
        <f>F157+F158</f>
        <v>33140</v>
      </c>
      <c r="G156" s="10"/>
    </row>
    <row r="157" spans="1:7" s="16" customFormat="1" ht="75" customHeight="1" x14ac:dyDescent="0.3">
      <c r="A157" s="13" t="s">
        <v>217</v>
      </c>
      <c r="B157" s="14" t="s">
        <v>186</v>
      </c>
      <c r="C157" s="7"/>
      <c r="D157" s="7"/>
      <c r="E157" s="7"/>
      <c r="F157" s="15">
        <v>12000</v>
      </c>
      <c r="G157" s="7"/>
    </row>
    <row r="158" spans="1:7" s="16" customFormat="1" ht="112.5" customHeight="1" x14ac:dyDescent="0.3">
      <c r="A158" s="13" t="s">
        <v>44</v>
      </c>
      <c r="B158" s="14" t="s">
        <v>186</v>
      </c>
      <c r="C158" s="7"/>
      <c r="D158" s="34"/>
      <c r="E158" s="7"/>
      <c r="F158" s="15">
        <v>21140</v>
      </c>
      <c r="G158" s="7"/>
    </row>
    <row r="159" spans="1:7" s="12" customFormat="1" ht="39" customHeight="1" x14ac:dyDescent="0.35">
      <c r="A159" s="40" t="s">
        <v>45</v>
      </c>
      <c r="B159" s="30"/>
      <c r="C159" s="10"/>
      <c r="D159" s="31"/>
      <c r="E159" s="10"/>
      <c r="F159" s="11">
        <f>F160+F161+F162+F163+F168</f>
        <v>2708000</v>
      </c>
      <c r="G159" s="10"/>
    </row>
    <row r="160" spans="1:7" s="16" customFormat="1" ht="50.25" customHeight="1" x14ac:dyDescent="0.3">
      <c r="A160" s="13" t="s">
        <v>46</v>
      </c>
      <c r="B160" s="14" t="s">
        <v>186</v>
      </c>
      <c r="C160" s="7"/>
      <c r="D160" s="34"/>
      <c r="E160" s="7"/>
      <c r="F160" s="15">
        <v>195000</v>
      </c>
      <c r="G160" s="7"/>
    </row>
    <row r="161" spans="1:7" s="16" customFormat="1" ht="71.25" customHeight="1" x14ac:dyDescent="0.3">
      <c r="A161" s="13" t="s">
        <v>62</v>
      </c>
      <c r="B161" s="14" t="s">
        <v>186</v>
      </c>
      <c r="C161" s="7"/>
      <c r="D161" s="34"/>
      <c r="E161" s="7"/>
      <c r="F161" s="15">
        <v>40000</v>
      </c>
      <c r="G161" s="7"/>
    </row>
    <row r="162" spans="1:7" s="16" customFormat="1" ht="60" customHeight="1" x14ac:dyDescent="0.3">
      <c r="A162" s="13" t="s">
        <v>35</v>
      </c>
      <c r="B162" s="14" t="s">
        <v>186</v>
      </c>
      <c r="C162" s="7"/>
      <c r="D162" s="34"/>
      <c r="E162" s="7"/>
      <c r="F162" s="15">
        <v>23000</v>
      </c>
      <c r="G162" s="7"/>
    </row>
    <row r="163" spans="1:7" s="16" customFormat="1" ht="61.5" customHeight="1" x14ac:dyDescent="0.3">
      <c r="A163" s="13" t="s">
        <v>92</v>
      </c>
      <c r="B163" s="13" t="s">
        <v>56</v>
      </c>
      <c r="C163" s="7"/>
      <c r="D163" s="34"/>
      <c r="E163" s="7"/>
      <c r="F163" s="15">
        <f>SUM(F164:F167)</f>
        <v>950000</v>
      </c>
      <c r="G163" s="7"/>
    </row>
    <row r="164" spans="1:7" s="25" customFormat="1" ht="75" customHeight="1" x14ac:dyDescent="0.3">
      <c r="A164" s="20"/>
      <c r="B164" s="20" t="s">
        <v>181</v>
      </c>
      <c r="C164" s="24">
        <v>2021</v>
      </c>
      <c r="D164" s="23"/>
      <c r="E164" s="24"/>
      <c r="F164" s="23">
        <v>50000</v>
      </c>
      <c r="G164" s="24"/>
    </row>
    <row r="165" spans="1:7" s="25" customFormat="1" ht="75" customHeight="1" x14ac:dyDescent="0.3">
      <c r="A165" s="20"/>
      <c r="B165" s="20" t="s">
        <v>183</v>
      </c>
      <c r="C165" s="24">
        <v>2021</v>
      </c>
      <c r="D165" s="23"/>
      <c r="E165" s="24"/>
      <c r="F165" s="23">
        <v>200000</v>
      </c>
      <c r="G165" s="24"/>
    </row>
    <row r="166" spans="1:7" s="25" customFormat="1" ht="75" customHeight="1" x14ac:dyDescent="0.3">
      <c r="A166" s="20"/>
      <c r="B166" s="20" t="s">
        <v>196</v>
      </c>
      <c r="C166" s="24">
        <v>2021</v>
      </c>
      <c r="D166" s="23"/>
      <c r="E166" s="24"/>
      <c r="F166" s="23">
        <v>400000</v>
      </c>
      <c r="G166" s="24"/>
    </row>
    <row r="167" spans="1:7" s="25" customFormat="1" ht="75" customHeight="1" x14ac:dyDescent="0.3">
      <c r="A167" s="20"/>
      <c r="B167" s="20" t="s">
        <v>182</v>
      </c>
      <c r="C167" s="24">
        <v>2021</v>
      </c>
      <c r="D167" s="23"/>
      <c r="E167" s="24"/>
      <c r="F167" s="23">
        <v>300000</v>
      </c>
      <c r="G167" s="24"/>
    </row>
    <row r="168" spans="1:7" s="16" customFormat="1" ht="75" customHeight="1" x14ac:dyDescent="0.3">
      <c r="A168" s="19" t="s">
        <v>3</v>
      </c>
      <c r="B168" s="26" t="s">
        <v>243</v>
      </c>
      <c r="C168" s="7">
        <v>2021</v>
      </c>
      <c r="D168" s="34"/>
      <c r="E168" s="7"/>
      <c r="F168" s="15">
        <v>1500000</v>
      </c>
      <c r="G168" s="7"/>
    </row>
    <row r="169" spans="1:7" s="12" customFormat="1" ht="58.5" customHeight="1" x14ac:dyDescent="0.35">
      <c r="A169" s="29" t="s">
        <v>230</v>
      </c>
      <c r="B169" s="10"/>
      <c r="C169" s="10"/>
      <c r="D169" s="10"/>
      <c r="E169" s="10"/>
      <c r="F169" s="11">
        <f>F171+F172+F176+F177+F178+F196+F209+F212+F217</f>
        <v>141271223</v>
      </c>
      <c r="G169" s="10"/>
    </row>
    <row r="170" spans="1:7" s="41" customFormat="1" ht="42" customHeight="1" x14ac:dyDescent="0.35">
      <c r="A170" s="14" t="s">
        <v>69</v>
      </c>
      <c r="B170" s="24"/>
      <c r="C170" s="24"/>
      <c r="D170" s="24"/>
      <c r="E170" s="24"/>
      <c r="F170" s="35">
        <f>F213</f>
        <v>26250000</v>
      </c>
      <c r="G170" s="24"/>
    </row>
    <row r="171" spans="1:7" s="8" customFormat="1" ht="37.5" customHeight="1" x14ac:dyDescent="0.3">
      <c r="A171" s="19" t="s">
        <v>47</v>
      </c>
      <c r="B171" s="14" t="s">
        <v>57</v>
      </c>
      <c r="C171" s="28"/>
      <c r="D171" s="28"/>
      <c r="E171" s="28"/>
      <c r="F171" s="15">
        <v>7054092</v>
      </c>
      <c r="G171" s="28"/>
    </row>
    <row r="172" spans="1:7" s="8" customFormat="1" ht="56.25" customHeight="1" x14ac:dyDescent="0.3">
      <c r="A172" s="13" t="s">
        <v>48</v>
      </c>
      <c r="B172" s="14" t="s">
        <v>56</v>
      </c>
      <c r="C172" s="28"/>
      <c r="D172" s="28"/>
      <c r="E172" s="28"/>
      <c r="F172" s="15">
        <f>SUM(F173:F175)</f>
        <v>230000</v>
      </c>
      <c r="G172" s="28"/>
    </row>
    <row r="173" spans="1:7" s="25" customFormat="1" ht="56.25" customHeight="1" x14ac:dyDescent="0.3">
      <c r="A173" s="42"/>
      <c r="B173" s="20" t="s">
        <v>203</v>
      </c>
      <c r="C173" s="24" t="s">
        <v>27</v>
      </c>
      <c r="D173" s="22">
        <v>4464760</v>
      </c>
      <c r="E173" s="49">
        <v>94</v>
      </c>
      <c r="F173" s="23">
        <v>200000</v>
      </c>
      <c r="G173" s="49">
        <v>100</v>
      </c>
    </row>
    <row r="174" spans="1:7" s="25" customFormat="1" ht="56.25" customHeight="1" x14ac:dyDescent="0.3">
      <c r="A174" s="42"/>
      <c r="B174" s="20" t="s">
        <v>204</v>
      </c>
      <c r="C174" s="24">
        <v>2021</v>
      </c>
      <c r="D174" s="22"/>
      <c r="E174" s="24"/>
      <c r="F174" s="23">
        <v>15000</v>
      </c>
      <c r="G174" s="24"/>
    </row>
    <row r="175" spans="1:7" s="25" customFormat="1" ht="56.25" customHeight="1" x14ac:dyDescent="0.3">
      <c r="A175" s="42"/>
      <c r="B175" s="20" t="s">
        <v>253</v>
      </c>
      <c r="C175" s="24">
        <v>2021</v>
      </c>
      <c r="D175" s="22"/>
      <c r="E175" s="24"/>
      <c r="F175" s="23">
        <v>15000</v>
      </c>
      <c r="G175" s="24"/>
    </row>
    <row r="176" spans="1:7" s="8" customFormat="1" ht="37.5" customHeight="1" x14ac:dyDescent="0.3">
      <c r="A176" s="13" t="s">
        <v>49</v>
      </c>
      <c r="B176" s="13" t="s">
        <v>57</v>
      </c>
      <c r="C176" s="7"/>
      <c r="D176" s="7"/>
      <c r="E176" s="7"/>
      <c r="F176" s="15">
        <v>6600000</v>
      </c>
      <c r="G176" s="28"/>
    </row>
    <row r="177" spans="1:7" s="8" customFormat="1" ht="37.5" customHeight="1" x14ac:dyDescent="0.35">
      <c r="A177" s="13" t="s">
        <v>50</v>
      </c>
      <c r="B177" s="13" t="s">
        <v>56</v>
      </c>
      <c r="C177" s="43"/>
      <c r="D177" s="43"/>
      <c r="E177" s="43"/>
      <c r="F177" s="15">
        <v>28422020</v>
      </c>
      <c r="G177" s="28"/>
    </row>
    <row r="178" spans="1:7" s="16" customFormat="1" ht="37.5" customHeight="1" x14ac:dyDescent="0.3">
      <c r="A178" s="13" t="s">
        <v>0</v>
      </c>
      <c r="B178" s="7"/>
      <c r="C178" s="7"/>
      <c r="D178" s="7"/>
      <c r="E178" s="7"/>
      <c r="F178" s="15">
        <f>F179+F186+F189+F194</f>
        <v>19836513</v>
      </c>
      <c r="G178" s="7"/>
    </row>
    <row r="179" spans="1:7" s="25" customFormat="1" ht="39" customHeight="1" x14ac:dyDescent="0.3">
      <c r="A179" s="24"/>
      <c r="B179" s="14" t="s">
        <v>13</v>
      </c>
      <c r="C179" s="24"/>
      <c r="D179" s="24"/>
      <c r="E179" s="24"/>
      <c r="F179" s="35">
        <f>SUM(F180:F185)</f>
        <v>6198383</v>
      </c>
      <c r="G179" s="24"/>
    </row>
    <row r="180" spans="1:7" s="16" customFormat="1" ht="37.5" customHeight="1" x14ac:dyDescent="0.3">
      <c r="A180" s="7"/>
      <c r="B180" s="26" t="s">
        <v>93</v>
      </c>
      <c r="C180" s="7">
        <v>2021</v>
      </c>
      <c r="D180" s="18"/>
      <c r="E180" s="7"/>
      <c r="F180" s="34">
        <v>35000</v>
      </c>
      <c r="G180" s="7"/>
    </row>
    <row r="181" spans="1:7" s="16" customFormat="1" ht="37.5" customHeight="1" x14ac:dyDescent="0.3">
      <c r="A181" s="7"/>
      <c r="B181" s="26" t="s">
        <v>85</v>
      </c>
      <c r="C181" s="7">
        <v>2021</v>
      </c>
      <c r="D181" s="18"/>
      <c r="E181" s="7"/>
      <c r="F181" s="34">
        <v>36000</v>
      </c>
      <c r="G181" s="7"/>
    </row>
    <row r="182" spans="1:7" s="16" customFormat="1" ht="37.5" customHeight="1" x14ac:dyDescent="0.3">
      <c r="A182" s="7"/>
      <c r="B182" s="26" t="s">
        <v>205</v>
      </c>
      <c r="C182" s="7">
        <v>2021</v>
      </c>
      <c r="D182" s="18"/>
      <c r="E182" s="7"/>
      <c r="F182" s="34">
        <v>1000000</v>
      </c>
      <c r="G182" s="7"/>
    </row>
    <row r="183" spans="1:7" s="16" customFormat="1" ht="75" customHeight="1" x14ac:dyDescent="0.3">
      <c r="A183" s="19"/>
      <c r="B183" s="26" t="s">
        <v>94</v>
      </c>
      <c r="C183" s="7" t="s">
        <v>27</v>
      </c>
      <c r="D183" s="18">
        <v>14087743</v>
      </c>
      <c r="E183" s="27">
        <v>90</v>
      </c>
      <c r="F183" s="34">
        <v>500000</v>
      </c>
      <c r="G183" s="27">
        <v>100</v>
      </c>
    </row>
    <row r="184" spans="1:7" s="16" customFormat="1" ht="93.75" customHeight="1" x14ac:dyDescent="0.3">
      <c r="A184" s="7"/>
      <c r="B184" s="26" t="s">
        <v>60</v>
      </c>
      <c r="C184" s="7" t="s">
        <v>34</v>
      </c>
      <c r="D184" s="18">
        <v>2887898</v>
      </c>
      <c r="E184" s="27">
        <v>7.6</v>
      </c>
      <c r="F184" s="34">
        <v>2627383</v>
      </c>
      <c r="G184" s="27">
        <v>100</v>
      </c>
    </row>
    <row r="185" spans="1:7" s="16" customFormat="1" ht="56.25" customHeight="1" x14ac:dyDescent="0.3">
      <c r="A185" s="7"/>
      <c r="B185" s="26" t="s">
        <v>79</v>
      </c>
      <c r="C185" s="7">
        <v>2021</v>
      </c>
      <c r="D185" s="18"/>
      <c r="E185" s="7"/>
      <c r="F185" s="34">
        <v>2000000</v>
      </c>
      <c r="G185" s="27"/>
    </row>
    <row r="186" spans="1:7" s="25" customFormat="1" ht="39" customHeight="1" x14ac:dyDescent="0.3">
      <c r="A186" s="24"/>
      <c r="B186" s="14" t="s">
        <v>15</v>
      </c>
      <c r="C186" s="24"/>
      <c r="D186" s="24"/>
      <c r="E186" s="24"/>
      <c r="F186" s="35">
        <f>F187+F188</f>
        <v>500000</v>
      </c>
      <c r="G186" s="23"/>
    </row>
    <row r="187" spans="1:7" s="16" customFormat="1" ht="75" customHeight="1" x14ac:dyDescent="0.3">
      <c r="A187" s="7"/>
      <c r="B187" s="26" t="s">
        <v>244</v>
      </c>
      <c r="C187" s="7">
        <v>2021</v>
      </c>
      <c r="D187" s="18"/>
      <c r="E187" s="7"/>
      <c r="F187" s="34">
        <v>250000</v>
      </c>
      <c r="G187" s="7"/>
    </row>
    <row r="188" spans="1:7" s="16" customFormat="1" ht="75" customHeight="1" x14ac:dyDescent="0.3">
      <c r="A188" s="7"/>
      <c r="B188" s="26" t="s">
        <v>245</v>
      </c>
      <c r="C188" s="7">
        <v>2021</v>
      </c>
      <c r="D188" s="18"/>
      <c r="E188" s="7"/>
      <c r="F188" s="34">
        <v>250000</v>
      </c>
      <c r="G188" s="7"/>
    </row>
    <row r="189" spans="1:7" s="25" customFormat="1" ht="39" customHeight="1" x14ac:dyDescent="0.3">
      <c r="A189" s="24"/>
      <c r="B189" s="14" t="s">
        <v>16</v>
      </c>
      <c r="C189" s="24"/>
      <c r="D189" s="24"/>
      <c r="E189" s="24"/>
      <c r="F189" s="35">
        <f>SUM(F190:F193)</f>
        <v>9438130</v>
      </c>
      <c r="G189" s="24"/>
    </row>
    <row r="190" spans="1:7" s="16" customFormat="1" ht="75" customHeight="1" x14ac:dyDescent="0.3">
      <c r="A190" s="19"/>
      <c r="B190" s="26" t="s">
        <v>252</v>
      </c>
      <c r="C190" s="7">
        <v>2021</v>
      </c>
      <c r="D190" s="18"/>
      <c r="E190" s="7"/>
      <c r="F190" s="34">
        <v>2350000</v>
      </c>
      <c r="G190" s="7"/>
    </row>
    <row r="191" spans="1:7" s="16" customFormat="1" ht="56.25" customHeight="1" x14ac:dyDescent="0.3">
      <c r="A191" s="7"/>
      <c r="B191" s="26" t="s">
        <v>95</v>
      </c>
      <c r="C191" s="7">
        <v>2021</v>
      </c>
      <c r="D191" s="18"/>
      <c r="E191" s="7"/>
      <c r="F191" s="34">
        <v>1200000</v>
      </c>
      <c r="G191" s="27"/>
    </row>
    <row r="192" spans="1:7" s="16" customFormat="1" ht="75" customHeight="1" x14ac:dyDescent="0.3">
      <c r="A192" s="7"/>
      <c r="B192" s="26" t="s">
        <v>30</v>
      </c>
      <c r="C192" s="7" t="s">
        <v>33</v>
      </c>
      <c r="D192" s="18">
        <f>15888386</f>
        <v>15888386</v>
      </c>
      <c r="E192" s="7">
        <v>49.4</v>
      </c>
      <c r="F192" s="34">
        <v>5488130</v>
      </c>
      <c r="G192" s="27">
        <v>100</v>
      </c>
    </row>
    <row r="193" spans="1:7" s="16" customFormat="1" ht="56.25" customHeight="1" x14ac:dyDescent="0.3">
      <c r="A193" s="7"/>
      <c r="B193" s="26" t="s">
        <v>80</v>
      </c>
      <c r="C193" s="7">
        <v>2021</v>
      </c>
      <c r="D193" s="18"/>
      <c r="E193" s="27"/>
      <c r="F193" s="34">
        <v>400000</v>
      </c>
      <c r="G193" s="7"/>
    </row>
    <row r="194" spans="1:7" s="25" customFormat="1" ht="39" customHeight="1" x14ac:dyDescent="0.3">
      <c r="A194" s="44"/>
      <c r="B194" s="14" t="s">
        <v>81</v>
      </c>
      <c r="C194" s="24"/>
      <c r="D194" s="24"/>
      <c r="E194" s="24"/>
      <c r="F194" s="35">
        <f>F195</f>
        <v>3700000</v>
      </c>
      <c r="G194" s="24"/>
    </row>
    <row r="195" spans="1:7" s="16" customFormat="1" ht="131.25" customHeight="1" x14ac:dyDescent="0.3">
      <c r="A195" s="7"/>
      <c r="B195" s="26" t="s">
        <v>256</v>
      </c>
      <c r="C195" s="7">
        <v>2021</v>
      </c>
      <c r="D195" s="18"/>
      <c r="E195" s="27"/>
      <c r="F195" s="34">
        <v>3700000</v>
      </c>
      <c r="G195" s="7"/>
    </row>
    <row r="196" spans="1:7" s="16" customFormat="1" ht="37.5" customHeight="1" x14ac:dyDescent="0.3">
      <c r="A196" s="39" t="s">
        <v>12</v>
      </c>
      <c r="B196" s="26"/>
      <c r="C196" s="7"/>
      <c r="D196" s="7"/>
      <c r="E196" s="7"/>
      <c r="F196" s="15">
        <f>F197+F202+F207</f>
        <v>22088598</v>
      </c>
      <c r="G196" s="7"/>
    </row>
    <row r="197" spans="1:7" s="25" customFormat="1" ht="39" customHeight="1" x14ac:dyDescent="0.3">
      <c r="A197" s="44"/>
      <c r="B197" s="14" t="s">
        <v>13</v>
      </c>
      <c r="C197" s="24"/>
      <c r="D197" s="24"/>
      <c r="E197" s="24"/>
      <c r="F197" s="35">
        <f>SUM(F198:F201)</f>
        <v>3088598</v>
      </c>
      <c r="G197" s="24"/>
    </row>
    <row r="198" spans="1:7" s="16" customFormat="1" ht="37.5" customHeight="1" x14ac:dyDescent="0.3">
      <c r="A198" s="7"/>
      <c r="B198" s="26" t="s">
        <v>67</v>
      </c>
      <c r="C198" s="7" t="s">
        <v>34</v>
      </c>
      <c r="D198" s="7"/>
      <c r="E198" s="7"/>
      <c r="F198" s="34">
        <v>1499890</v>
      </c>
      <c r="G198" s="7"/>
    </row>
    <row r="199" spans="1:7" s="16" customFormat="1" ht="37.5" customHeight="1" x14ac:dyDescent="0.3">
      <c r="A199" s="7"/>
      <c r="B199" s="26" t="s">
        <v>210</v>
      </c>
      <c r="C199" s="7">
        <v>2021</v>
      </c>
      <c r="D199" s="7"/>
      <c r="E199" s="7"/>
      <c r="F199" s="34">
        <v>300000</v>
      </c>
      <c r="G199" s="7"/>
    </row>
    <row r="200" spans="1:7" s="16" customFormat="1" ht="75" customHeight="1" x14ac:dyDescent="0.3">
      <c r="A200" s="7"/>
      <c r="B200" s="26" t="s">
        <v>246</v>
      </c>
      <c r="C200" s="7" t="s">
        <v>34</v>
      </c>
      <c r="D200" s="18">
        <v>1800000</v>
      </c>
      <c r="E200" s="27">
        <v>4</v>
      </c>
      <c r="F200" s="34">
        <v>900000</v>
      </c>
      <c r="G200" s="27">
        <v>54</v>
      </c>
    </row>
    <row r="201" spans="1:7" s="16" customFormat="1" ht="56.25" customHeight="1" x14ac:dyDescent="0.3">
      <c r="A201" s="19"/>
      <c r="B201" s="26" t="s">
        <v>247</v>
      </c>
      <c r="C201" s="7" t="s">
        <v>34</v>
      </c>
      <c r="D201" s="18">
        <v>388708</v>
      </c>
      <c r="E201" s="27"/>
      <c r="F201" s="34">
        <v>388708</v>
      </c>
      <c r="G201" s="27">
        <v>100</v>
      </c>
    </row>
    <row r="202" spans="1:7" s="25" customFormat="1" ht="39" customHeight="1" x14ac:dyDescent="0.3">
      <c r="A202" s="24"/>
      <c r="B202" s="14" t="s">
        <v>14</v>
      </c>
      <c r="C202" s="24"/>
      <c r="D202" s="24"/>
      <c r="E202" s="24"/>
      <c r="F202" s="35">
        <f>SUM(F203:F206)</f>
        <v>18800000</v>
      </c>
      <c r="G202" s="49"/>
    </row>
    <row r="203" spans="1:7" s="16" customFormat="1" ht="37.5" customHeight="1" x14ac:dyDescent="0.3">
      <c r="A203" s="7"/>
      <c r="B203" s="26" t="s">
        <v>82</v>
      </c>
      <c r="C203" s="7" t="s">
        <v>34</v>
      </c>
      <c r="D203" s="18">
        <v>3564264</v>
      </c>
      <c r="E203" s="7">
        <v>7.4</v>
      </c>
      <c r="F203" s="34">
        <v>3300000</v>
      </c>
      <c r="G203" s="27">
        <v>100</v>
      </c>
    </row>
    <row r="204" spans="1:7" s="16" customFormat="1" ht="131.25" customHeight="1" x14ac:dyDescent="0.3">
      <c r="A204" s="7"/>
      <c r="B204" s="26" t="s">
        <v>71</v>
      </c>
      <c r="C204" s="7" t="s">
        <v>34</v>
      </c>
      <c r="D204" s="18">
        <v>4193515</v>
      </c>
      <c r="E204" s="27">
        <v>4.96</v>
      </c>
      <c r="F204" s="34">
        <v>3500000</v>
      </c>
      <c r="G204" s="27">
        <v>100</v>
      </c>
    </row>
    <row r="205" spans="1:7" s="16" customFormat="1" ht="37.5" customHeight="1" x14ac:dyDescent="0.3">
      <c r="A205" s="7"/>
      <c r="B205" s="26" t="s">
        <v>206</v>
      </c>
      <c r="C205" s="7" t="s">
        <v>34</v>
      </c>
      <c r="D205" s="18"/>
      <c r="E205" s="27"/>
      <c r="F205" s="34">
        <v>5000000</v>
      </c>
      <c r="G205" s="7"/>
    </row>
    <row r="206" spans="1:7" s="16" customFormat="1" ht="20.25" x14ac:dyDescent="0.3">
      <c r="A206" s="7"/>
      <c r="B206" s="26" t="s">
        <v>23</v>
      </c>
      <c r="C206" s="7" t="s">
        <v>34</v>
      </c>
      <c r="D206" s="18">
        <v>26441501</v>
      </c>
      <c r="E206" s="7">
        <v>8.1999999999999993</v>
      </c>
      <c r="F206" s="34">
        <v>7000000</v>
      </c>
      <c r="G206" s="27">
        <v>35</v>
      </c>
    </row>
    <row r="207" spans="1:7" s="16" customFormat="1" ht="39" customHeight="1" x14ac:dyDescent="0.3">
      <c r="A207" s="7"/>
      <c r="B207" s="14" t="s">
        <v>81</v>
      </c>
      <c r="C207" s="7"/>
      <c r="D207" s="18"/>
      <c r="E207" s="7"/>
      <c r="F207" s="35">
        <f>F208</f>
        <v>200000</v>
      </c>
      <c r="G207" s="27"/>
    </row>
    <row r="208" spans="1:7" s="16" customFormat="1" ht="56.25" customHeight="1" x14ac:dyDescent="0.3">
      <c r="A208" s="7"/>
      <c r="B208" s="26" t="s">
        <v>251</v>
      </c>
      <c r="C208" s="7">
        <v>2021</v>
      </c>
      <c r="D208" s="18">
        <v>200000</v>
      </c>
      <c r="E208" s="7">
        <v>0</v>
      </c>
      <c r="F208" s="34">
        <v>200000</v>
      </c>
      <c r="G208" s="27">
        <v>100</v>
      </c>
    </row>
    <row r="209" spans="1:7" s="16" customFormat="1" ht="37.5" customHeight="1" x14ac:dyDescent="0.3">
      <c r="A209" s="13" t="s">
        <v>2</v>
      </c>
      <c r="B209" s="26"/>
      <c r="C209" s="7"/>
      <c r="D209" s="7"/>
      <c r="E209" s="7"/>
      <c r="F209" s="15">
        <f>F210+F211</f>
        <v>3250000</v>
      </c>
      <c r="G209" s="7"/>
    </row>
    <row r="210" spans="1:7" s="16" customFormat="1" ht="40.5" x14ac:dyDescent="0.3">
      <c r="A210" s="7"/>
      <c r="B210" s="26" t="s">
        <v>17</v>
      </c>
      <c r="C210" s="7" t="s">
        <v>24</v>
      </c>
      <c r="D210" s="45">
        <v>13234370</v>
      </c>
      <c r="E210" s="27">
        <v>20</v>
      </c>
      <c r="F210" s="34">
        <v>3000000</v>
      </c>
      <c r="G210" s="27">
        <v>42.7</v>
      </c>
    </row>
    <row r="211" spans="1:7" s="16" customFormat="1" ht="37.5" customHeight="1" x14ac:dyDescent="0.3">
      <c r="A211" s="7"/>
      <c r="B211" s="26" t="s">
        <v>83</v>
      </c>
      <c r="C211" s="7">
        <v>2021</v>
      </c>
      <c r="D211" s="45"/>
      <c r="E211" s="27"/>
      <c r="F211" s="34">
        <v>250000</v>
      </c>
      <c r="G211" s="27"/>
    </row>
    <row r="212" spans="1:7" s="16" customFormat="1" ht="56.25" customHeight="1" x14ac:dyDescent="0.3">
      <c r="A212" s="13" t="s">
        <v>198</v>
      </c>
      <c r="B212" s="26"/>
      <c r="C212" s="7"/>
      <c r="D212" s="45"/>
      <c r="E212" s="27"/>
      <c r="F212" s="15">
        <f>F214+F216</f>
        <v>46790000</v>
      </c>
      <c r="G212" s="27"/>
    </row>
    <row r="213" spans="1:7" s="8" customFormat="1" ht="36" customHeight="1" x14ac:dyDescent="0.3">
      <c r="A213" s="14" t="s">
        <v>197</v>
      </c>
      <c r="B213" s="14"/>
      <c r="C213" s="28"/>
      <c r="D213" s="46"/>
      <c r="E213" s="47"/>
      <c r="F213" s="35">
        <f>F215</f>
        <v>26250000</v>
      </c>
      <c r="G213" s="47"/>
    </row>
    <row r="214" spans="1:7" s="16" customFormat="1" ht="37.5" customHeight="1" x14ac:dyDescent="0.3">
      <c r="A214" s="13"/>
      <c r="B214" s="26" t="s">
        <v>199</v>
      </c>
      <c r="C214" s="7"/>
      <c r="D214" s="45"/>
      <c r="E214" s="27"/>
      <c r="F214" s="34">
        <v>46250000</v>
      </c>
      <c r="G214" s="27"/>
    </row>
    <row r="215" spans="1:7" s="50" customFormat="1" ht="20.25" x14ac:dyDescent="0.25">
      <c r="A215" s="20"/>
      <c r="B215" s="20" t="s">
        <v>69</v>
      </c>
      <c r="C215" s="24"/>
      <c r="D215" s="48"/>
      <c r="E215" s="49"/>
      <c r="F215" s="23">
        <v>26250000</v>
      </c>
      <c r="G215" s="49"/>
    </row>
    <row r="216" spans="1:7" s="16" customFormat="1" ht="37.5" customHeight="1" x14ac:dyDescent="0.3">
      <c r="A216" s="26"/>
      <c r="B216" s="26" t="s">
        <v>84</v>
      </c>
      <c r="C216" s="7"/>
      <c r="D216" s="45"/>
      <c r="E216" s="27"/>
      <c r="F216" s="34">
        <v>540000</v>
      </c>
      <c r="G216" s="27"/>
    </row>
    <row r="217" spans="1:7" s="8" customFormat="1" ht="63.75" customHeight="1" x14ac:dyDescent="0.3">
      <c r="A217" s="13" t="s">
        <v>51</v>
      </c>
      <c r="B217" s="14" t="s">
        <v>190</v>
      </c>
      <c r="C217" s="28"/>
      <c r="D217" s="46"/>
      <c r="E217" s="47"/>
      <c r="F217" s="15">
        <v>7000000</v>
      </c>
      <c r="G217" s="47"/>
    </row>
    <row r="218" spans="1:7" s="12" customFormat="1" ht="58.5" customHeight="1" x14ac:dyDescent="0.35">
      <c r="A218" s="40" t="s">
        <v>52</v>
      </c>
      <c r="B218" s="30"/>
      <c r="C218" s="10"/>
      <c r="D218" s="51"/>
      <c r="E218" s="52"/>
      <c r="F218" s="11">
        <f>F219</f>
        <v>8000</v>
      </c>
      <c r="G218" s="52"/>
    </row>
    <row r="219" spans="1:7" s="16" customFormat="1" ht="75" customHeight="1" x14ac:dyDescent="0.3">
      <c r="A219" s="26" t="s">
        <v>217</v>
      </c>
      <c r="B219" s="20" t="s">
        <v>186</v>
      </c>
      <c r="C219" s="7"/>
      <c r="D219" s="45"/>
      <c r="E219" s="27"/>
      <c r="F219" s="34">
        <v>8000</v>
      </c>
      <c r="G219" s="27"/>
    </row>
    <row r="220" spans="1:7" s="53" customFormat="1" ht="78" customHeight="1" x14ac:dyDescent="0.2">
      <c r="A220" s="29" t="s">
        <v>231</v>
      </c>
      <c r="B220" s="10"/>
      <c r="C220" s="31"/>
      <c r="D220" s="31"/>
      <c r="E220" s="31"/>
      <c r="F220" s="11">
        <f>F222+F223+F226+F239+F242+F243</f>
        <v>233567155</v>
      </c>
      <c r="G220" s="11"/>
    </row>
    <row r="221" spans="1:7" s="54" customFormat="1" ht="43.5" customHeight="1" x14ac:dyDescent="0.2">
      <c r="A221" s="14" t="s">
        <v>69</v>
      </c>
      <c r="B221" s="14"/>
      <c r="C221" s="35"/>
      <c r="D221" s="35"/>
      <c r="E221" s="35"/>
      <c r="F221" s="35">
        <f>F245</f>
        <v>96859595</v>
      </c>
      <c r="G221" s="35"/>
    </row>
    <row r="222" spans="1:7" s="8" customFormat="1" ht="37.5" customHeight="1" x14ac:dyDescent="0.3">
      <c r="A222" s="19" t="s">
        <v>50</v>
      </c>
      <c r="B222" s="14" t="s">
        <v>56</v>
      </c>
      <c r="C222" s="28"/>
      <c r="D222" s="55"/>
      <c r="E222" s="28"/>
      <c r="F222" s="15">
        <v>50000000</v>
      </c>
      <c r="G222" s="28"/>
    </row>
    <row r="223" spans="1:7" s="57" customFormat="1" ht="37.5" customHeight="1" x14ac:dyDescent="0.2">
      <c r="A223" s="39" t="s">
        <v>1</v>
      </c>
      <c r="B223" s="56"/>
      <c r="C223" s="34"/>
      <c r="D223" s="34"/>
      <c r="E223" s="34"/>
      <c r="F223" s="15">
        <f>F224</f>
        <v>3000000</v>
      </c>
      <c r="G223" s="7"/>
    </row>
    <row r="224" spans="1:7" s="59" customFormat="1" ht="39" customHeight="1" x14ac:dyDescent="0.2">
      <c r="A224" s="58"/>
      <c r="B224" s="14" t="s">
        <v>14</v>
      </c>
      <c r="C224" s="23"/>
      <c r="D224" s="23"/>
      <c r="E224" s="23"/>
      <c r="F224" s="35">
        <f>F225</f>
        <v>3000000</v>
      </c>
      <c r="G224" s="24"/>
    </row>
    <row r="225" spans="1:7" s="16" customFormat="1" ht="57" customHeight="1" x14ac:dyDescent="0.3">
      <c r="A225" s="7"/>
      <c r="B225" s="26" t="s">
        <v>248</v>
      </c>
      <c r="C225" s="7" t="s">
        <v>25</v>
      </c>
      <c r="D225" s="18">
        <v>32104361</v>
      </c>
      <c r="E225" s="7">
        <v>44.3</v>
      </c>
      <c r="F225" s="34">
        <v>3000000</v>
      </c>
      <c r="G225" s="7">
        <v>53.6</v>
      </c>
    </row>
    <row r="226" spans="1:7" s="57" customFormat="1" ht="37.5" customHeight="1" x14ac:dyDescent="0.2">
      <c r="A226" s="39" t="s">
        <v>12</v>
      </c>
      <c r="B226" s="60"/>
      <c r="C226" s="34"/>
      <c r="D226" s="34"/>
      <c r="E226" s="34"/>
      <c r="F226" s="15">
        <f>F227+F234+F237</f>
        <v>39750000</v>
      </c>
      <c r="G226" s="7"/>
    </row>
    <row r="227" spans="1:7" s="59" customFormat="1" ht="39" customHeight="1" x14ac:dyDescent="0.2">
      <c r="A227" s="58"/>
      <c r="B227" s="14" t="s">
        <v>13</v>
      </c>
      <c r="C227" s="61"/>
      <c r="D227" s="61"/>
      <c r="E227" s="61"/>
      <c r="F227" s="35">
        <f>SUM(F228:F233)</f>
        <v>34350000</v>
      </c>
      <c r="G227" s="62"/>
    </row>
    <row r="228" spans="1:7" s="57" customFormat="1" ht="37.5" customHeight="1" x14ac:dyDescent="0.2">
      <c r="A228" s="28"/>
      <c r="B228" s="26" t="s">
        <v>19</v>
      </c>
      <c r="C228" s="7" t="s">
        <v>28</v>
      </c>
      <c r="D228" s="18">
        <v>28556946</v>
      </c>
      <c r="E228" s="27">
        <v>71.400000000000006</v>
      </c>
      <c r="F228" s="34">
        <v>4000000</v>
      </c>
      <c r="G228" s="27">
        <v>85.4</v>
      </c>
    </row>
    <row r="229" spans="1:7" s="57" customFormat="1" ht="37.5" customHeight="1" x14ac:dyDescent="0.2">
      <c r="A229" s="28"/>
      <c r="B229" s="26" t="s">
        <v>31</v>
      </c>
      <c r="C229" s="7" t="s">
        <v>32</v>
      </c>
      <c r="D229" s="18"/>
      <c r="E229" s="7"/>
      <c r="F229" s="34">
        <v>1000000</v>
      </c>
      <c r="G229" s="7"/>
    </row>
    <row r="230" spans="1:7" s="16" customFormat="1" ht="93.75" customHeight="1" x14ac:dyDescent="0.3">
      <c r="A230" s="7"/>
      <c r="B230" s="26" t="s">
        <v>20</v>
      </c>
      <c r="C230" s="7" t="s">
        <v>26</v>
      </c>
      <c r="D230" s="18">
        <v>92508050</v>
      </c>
      <c r="E230" s="7">
        <v>1.2</v>
      </c>
      <c r="F230" s="34">
        <v>28000000</v>
      </c>
      <c r="G230" s="7">
        <v>31.5</v>
      </c>
    </row>
    <row r="231" spans="1:7" s="57" customFormat="1" ht="37.5" customHeight="1" x14ac:dyDescent="0.2">
      <c r="A231" s="28"/>
      <c r="B231" s="26" t="s">
        <v>29</v>
      </c>
      <c r="C231" s="7" t="s">
        <v>24</v>
      </c>
      <c r="D231" s="18">
        <v>1609069</v>
      </c>
      <c r="E231" s="27">
        <v>8</v>
      </c>
      <c r="F231" s="34">
        <v>1000000</v>
      </c>
      <c r="G231" s="7">
        <v>70.2</v>
      </c>
    </row>
    <row r="232" spans="1:7" s="57" customFormat="1" ht="56.25" customHeight="1" x14ac:dyDescent="0.2">
      <c r="A232" s="28"/>
      <c r="B232" s="26" t="s">
        <v>87</v>
      </c>
      <c r="C232" s="7">
        <v>2021</v>
      </c>
      <c r="D232" s="18"/>
      <c r="E232" s="7"/>
      <c r="F232" s="34">
        <v>150000</v>
      </c>
      <c r="G232" s="7"/>
    </row>
    <row r="233" spans="1:7" s="57" customFormat="1" ht="37.5" customHeight="1" x14ac:dyDescent="0.2">
      <c r="A233" s="28"/>
      <c r="B233" s="26" t="s">
        <v>88</v>
      </c>
      <c r="C233" s="7">
        <v>2021</v>
      </c>
      <c r="D233" s="18"/>
      <c r="E233" s="7"/>
      <c r="F233" s="34">
        <v>200000</v>
      </c>
      <c r="G233" s="7"/>
    </row>
    <row r="234" spans="1:7" s="59" customFormat="1" ht="39" customHeight="1" x14ac:dyDescent="0.2">
      <c r="A234" s="58"/>
      <c r="B234" s="14" t="s">
        <v>14</v>
      </c>
      <c r="C234" s="23"/>
      <c r="D234" s="22"/>
      <c r="E234" s="22"/>
      <c r="F234" s="35">
        <f>F235+F236</f>
        <v>5000000</v>
      </c>
      <c r="G234" s="63"/>
    </row>
    <row r="235" spans="1:7" s="57" customFormat="1" ht="75" customHeight="1" x14ac:dyDescent="0.2">
      <c r="A235" s="28"/>
      <c r="B235" s="26" t="s">
        <v>77</v>
      </c>
      <c r="C235" s="7">
        <v>2021</v>
      </c>
      <c r="D235" s="18"/>
      <c r="E235" s="64"/>
      <c r="F235" s="34">
        <v>2000000</v>
      </c>
      <c r="G235" s="18"/>
    </row>
    <row r="236" spans="1:7" s="57" customFormat="1" ht="42" customHeight="1" x14ac:dyDescent="0.2">
      <c r="A236" s="28"/>
      <c r="B236" s="26" t="s">
        <v>21</v>
      </c>
      <c r="C236" s="7" t="s">
        <v>34</v>
      </c>
      <c r="D236" s="18">
        <v>43519067</v>
      </c>
      <c r="E236" s="64">
        <v>63.4</v>
      </c>
      <c r="F236" s="34">
        <v>3000000</v>
      </c>
      <c r="G236" s="64">
        <v>70.2</v>
      </c>
    </row>
    <row r="237" spans="1:7" s="57" customFormat="1" ht="39" customHeight="1" x14ac:dyDescent="0.2">
      <c r="A237" s="28"/>
      <c r="B237" s="14" t="s">
        <v>81</v>
      </c>
      <c r="C237" s="7"/>
      <c r="D237" s="18"/>
      <c r="E237" s="64"/>
      <c r="F237" s="35">
        <f>F238</f>
        <v>400000</v>
      </c>
      <c r="G237" s="64"/>
    </row>
    <row r="238" spans="1:7" s="57" customFormat="1" ht="50.25" customHeight="1" x14ac:dyDescent="0.2">
      <c r="A238" s="28"/>
      <c r="B238" s="26" t="s">
        <v>250</v>
      </c>
      <c r="C238" s="7">
        <v>2021</v>
      </c>
      <c r="D238" s="18"/>
      <c r="E238" s="64"/>
      <c r="F238" s="34">
        <v>400000</v>
      </c>
      <c r="G238" s="64"/>
    </row>
    <row r="239" spans="1:7" s="16" customFormat="1" ht="37.5" customHeight="1" x14ac:dyDescent="0.3">
      <c r="A239" s="13" t="s">
        <v>2</v>
      </c>
      <c r="B239" s="20"/>
      <c r="C239" s="7"/>
      <c r="D239" s="7"/>
      <c r="E239" s="7"/>
      <c r="F239" s="15">
        <f>F240+F241</f>
        <v>6000000</v>
      </c>
      <c r="G239" s="7"/>
    </row>
    <row r="240" spans="1:7" s="16" customFormat="1" ht="37.5" customHeight="1" x14ac:dyDescent="0.3">
      <c r="A240" s="13"/>
      <c r="B240" s="26" t="s">
        <v>78</v>
      </c>
      <c r="C240" s="7" t="s">
        <v>76</v>
      </c>
      <c r="D240" s="18">
        <v>98982250</v>
      </c>
      <c r="E240" s="7"/>
      <c r="F240" s="34">
        <v>5000000</v>
      </c>
      <c r="G240" s="7">
        <v>10.1</v>
      </c>
    </row>
    <row r="241" spans="1:7" s="57" customFormat="1" ht="243.75" customHeight="1" x14ac:dyDescent="0.2">
      <c r="A241" s="19"/>
      <c r="B241" s="26" t="s">
        <v>74</v>
      </c>
      <c r="C241" s="7" t="s">
        <v>34</v>
      </c>
      <c r="D241" s="18"/>
      <c r="E241" s="64"/>
      <c r="F241" s="34">
        <v>1000000</v>
      </c>
      <c r="G241" s="64"/>
    </row>
    <row r="242" spans="1:7" s="16" customFormat="1" ht="75" customHeight="1" x14ac:dyDescent="0.3">
      <c r="A242" s="13" t="s">
        <v>64</v>
      </c>
      <c r="B242" s="26" t="s">
        <v>18</v>
      </c>
      <c r="C242" s="7" t="s">
        <v>24</v>
      </c>
      <c r="D242" s="18">
        <v>77987328</v>
      </c>
      <c r="E242" s="7">
        <v>40.700000000000003</v>
      </c>
      <c r="F242" s="15">
        <v>10172673</v>
      </c>
      <c r="G242" s="27">
        <v>100</v>
      </c>
    </row>
    <row r="243" spans="1:7" s="57" customFormat="1" ht="21" x14ac:dyDescent="0.2">
      <c r="A243" s="39" t="s">
        <v>3</v>
      </c>
      <c r="B243" s="65"/>
      <c r="C243" s="34"/>
      <c r="D243" s="18"/>
      <c r="E243" s="18"/>
      <c r="F243" s="15">
        <v>124644482</v>
      </c>
      <c r="G243" s="64"/>
    </row>
    <row r="244" spans="1:7" s="54" customFormat="1" ht="39" customHeight="1" x14ac:dyDescent="0.2">
      <c r="A244" s="44"/>
      <c r="B244" s="14" t="s">
        <v>68</v>
      </c>
      <c r="C244" s="35"/>
      <c r="D244" s="66"/>
      <c r="E244" s="66"/>
      <c r="F244" s="35">
        <f>F246+F249</f>
        <v>116932088</v>
      </c>
      <c r="G244" s="67"/>
    </row>
    <row r="245" spans="1:7" s="68" customFormat="1" ht="20.25" x14ac:dyDescent="0.2">
      <c r="A245" s="44"/>
      <c r="B245" s="14" t="s">
        <v>69</v>
      </c>
      <c r="C245" s="35"/>
      <c r="D245" s="66"/>
      <c r="E245" s="66"/>
      <c r="F245" s="35">
        <f>F248</f>
        <v>96859595</v>
      </c>
      <c r="G245" s="67"/>
    </row>
    <row r="246" spans="1:7" s="68" customFormat="1" ht="75" customHeight="1" x14ac:dyDescent="0.2">
      <c r="A246" s="60"/>
      <c r="B246" s="26" t="s">
        <v>191</v>
      </c>
      <c r="C246" s="34" t="s">
        <v>34</v>
      </c>
      <c r="D246" s="66"/>
      <c r="E246" s="66"/>
      <c r="F246" s="34">
        <f>F247</f>
        <v>116231514</v>
      </c>
      <c r="G246" s="67"/>
    </row>
    <row r="247" spans="1:7" s="68" customFormat="1" ht="56.25" customHeight="1" x14ac:dyDescent="0.2">
      <c r="A247" s="69"/>
      <c r="B247" s="20" t="s">
        <v>194</v>
      </c>
      <c r="C247" s="23" t="s">
        <v>34</v>
      </c>
      <c r="D247" s="66"/>
      <c r="E247" s="66"/>
      <c r="F247" s="23">
        <v>116231514</v>
      </c>
      <c r="G247" s="67"/>
    </row>
    <row r="248" spans="1:7" s="68" customFormat="1" ht="34.5" customHeight="1" x14ac:dyDescent="0.2">
      <c r="A248" s="70"/>
      <c r="B248" s="71" t="s">
        <v>192</v>
      </c>
      <c r="C248" s="34"/>
      <c r="D248" s="66"/>
      <c r="E248" s="66"/>
      <c r="F248" s="23">
        <v>96859595</v>
      </c>
      <c r="G248" s="67"/>
    </row>
    <row r="249" spans="1:7" s="68" customFormat="1" ht="56.25" customHeight="1" x14ac:dyDescent="0.2">
      <c r="A249" s="60"/>
      <c r="B249" s="26" t="s">
        <v>73</v>
      </c>
      <c r="C249" s="34" t="s">
        <v>34</v>
      </c>
      <c r="D249" s="66"/>
      <c r="E249" s="66"/>
      <c r="F249" s="34">
        <f>F250</f>
        <v>700574</v>
      </c>
      <c r="G249" s="67"/>
    </row>
    <row r="250" spans="1:7" s="59" customFormat="1" ht="56.25" customHeight="1" x14ac:dyDescent="0.2">
      <c r="A250" s="44"/>
      <c r="B250" s="71" t="s">
        <v>193</v>
      </c>
      <c r="C250" s="22" t="s">
        <v>34</v>
      </c>
      <c r="D250" s="22"/>
      <c r="E250" s="63"/>
      <c r="F250" s="23">
        <v>700574</v>
      </c>
      <c r="G250" s="63"/>
    </row>
    <row r="251" spans="1:7" s="57" customFormat="1" ht="39" customHeight="1" x14ac:dyDescent="0.2">
      <c r="A251" s="65"/>
      <c r="B251" s="14" t="s">
        <v>59</v>
      </c>
      <c r="C251" s="34"/>
      <c r="D251" s="18"/>
      <c r="E251" s="18"/>
      <c r="F251" s="35">
        <f>F252</f>
        <v>7712394</v>
      </c>
      <c r="G251" s="64"/>
    </row>
    <row r="252" spans="1:7" s="57" customFormat="1" ht="56.25" customHeight="1" x14ac:dyDescent="0.2">
      <c r="A252" s="60"/>
      <c r="B252" s="26" t="s">
        <v>73</v>
      </c>
      <c r="C252" s="34" t="s">
        <v>24</v>
      </c>
      <c r="D252" s="18"/>
      <c r="E252" s="64"/>
      <c r="F252" s="34">
        <f>F253+F254</f>
        <v>7712394</v>
      </c>
      <c r="G252" s="64"/>
    </row>
    <row r="253" spans="1:7" s="59" customFormat="1" ht="56.25" customHeight="1" x14ac:dyDescent="0.2">
      <c r="A253" s="44"/>
      <c r="B253" s="71" t="s">
        <v>249</v>
      </c>
      <c r="C253" s="22" t="s">
        <v>24</v>
      </c>
      <c r="D253" s="22">
        <v>43788746</v>
      </c>
      <c r="E253" s="63">
        <v>28.7</v>
      </c>
      <c r="F253" s="23">
        <v>1509443</v>
      </c>
      <c r="G253" s="63">
        <v>32.1</v>
      </c>
    </row>
    <row r="254" spans="1:7" s="59" customFormat="1" ht="56.25" customHeight="1" x14ac:dyDescent="0.2">
      <c r="A254" s="44"/>
      <c r="B254" s="71" t="s">
        <v>22</v>
      </c>
      <c r="C254" s="22" t="s">
        <v>24</v>
      </c>
      <c r="D254" s="22">
        <v>40001774</v>
      </c>
      <c r="E254" s="63">
        <v>39.200000000000003</v>
      </c>
      <c r="F254" s="23">
        <v>6202951</v>
      </c>
      <c r="G254" s="63">
        <v>54.7</v>
      </c>
    </row>
    <row r="255" spans="1:7" s="53" customFormat="1" ht="58.5" customHeight="1" x14ac:dyDescent="0.2">
      <c r="A255" s="40" t="s">
        <v>89</v>
      </c>
      <c r="B255" s="72"/>
      <c r="C255" s="73"/>
      <c r="D255" s="73"/>
      <c r="E255" s="73"/>
      <c r="F255" s="11">
        <f>F256</f>
        <v>900000</v>
      </c>
      <c r="G255" s="74"/>
    </row>
    <row r="256" spans="1:7" s="57" customFormat="1" ht="56.25" customHeight="1" x14ac:dyDescent="0.2">
      <c r="A256" s="75" t="s">
        <v>90</v>
      </c>
      <c r="B256" s="44" t="s">
        <v>58</v>
      </c>
      <c r="C256" s="18"/>
      <c r="D256" s="18"/>
      <c r="E256" s="18"/>
      <c r="F256" s="15">
        <v>900000</v>
      </c>
      <c r="G256" s="64"/>
    </row>
    <row r="257" spans="1:7" s="53" customFormat="1" ht="58.5" customHeight="1" x14ac:dyDescent="0.2">
      <c r="A257" s="40" t="s">
        <v>53</v>
      </c>
      <c r="B257" s="72"/>
      <c r="C257" s="73"/>
      <c r="D257" s="73"/>
      <c r="E257" s="73"/>
      <c r="F257" s="11">
        <f>F258+F259+F260</f>
        <v>83000</v>
      </c>
      <c r="G257" s="74"/>
    </row>
    <row r="258" spans="1:7" s="57" customFormat="1" ht="75" customHeight="1" x14ac:dyDescent="0.2">
      <c r="A258" s="13" t="s">
        <v>217</v>
      </c>
      <c r="B258" s="14" t="s">
        <v>186</v>
      </c>
      <c r="C258" s="18"/>
      <c r="D258" s="18"/>
      <c r="E258" s="18"/>
      <c r="F258" s="15">
        <v>18000</v>
      </c>
      <c r="G258" s="64"/>
    </row>
    <row r="259" spans="1:7" s="57" customFormat="1" ht="56.25" customHeight="1" x14ac:dyDescent="0.2">
      <c r="A259" s="39" t="s">
        <v>54</v>
      </c>
      <c r="B259" s="44" t="s">
        <v>58</v>
      </c>
      <c r="C259" s="18"/>
      <c r="D259" s="18"/>
      <c r="E259" s="18"/>
      <c r="F259" s="15">
        <v>20000</v>
      </c>
      <c r="G259" s="64"/>
    </row>
    <row r="260" spans="1:7" s="57" customFormat="1" ht="99.75" customHeight="1" x14ac:dyDescent="0.2">
      <c r="A260" s="39" t="s">
        <v>55</v>
      </c>
      <c r="B260" s="44" t="s">
        <v>58</v>
      </c>
      <c r="C260" s="18"/>
      <c r="D260" s="18"/>
      <c r="E260" s="18"/>
      <c r="F260" s="15">
        <v>45000</v>
      </c>
      <c r="G260" s="64"/>
    </row>
    <row r="261" spans="1:7" s="12" customFormat="1" ht="36" customHeight="1" x14ac:dyDescent="0.35">
      <c r="A261" s="29" t="s">
        <v>70</v>
      </c>
      <c r="B261" s="76"/>
      <c r="C261" s="76"/>
      <c r="D261" s="76"/>
      <c r="E261" s="76"/>
      <c r="F261" s="11">
        <f>F14+F29+F140+F149+F156+F159+F169+F218+F220+F255+F257</f>
        <v>539919780</v>
      </c>
      <c r="G261" s="76"/>
    </row>
    <row r="262" spans="1:7" s="12" customFormat="1" ht="39" customHeight="1" x14ac:dyDescent="0.35">
      <c r="A262" s="77" t="s">
        <v>185</v>
      </c>
      <c r="B262" s="76"/>
      <c r="C262" s="76"/>
      <c r="D262" s="76"/>
      <c r="E262" s="76"/>
      <c r="F262" s="78">
        <f>F30</f>
        <v>903840</v>
      </c>
      <c r="G262" s="76"/>
    </row>
    <row r="263" spans="1:7" s="79" customFormat="1" ht="23.25" x14ac:dyDescent="0.35">
      <c r="A263" s="77" t="s">
        <v>69</v>
      </c>
      <c r="B263" s="76"/>
      <c r="C263" s="76"/>
      <c r="D263" s="76"/>
      <c r="E263" s="76"/>
      <c r="F263" s="78">
        <f>F141+F170+F221</f>
        <v>124581065</v>
      </c>
      <c r="G263" s="76"/>
    </row>
    <row r="264" spans="1:7" s="81" customFormat="1" ht="19.5" x14ac:dyDescent="0.3">
      <c r="A264" s="80"/>
      <c r="F264" s="82"/>
    </row>
    <row r="265" spans="1:7" s="81" customFormat="1" ht="21" customHeight="1" x14ac:dyDescent="0.3">
      <c r="A265" s="80"/>
      <c r="F265" s="82"/>
    </row>
    <row r="267" spans="1:7" s="89" customFormat="1" ht="26.1" customHeight="1" x14ac:dyDescent="0.45">
      <c r="A267" s="88" t="s">
        <v>233</v>
      </c>
      <c r="B267" s="88"/>
      <c r="F267" s="90" t="s">
        <v>202</v>
      </c>
    </row>
    <row r="268" spans="1:7" s="84" customFormat="1" ht="15" customHeight="1" x14ac:dyDescent="0.4">
      <c r="A268" s="83"/>
      <c r="B268" s="83"/>
      <c r="C268" s="83"/>
      <c r="D268" s="83"/>
      <c r="E268" s="83"/>
      <c r="F268" s="83"/>
    </row>
    <row r="269" spans="1:7" s="84" customFormat="1" ht="15" customHeight="1" x14ac:dyDescent="0.4">
      <c r="A269" s="83"/>
      <c r="B269" s="83"/>
      <c r="C269" s="83"/>
      <c r="D269" s="83"/>
      <c r="E269" s="83"/>
      <c r="F269" s="83"/>
    </row>
    <row r="270" spans="1:7" ht="23.25" x14ac:dyDescent="0.35">
      <c r="A270" s="85" t="s">
        <v>220</v>
      </c>
      <c r="B270" s="86"/>
    </row>
    <row r="271" spans="1:7" ht="53.25" customHeight="1" x14ac:dyDescent="0.4">
      <c r="A271" s="87" t="s">
        <v>232</v>
      </c>
      <c r="B271" s="87"/>
    </row>
    <row r="272" spans="1:7" ht="11.85" customHeight="1" x14ac:dyDescent="0.2"/>
  </sheetData>
  <mergeCells count="14">
    <mergeCell ref="G11:G12"/>
    <mergeCell ref="F11:F12"/>
    <mergeCell ref="A11:A12"/>
    <mergeCell ref="B11:B12"/>
    <mergeCell ref="C11:C12"/>
    <mergeCell ref="D11:D12"/>
    <mergeCell ref="E11:E12"/>
    <mergeCell ref="A8:G8"/>
    <mergeCell ref="A7:G7"/>
    <mergeCell ref="D1:G1"/>
    <mergeCell ref="D2:G2"/>
    <mergeCell ref="D3:G3"/>
    <mergeCell ref="D4:G4"/>
    <mergeCell ref="D5:G5"/>
  </mergeCells>
  <printOptions horizontalCentered="1"/>
  <pageMargins left="0.23622047244094491" right="0.23622047244094491" top="1.1811023622047245" bottom="0.39370078740157483" header="0.31496062992125984" footer="0.31496062992125984"/>
  <pageSetup paperSize="9" scale="48" firstPageNumber="151" fitToHeight="31" orientation="landscape" useFirstPageNumber="1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</vt:lpstr>
      <vt:lpstr>'дод 6 (с ) '!Заголовки_для_печати</vt:lpstr>
      <vt:lpstr>'дод 6 (с 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2020-12-30T06:58:49Z</cp:lastPrinted>
  <dcterms:created xsi:type="dcterms:W3CDTF">2018-10-18T06:20:50Z</dcterms:created>
  <dcterms:modified xsi:type="dcterms:W3CDTF">2020-12-30T06:58:52Z</dcterms:modified>
</cp:coreProperties>
</file>