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"/>
    </mc:Choice>
  </mc:AlternateContent>
  <bookViews>
    <workbookView xWindow="0" yWindow="0" windowWidth="28800" windowHeight="12345"/>
  </bookViews>
  <sheets>
    <sheet name="Сесія" sheetId="1" r:id="rId1"/>
  </sheets>
  <definedNames>
    <definedName name="_xlnm.Print_Titles" localSheetId="0">Сесія!$A:$B</definedName>
    <definedName name="_xlnm.Print_Area" localSheetId="0">Сесія!$A$1:$AZ$31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" i="1" l="1"/>
  <c r="AO21" i="1"/>
  <c r="AO22" i="1"/>
  <c r="AO23" i="1"/>
  <c r="AO19" i="1"/>
  <c r="AN23" i="1"/>
  <c r="AD19" i="1" l="1"/>
  <c r="AA20" i="1"/>
  <c r="AA21" i="1"/>
  <c r="AA22" i="1"/>
  <c r="AA23" i="1"/>
  <c r="AA19" i="1"/>
  <c r="Q20" i="1"/>
  <c r="Q21" i="1"/>
  <c r="Q22" i="1"/>
  <c r="Q19" i="1"/>
  <c r="M20" i="1"/>
  <c r="M21" i="1"/>
  <c r="M22" i="1"/>
  <c r="M19" i="1"/>
  <c r="L20" i="1"/>
  <c r="L21" i="1"/>
  <c r="N23" i="1"/>
  <c r="O23" i="1"/>
  <c r="P23" i="1"/>
  <c r="R23" i="1"/>
  <c r="S23" i="1"/>
  <c r="T23" i="1"/>
  <c r="U23" i="1"/>
  <c r="K19" i="1"/>
  <c r="J19" i="1"/>
  <c r="I19" i="1"/>
  <c r="H19" i="1"/>
  <c r="L19" i="1" l="1"/>
  <c r="Q23" i="1"/>
  <c r="M23" i="1"/>
  <c r="L22" i="1"/>
  <c r="L23" i="1" s="1"/>
  <c r="AC19" i="1"/>
  <c r="AT20" i="1" l="1"/>
  <c r="AT21" i="1"/>
  <c r="AT22" i="1"/>
  <c r="AT19" i="1"/>
  <c r="AT23" i="1" s="1"/>
  <c r="AU23" i="1"/>
  <c r="Z23" i="1" l="1"/>
  <c r="V20" i="1"/>
  <c r="V21" i="1"/>
  <c r="V22" i="1"/>
  <c r="V19" i="1"/>
  <c r="AL19" i="1" l="1"/>
  <c r="C19" i="1" l="1"/>
  <c r="J23" i="1" l="1"/>
  <c r="K23" i="1"/>
  <c r="G19" i="1"/>
  <c r="G22" i="1" l="1"/>
  <c r="G21" i="1"/>
  <c r="G20" i="1"/>
  <c r="G23" i="1" l="1"/>
  <c r="E23" i="1"/>
  <c r="F23" i="1"/>
  <c r="H23" i="1"/>
  <c r="I23" i="1"/>
  <c r="D20" i="1"/>
  <c r="D21" i="1"/>
  <c r="D22" i="1"/>
  <c r="D19" i="1"/>
  <c r="D23" i="1" l="1"/>
  <c r="AQ20" i="1"/>
  <c r="AV20" i="1" s="1"/>
  <c r="AQ21" i="1"/>
  <c r="AV21" i="1" s="1"/>
  <c r="AQ22" i="1"/>
  <c r="AV22" i="1" s="1"/>
  <c r="AQ19" i="1"/>
  <c r="AV19" i="1" s="1"/>
  <c r="AC23" i="1"/>
  <c r="AD23" i="1"/>
  <c r="AB19" i="1"/>
  <c r="AS23" i="1" l="1"/>
  <c r="AE23" i="1" l="1"/>
  <c r="AF23" i="1"/>
  <c r="AG23" i="1"/>
  <c r="AH23" i="1"/>
  <c r="AI23" i="1"/>
  <c r="AJ23" i="1"/>
  <c r="AK23" i="1"/>
  <c r="AB20" i="1"/>
  <c r="AB21" i="1"/>
  <c r="AB22" i="1"/>
  <c r="AB23" i="1" l="1"/>
  <c r="W23" i="1"/>
  <c r="X23" i="1"/>
  <c r="AM20" i="1"/>
  <c r="AM21" i="1"/>
  <c r="AM22" i="1"/>
  <c r="AM19" i="1" l="1"/>
  <c r="AX22" i="1"/>
  <c r="AM23" i="1" l="1"/>
  <c r="Y23" i="1"/>
  <c r="V23" i="1"/>
  <c r="AL23" i="1" l="1"/>
  <c r="C23" i="1"/>
  <c r="AW22" i="1" l="1"/>
  <c r="AW21" i="1"/>
  <c r="AW20" i="1"/>
  <c r="AW19" i="1"/>
  <c r="AX23" i="1"/>
  <c r="AR23" i="1"/>
  <c r="AP23" i="1"/>
  <c r="AW23" i="1" l="1"/>
  <c r="AY20" i="1" l="1"/>
  <c r="AZ20" i="1" s="1"/>
  <c r="AY21" i="1"/>
  <c r="AZ21" i="1" s="1"/>
  <c r="AY22" i="1"/>
  <c r="AZ22" i="1" s="1"/>
  <c r="AY19" i="1"/>
  <c r="AZ19" i="1" s="1"/>
  <c r="AY23" i="1" l="1"/>
  <c r="AQ23" i="1" l="1"/>
  <c r="AV23" i="1" l="1"/>
  <c r="AZ23" i="1" s="1"/>
</calcChain>
</file>

<file path=xl/sharedStrings.xml><?xml version="1.0" encoding="utf-8"?>
<sst xmlns="http://schemas.openxmlformats.org/spreadsheetml/2006/main" count="104" uniqueCount="80">
  <si>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</si>
  <si>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</si>
  <si>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</si>
  <si>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</si>
  <si>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</si>
  <si>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</si>
  <si>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</si>
  <si>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</si>
  <si>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</si>
  <si>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</si>
  <si>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</si>
  <si>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</si>
  <si>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</si>
  <si>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</si>
  <si>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</si>
  <si>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</si>
  <si>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</si>
  <si>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</si>
  <si>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</si>
  <si>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</si>
  <si>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</si>
  <si>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</si>
  <si>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</si>
  <si>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</si>
  <si>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</si>
  <si>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</si>
  <si>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</si>
  <si>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</si>
  <si>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</si>
  <si>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</si>
  <si>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</si>
  <si>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</si>
  <si>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</si>
  <si>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</si>
  <si>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</si>
  <si>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</si>
  <si>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</si>
  <si>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</si>
  <si>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</si>
  <si>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</si>
  <si>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</si>
  <si>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</si>
  <si>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</si>
  <si>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</si>
  <si>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</si>
  <si>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</si>
  <si>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</si>
  <si>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</si>
  <si>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</si>
  <si>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Виконавець: Липова С.А.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</si>
  <si>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</si>
  <si>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>Сумський міський голова</t>
  </si>
  <si>
    <t>О.М. Лисенко</t>
  </si>
  <si>
    <t>на надання вторинної медичної допомоги дитячому населенню Миколаївської об’єднаної територіальної громади комунальним некомерційним підприємством «Дитяча клінічна лікарня Святої Зінаїди» Сумської міської ради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</si>
  <si>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 Сумської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</si>
  <si>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</si>
  <si>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</si>
  <si>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Додаток № 5</t>
  </si>
  <si>
    <t xml:space="preserve"> до      рішення     Сумської    міської    ради</t>
  </si>
  <si>
    <t xml:space="preserve">«Про      внесення       змін      до     рішення
</t>
  </si>
  <si>
    <t xml:space="preserve">Сумської                   міської                   ради   
</t>
  </si>
  <si>
    <t>від   24    грудня  2019 року  №   6248  –  МР</t>
  </si>
  <si>
    <t xml:space="preserve">територіальної     громади     на    2020   рік» </t>
  </si>
  <si>
    <t>«Про бюджет Сумської  міської  об’єднаної</t>
  </si>
  <si>
    <t>усього</t>
  </si>
  <si>
    <t>Підвищення кваліфікації педагогічних працівників та проведення супервізії</t>
  </si>
  <si>
    <t>у тому числі вчителів, які забезпечують здобуття учнями 5-11(12) класів загальної середньої освіти</t>
  </si>
  <si>
    <t xml:space="preserve">у тому числі проведення супервізії </t>
  </si>
  <si>
    <t>у тому числі здійснення (у разі потреби) витрат на відрядження для підвищення кваліфікації учителів, 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обов’язків яких належать питання початкової освіти</t>
  </si>
  <si>
    <t xml:space="preserve">Закупівля засобів навчання та обладнання для навчальних кабінетів початкової школи </t>
  </si>
  <si>
    <t>засоби навчання та обладнання (крім комп'ютерного)</t>
  </si>
  <si>
    <t>сучасні меблі для початкових класів нової української школи</t>
  </si>
  <si>
    <t>комп'ютерне обладнання для початкових класів</t>
  </si>
  <si>
    <t xml:space="preserve">на закупівлю обладнання, інвентаря для 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 </t>
  </si>
  <si>
    <r>
      <t>від   25   березня  2020   року    №  6631</t>
    </r>
    <r>
      <rPr>
        <sz val="25"/>
        <color rgb="FFFF0000"/>
        <rFont val="Times New Roman"/>
        <family val="1"/>
        <charset val="204"/>
      </rPr>
      <t xml:space="preserve"> </t>
    </r>
    <r>
      <rPr>
        <sz val="25"/>
        <rFont val="Times New Roman"/>
        <family val="1"/>
        <charset val="204"/>
      </rPr>
      <t>- МР</t>
    </r>
  </si>
  <si>
    <t>Разом трансфертів</t>
  </si>
  <si>
    <t>Усього трансфертів загального фонду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</si>
  <si>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</si>
  <si>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На забезпечення якісної, сучасної та доступної загальної середньої освіти "Нова українська школа" </t>
  </si>
  <si>
    <t xml:space="preserve">На надання державної підтримки особам з особливими освітніми потребами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</si>
</sst>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2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right"/>
    </xf>
    <xf numFmtId="0" fontId="21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tabSelected="1" view="pageBreakPreview" zoomScale="40" zoomScaleNormal="100" zoomScaleSheetLayoutView="40" workbookViewId="0">
      <selection activeCell="AN20" sqref="AN20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9.85546875" style="1" customWidth="1"/>
    <col min="4" max="4" width="52.28515625" style="1" customWidth="1"/>
    <col min="5" max="5" width="49.42578125" style="1" customWidth="1"/>
    <col min="6" max="6" width="46.140625" style="1" customWidth="1"/>
    <col min="7" max="7" width="45.140625" style="1" customWidth="1"/>
    <col min="8" max="8" width="49.85546875" style="1" customWidth="1"/>
    <col min="9" max="9" width="46.140625" style="1" customWidth="1"/>
    <col min="10" max="10" width="47" style="1" customWidth="1"/>
    <col min="11" max="11" width="44.42578125" style="1" customWidth="1"/>
    <col min="12" max="12" width="51.5703125" style="1" customWidth="1"/>
    <col min="13" max="13" width="39.7109375" style="1" customWidth="1"/>
    <col min="14" max="14" width="41.5703125" style="1" customWidth="1"/>
    <col min="15" max="15" width="40.42578125" style="1" customWidth="1"/>
    <col min="16" max="16" width="76.140625" style="1" customWidth="1"/>
    <col min="17" max="17" width="37.5703125" style="1" customWidth="1"/>
    <col min="18" max="18" width="39.7109375" style="1" customWidth="1"/>
    <col min="19" max="19" width="39" style="1" customWidth="1"/>
    <col min="20" max="20" width="32.5703125" style="1" customWidth="1"/>
    <col min="21" max="21" width="69.42578125" style="1" customWidth="1"/>
    <col min="22" max="22" width="37.7109375" style="1" customWidth="1"/>
    <col min="23" max="23" width="32.42578125" style="1" customWidth="1"/>
    <col min="24" max="24" width="30.7109375" style="1" customWidth="1"/>
    <col min="25" max="26" width="59.28515625" style="1" customWidth="1"/>
    <col min="27" max="27" width="31.5703125" style="2" customWidth="1"/>
    <col min="28" max="28" width="34.140625" style="1" customWidth="1"/>
    <col min="29" max="29" width="87.5703125" style="1" customWidth="1"/>
    <col min="30" max="30" width="28.140625" style="1" customWidth="1"/>
    <col min="31" max="31" width="57.42578125" style="1" customWidth="1"/>
    <col min="32" max="32" width="60.7109375" style="1" customWidth="1"/>
    <col min="33" max="33" width="34.7109375" style="1" customWidth="1"/>
    <col min="34" max="34" width="36.7109375" style="1" customWidth="1"/>
    <col min="35" max="35" width="35.28515625" style="1" customWidth="1"/>
    <col min="36" max="36" width="50.42578125" style="1" customWidth="1"/>
    <col min="37" max="37" width="51.42578125" style="1" customWidth="1"/>
    <col min="38" max="38" width="59.85546875" style="1" customWidth="1"/>
    <col min="39" max="39" width="42.5703125" style="2" customWidth="1"/>
    <col min="40" max="40" width="54.85546875" style="2" customWidth="1"/>
    <col min="41" max="41" width="40.42578125" style="2" customWidth="1"/>
    <col min="42" max="42" width="45.140625" style="1" customWidth="1"/>
    <col min="43" max="43" width="46" style="1" customWidth="1"/>
    <col min="44" max="44" width="57.85546875" style="1" customWidth="1"/>
    <col min="45" max="47" width="39.5703125" style="1" customWidth="1"/>
    <col min="48" max="48" width="36.42578125" style="2" customWidth="1"/>
    <col min="49" max="49" width="42.28515625" style="1" customWidth="1"/>
    <col min="50" max="50" width="39.7109375" style="1" customWidth="1"/>
    <col min="51" max="51" width="41" style="2" customWidth="1"/>
    <col min="52" max="52" width="42.42578125" style="2" customWidth="1"/>
    <col min="53" max="56" width="9.140625" style="1"/>
  </cols>
  <sheetData>
    <row r="1" spans="1:56" ht="31.5" customHeight="1" x14ac:dyDescent="0.45">
      <c r="F1" s="41"/>
      <c r="G1" s="41"/>
      <c r="H1" s="41"/>
      <c r="I1" s="41" t="s">
        <v>57</v>
      </c>
      <c r="J1" s="41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AB1" s="41"/>
      <c r="AC1" s="41"/>
      <c r="AD1" s="41"/>
      <c r="AE1" s="18"/>
      <c r="AF1" s="18"/>
      <c r="AG1" s="18"/>
      <c r="AH1" s="18"/>
      <c r="AI1" s="18"/>
      <c r="AW1" s="15"/>
      <c r="AX1" s="15"/>
      <c r="AY1" s="15"/>
      <c r="AZ1" s="15"/>
    </row>
    <row r="2" spans="1:56" ht="31.5" x14ac:dyDescent="0.45">
      <c r="F2" s="41"/>
      <c r="G2" s="41"/>
      <c r="H2" s="41"/>
      <c r="I2" s="57" t="s">
        <v>58</v>
      </c>
      <c r="J2" s="57"/>
      <c r="K2" s="57"/>
      <c r="L2" s="36"/>
      <c r="M2" s="36"/>
      <c r="N2" s="36"/>
      <c r="O2" s="36"/>
      <c r="P2" s="36"/>
      <c r="Q2" s="36"/>
      <c r="R2" s="36"/>
      <c r="S2" s="36"/>
      <c r="T2" s="36"/>
      <c r="U2" s="36"/>
      <c r="AB2" s="41"/>
      <c r="AC2" s="41"/>
      <c r="AD2" s="41"/>
      <c r="AE2" s="18"/>
      <c r="AF2" s="18"/>
      <c r="AG2" s="18"/>
      <c r="AH2" s="18"/>
      <c r="AI2" s="18"/>
      <c r="AW2" s="15"/>
      <c r="AX2" s="15"/>
      <c r="AY2" s="15"/>
      <c r="AZ2" s="15"/>
    </row>
    <row r="3" spans="1:56" ht="31.5" x14ac:dyDescent="0.45">
      <c r="F3" s="41"/>
      <c r="G3" s="41"/>
      <c r="H3" s="41"/>
      <c r="I3" s="57" t="s">
        <v>59</v>
      </c>
      <c r="J3" s="57"/>
      <c r="K3" s="57"/>
      <c r="L3" s="36"/>
      <c r="M3" s="36"/>
      <c r="N3" s="36"/>
      <c r="O3" s="36"/>
      <c r="P3" s="36"/>
      <c r="Q3" s="36"/>
      <c r="R3" s="36"/>
      <c r="S3" s="36"/>
      <c r="T3" s="36"/>
      <c r="U3" s="36"/>
      <c r="AB3" s="41"/>
      <c r="AC3" s="41"/>
      <c r="AD3" s="41"/>
      <c r="AE3" s="18"/>
      <c r="AF3" s="18"/>
      <c r="AG3" s="18"/>
      <c r="AH3" s="18"/>
      <c r="AI3" s="18"/>
      <c r="AW3" s="15"/>
      <c r="AX3" s="15"/>
      <c r="AY3" s="15"/>
      <c r="AZ3" s="15"/>
    </row>
    <row r="4" spans="1:56" ht="31.5" x14ac:dyDescent="0.45">
      <c r="F4" s="29"/>
      <c r="G4" s="29"/>
      <c r="H4" s="29"/>
      <c r="I4" s="57" t="s">
        <v>60</v>
      </c>
      <c r="J4" s="57"/>
      <c r="K4" s="57"/>
      <c r="L4" s="36"/>
      <c r="M4" s="36"/>
      <c r="N4" s="36"/>
      <c r="O4" s="36"/>
      <c r="P4" s="36"/>
      <c r="Q4" s="36"/>
      <c r="R4" s="36"/>
      <c r="S4" s="36"/>
      <c r="T4" s="36"/>
      <c r="U4" s="36"/>
      <c r="AB4" s="29"/>
      <c r="AC4" s="29"/>
      <c r="AD4" s="29"/>
      <c r="AE4" s="18"/>
      <c r="AF4" s="18"/>
      <c r="AG4" s="18"/>
      <c r="AH4" s="18"/>
      <c r="AI4" s="18"/>
      <c r="AW4" s="29"/>
      <c r="AX4" s="29"/>
      <c r="AY4" s="29"/>
      <c r="AZ4" s="29"/>
    </row>
    <row r="5" spans="1:56" ht="31.5" x14ac:dyDescent="0.45">
      <c r="F5" s="29"/>
      <c r="G5" s="29"/>
      <c r="H5" s="29"/>
      <c r="I5" s="57" t="s">
        <v>61</v>
      </c>
      <c r="J5" s="57"/>
      <c r="K5" s="57"/>
      <c r="L5" s="36"/>
      <c r="M5" s="36"/>
      <c r="N5" s="36"/>
      <c r="O5" s="36"/>
      <c r="P5" s="36"/>
      <c r="Q5" s="36"/>
      <c r="R5" s="36"/>
      <c r="S5" s="36"/>
      <c r="T5" s="36"/>
      <c r="U5" s="36"/>
      <c r="AB5" s="29"/>
      <c r="AC5" s="29"/>
      <c r="AD5" s="29"/>
      <c r="AE5" s="18"/>
      <c r="AF5" s="18"/>
      <c r="AG5" s="18"/>
      <c r="AH5" s="18"/>
      <c r="AI5" s="18"/>
      <c r="AW5" s="29"/>
      <c r="AX5" s="29"/>
      <c r="AY5" s="29"/>
      <c r="AZ5" s="29"/>
    </row>
    <row r="6" spans="1:56" ht="31.5" x14ac:dyDescent="0.45">
      <c r="F6" s="41"/>
      <c r="G6" s="41"/>
      <c r="H6" s="41"/>
      <c r="I6" s="57" t="s">
        <v>63</v>
      </c>
      <c r="J6" s="57"/>
      <c r="K6" s="57"/>
      <c r="L6" s="36"/>
      <c r="M6" s="36"/>
      <c r="N6" s="36"/>
      <c r="O6" s="36"/>
      <c r="P6" s="36"/>
      <c r="Q6" s="36"/>
      <c r="R6" s="36"/>
      <c r="S6" s="36"/>
      <c r="T6" s="36"/>
      <c r="U6" s="36"/>
      <c r="AB6" s="41"/>
      <c r="AC6" s="41"/>
      <c r="AD6" s="41"/>
      <c r="AE6" s="18"/>
      <c r="AF6" s="18"/>
      <c r="AG6" s="18"/>
      <c r="AH6" s="18"/>
      <c r="AI6" s="18"/>
      <c r="AW6" s="15"/>
      <c r="AX6" s="15"/>
      <c r="AY6" s="15"/>
      <c r="AZ6" s="15"/>
    </row>
    <row r="7" spans="1:56" ht="31.5" x14ac:dyDescent="0.45">
      <c r="F7" s="41"/>
      <c r="G7" s="41"/>
      <c r="H7" s="41"/>
      <c r="I7" s="61" t="s">
        <v>62</v>
      </c>
      <c r="J7" s="61"/>
      <c r="K7" s="61"/>
      <c r="L7" s="37"/>
      <c r="M7" s="37"/>
      <c r="N7" s="37"/>
      <c r="O7" s="37"/>
      <c r="P7" s="37"/>
      <c r="Q7" s="37"/>
      <c r="R7" s="37"/>
      <c r="S7" s="37"/>
      <c r="T7" s="37"/>
      <c r="U7" s="37"/>
      <c r="AB7" s="41"/>
      <c r="AC7" s="41"/>
      <c r="AD7" s="41"/>
      <c r="AE7" s="18"/>
      <c r="AF7" s="18"/>
      <c r="AG7" s="18"/>
      <c r="AH7" s="18"/>
      <c r="AI7" s="18"/>
      <c r="AW7" s="15"/>
      <c r="AX7" s="15"/>
      <c r="AY7" s="15"/>
      <c r="AZ7" s="15"/>
    </row>
    <row r="8" spans="1:56" ht="31.5" x14ac:dyDescent="0.45">
      <c r="I8" s="57" t="s">
        <v>74</v>
      </c>
      <c r="J8" s="57"/>
      <c r="K8" s="57"/>
      <c r="L8" s="36"/>
      <c r="M8" s="36"/>
      <c r="N8" s="36"/>
      <c r="O8" s="36"/>
      <c r="P8" s="36"/>
      <c r="Q8" s="36"/>
      <c r="R8" s="36"/>
      <c r="S8" s="36"/>
      <c r="T8" s="36"/>
      <c r="U8" s="36"/>
      <c r="AF8" s="17"/>
      <c r="AG8" s="17"/>
      <c r="AH8" s="17"/>
      <c r="AX8" s="3"/>
      <c r="AY8" s="3"/>
      <c r="AZ8" s="3"/>
    </row>
    <row r="9" spans="1:56" ht="64.5" customHeight="1" x14ac:dyDescent="0.3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35"/>
      <c r="M9" s="35"/>
      <c r="N9" s="35"/>
      <c r="O9" s="35"/>
      <c r="P9" s="35"/>
      <c r="Q9" s="35"/>
      <c r="R9" s="35"/>
      <c r="S9" s="35"/>
      <c r="T9" s="35"/>
      <c r="U9" s="3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56" ht="42" customHeight="1" x14ac:dyDescent="0.4">
      <c r="A10" s="58"/>
      <c r="B10" s="58"/>
      <c r="C10" s="19"/>
      <c r="D10" s="19"/>
      <c r="E10" s="19"/>
      <c r="F10" s="19"/>
      <c r="G10" s="19"/>
      <c r="H10" s="19"/>
      <c r="I10" s="19"/>
      <c r="J10" s="20"/>
      <c r="K10" s="20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9"/>
      <c r="W10" s="19"/>
      <c r="X10" s="19"/>
      <c r="Y10" s="19"/>
      <c r="Z10" s="30"/>
      <c r="AA10" s="19"/>
      <c r="AB10" s="19"/>
      <c r="AC10" s="19"/>
      <c r="AD10" s="19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56" ht="45.75" customHeight="1" x14ac:dyDescent="0.45">
      <c r="A11" s="59"/>
      <c r="B11" s="59"/>
      <c r="I11" s="12"/>
      <c r="J11" s="12"/>
      <c r="K11" s="12" t="s">
        <v>48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AD11" s="12"/>
      <c r="AE11" s="12"/>
      <c r="AF11" s="12"/>
      <c r="AH11" s="60"/>
      <c r="AI11" s="60"/>
      <c r="AZ11" s="12"/>
    </row>
    <row r="12" spans="1:56" s="13" customFormat="1" ht="55.5" customHeight="1" x14ac:dyDescent="0.35">
      <c r="A12" s="44" t="s">
        <v>17</v>
      </c>
      <c r="B12" s="44" t="s">
        <v>0</v>
      </c>
      <c r="C12" s="48" t="s">
        <v>1</v>
      </c>
      <c r="D12" s="49"/>
      <c r="E12" s="49"/>
      <c r="F12" s="49"/>
      <c r="G12" s="49"/>
      <c r="H12" s="49"/>
      <c r="I12" s="49"/>
      <c r="J12" s="49"/>
      <c r="K12" s="50"/>
      <c r="L12" s="48" t="s">
        <v>1</v>
      </c>
      <c r="M12" s="49"/>
      <c r="N12" s="49"/>
      <c r="O12" s="49"/>
      <c r="P12" s="49"/>
      <c r="Q12" s="49"/>
      <c r="R12" s="49"/>
      <c r="S12" s="49"/>
      <c r="T12" s="49"/>
      <c r="U12" s="50"/>
      <c r="V12" s="48" t="s">
        <v>1</v>
      </c>
      <c r="W12" s="49"/>
      <c r="X12" s="49"/>
      <c r="Y12" s="49"/>
      <c r="Z12" s="49"/>
      <c r="AA12" s="49"/>
      <c r="AB12" s="49"/>
      <c r="AC12" s="49"/>
      <c r="AD12" s="49"/>
      <c r="AE12" s="50"/>
      <c r="AF12" s="43" t="s">
        <v>1</v>
      </c>
      <c r="AG12" s="43"/>
      <c r="AH12" s="43"/>
      <c r="AI12" s="43"/>
      <c r="AJ12" s="43"/>
      <c r="AK12" s="43"/>
      <c r="AL12" s="43"/>
      <c r="AM12" s="43"/>
      <c r="AN12" s="43"/>
      <c r="AO12" s="52" t="s">
        <v>75</v>
      </c>
      <c r="AP12" s="51" t="s">
        <v>15</v>
      </c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4"/>
      <c r="BB12" s="4"/>
      <c r="BC12" s="4"/>
      <c r="BD12" s="4"/>
    </row>
    <row r="13" spans="1:56" s="13" customFormat="1" ht="43.5" customHeight="1" x14ac:dyDescent="0.35">
      <c r="A13" s="44"/>
      <c r="B13" s="44"/>
      <c r="C13" s="23" t="s">
        <v>21</v>
      </c>
      <c r="D13" s="45" t="s">
        <v>9</v>
      </c>
      <c r="E13" s="46"/>
      <c r="F13" s="46"/>
      <c r="G13" s="46"/>
      <c r="H13" s="46"/>
      <c r="I13" s="46"/>
      <c r="J13" s="46"/>
      <c r="K13" s="47"/>
      <c r="L13" s="45" t="s">
        <v>9</v>
      </c>
      <c r="M13" s="46"/>
      <c r="N13" s="46"/>
      <c r="O13" s="46"/>
      <c r="P13" s="46"/>
      <c r="Q13" s="46"/>
      <c r="R13" s="46"/>
      <c r="S13" s="46"/>
      <c r="T13" s="46"/>
      <c r="U13" s="47"/>
      <c r="V13" s="45" t="s">
        <v>9</v>
      </c>
      <c r="W13" s="46"/>
      <c r="X13" s="46"/>
      <c r="Y13" s="46"/>
      <c r="Z13" s="46"/>
      <c r="AA13" s="46"/>
      <c r="AB13" s="46"/>
      <c r="AC13" s="46"/>
      <c r="AD13" s="46"/>
      <c r="AE13" s="47"/>
      <c r="AF13" s="45" t="s">
        <v>9</v>
      </c>
      <c r="AG13" s="46"/>
      <c r="AH13" s="46"/>
      <c r="AI13" s="46"/>
      <c r="AJ13" s="46"/>
      <c r="AK13" s="46"/>
      <c r="AL13" s="47"/>
      <c r="AM13" s="43" t="s">
        <v>76</v>
      </c>
      <c r="AN13" s="40" t="s">
        <v>13</v>
      </c>
      <c r="AO13" s="53"/>
      <c r="AP13" s="44" t="s">
        <v>6</v>
      </c>
      <c r="AQ13" s="44" t="s">
        <v>9</v>
      </c>
      <c r="AR13" s="44"/>
      <c r="AS13" s="44"/>
      <c r="AT13" s="44"/>
      <c r="AU13" s="44"/>
      <c r="AV13" s="44"/>
      <c r="AW13" s="44" t="s">
        <v>13</v>
      </c>
      <c r="AX13" s="44"/>
      <c r="AY13" s="44"/>
      <c r="AZ13" s="43" t="s">
        <v>20</v>
      </c>
      <c r="BA13" s="4"/>
      <c r="BB13" s="4"/>
      <c r="BC13" s="4"/>
      <c r="BD13" s="4"/>
    </row>
    <row r="14" spans="1:56" s="13" customFormat="1" ht="51.75" customHeight="1" x14ac:dyDescent="0.35">
      <c r="A14" s="44"/>
      <c r="B14" s="44"/>
      <c r="C14" s="44" t="s">
        <v>35</v>
      </c>
      <c r="D14" s="64" t="s">
        <v>16</v>
      </c>
      <c r="E14" s="65"/>
      <c r="F14" s="65"/>
      <c r="G14" s="65"/>
      <c r="H14" s="65"/>
      <c r="I14" s="65"/>
      <c r="J14" s="65"/>
      <c r="K14" s="66"/>
      <c r="L14" s="64" t="s">
        <v>16</v>
      </c>
      <c r="M14" s="65"/>
      <c r="N14" s="65"/>
      <c r="O14" s="65"/>
      <c r="P14" s="65"/>
      <c r="Q14" s="65"/>
      <c r="R14" s="65"/>
      <c r="S14" s="65"/>
      <c r="T14" s="65"/>
      <c r="U14" s="66"/>
      <c r="V14" s="44" t="s">
        <v>16</v>
      </c>
      <c r="W14" s="44"/>
      <c r="X14" s="44"/>
      <c r="Y14" s="44"/>
      <c r="Z14" s="44"/>
      <c r="AA14" s="44"/>
      <c r="AB14" s="45" t="s">
        <v>19</v>
      </c>
      <c r="AC14" s="46"/>
      <c r="AD14" s="46"/>
      <c r="AE14" s="47"/>
      <c r="AF14" s="45" t="s">
        <v>19</v>
      </c>
      <c r="AG14" s="46"/>
      <c r="AH14" s="46"/>
      <c r="AI14" s="46"/>
      <c r="AJ14" s="46"/>
      <c r="AK14" s="46"/>
      <c r="AL14" s="47"/>
      <c r="AM14" s="43"/>
      <c r="AN14" s="52" t="s">
        <v>16</v>
      </c>
      <c r="AO14" s="53"/>
      <c r="AP14" s="44"/>
      <c r="AQ14" s="43" t="s">
        <v>8</v>
      </c>
      <c r="AR14" s="44" t="s">
        <v>10</v>
      </c>
      <c r="AS14" s="44"/>
      <c r="AT14" s="52" t="s">
        <v>55</v>
      </c>
      <c r="AU14" s="34" t="s">
        <v>10</v>
      </c>
      <c r="AV14" s="43" t="s">
        <v>23</v>
      </c>
      <c r="AW14" s="43" t="s">
        <v>8</v>
      </c>
      <c r="AX14" s="23" t="s">
        <v>10</v>
      </c>
      <c r="AY14" s="43" t="s">
        <v>23</v>
      </c>
      <c r="AZ14" s="43"/>
      <c r="BA14" s="4"/>
      <c r="BB14" s="4"/>
      <c r="BC14" s="4"/>
      <c r="BD14" s="4"/>
    </row>
    <row r="15" spans="1:56" s="13" customFormat="1" ht="48.75" customHeight="1" x14ac:dyDescent="0.35">
      <c r="A15" s="44"/>
      <c r="B15" s="44"/>
      <c r="C15" s="44"/>
      <c r="D15" s="67"/>
      <c r="E15" s="68"/>
      <c r="F15" s="68"/>
      <c r="G15" s="68"/>
      <c r="H15" s="68"/>
      <c r="I15" s="68"/>
      <c r="J15" s="68"/>
      <c r="K15" s="69"/>
      <c r="L15" s="67"/>
      <c r="M15" s="68"/>
      <c r="N15" s="68"/>
      <c r="O15" s="68"/>
      <c r="P15" s="68"/>
      <c r="Q15" s="68"/>
      <c r="R15" s="68"/>
      <c r="S15" s="68"/>
      <c r="T15" s="68"/>
      <c r="U15" s="69"/>
      <c r="V15" s="44"/>
      <c r="W15" s="44"/>
      <c r="X15" s="44"/>
      <c r="Y15" s="44"/>
      <c r="Z15" s="44"/>
      <c r="AA15" s="44"/>
      <c r="AB15" s="45" t="s">
        <v>38</v>
      </c>
      <c r="AC15" s="46"/>
      <c r="AD15" s="46"/>
      <c r="AE15" s="47"/>
      <c r="AF15" s="45" t="s">
        <v>27</v>
      </c>
      <c r="AG15" s="46"/>
      <c r="AH15" s="46"/>
      <c r="AI15" s="46"/>
      <c r="AJ15" s="46"/>
      <c r="AK15" s="46"/>
      <c r="AL15" s="47"/>
      <c r="AM15" s="43"/>
      <c r="AN15" s="54"/>
      <c r="AO15" s="53"/>
      <c r="AP15" s="44"/>
      <c r="AQ15" s="43"/>
      <c r="AR15" s="44" t="s">
        <v>11</v>
      </c>
      <c r="AS15" s="44" t="s">
        <v>14</v>
      </c>
      <c r="AT15" s="53"/>
      <c r="AU15" s="55" t="s">
        <v>56</v>
      </c>
      <c r="AV15" s="43"/>
      <c r="AW15" s="43"/>
      <c r="AX15" s="44" t="s">
        <v>14</v>
      </c>
      <c r="AY15" s="43"/>
      <c r="AZ15" s="43"/>
      <c r="BA15" s="4"/>
      <c r="BB15" s="4"/>
      <c r="BC15" s="4"/>
      <c r="BD15" s="4"/>
    </row>
    <row r="16" spans="1:56" s="13" customFormat="1" ht="43.5" customHeight="1" x14ac:dyDescent="0.35">
      <c r="A16" s="44"/>
      <c r="B16" s="44"/>
      <c r="C16" s="43" t="s">
        <v>22</v>
      </c>
      <c r="D16" s="43" t="s">
        <v>41</v>
      </c>
      <c r="E16" s="44" t="s">
        <v>10</v>
      </c>
      <c r="F16" s="44"/>
      <c r="G16" s="43" t="s">
        <v>79</v>
      </c>
      <c r="H16" s="44" t="s">
        <v>10</v>
      </c>
      <c r="I16" s="44"/>
      <c r="J16" s="44"/>
      <c r="K16" s="44"/>
      <c r="L16" s="52" t="s">
        <v>78</v>
      </c>
      <c r="M16" s="45" t="s">
        <v>65</v>
      </c>
      <c r="N16" s="46"/>
      <c r="O16" s="46"/>
      <c r="P16" s="46"/>
      <c r="Q16" s="44" t="s">
        <v>69</v>
      </c>
      <c r="R16" s="44"/>
      <c r="S16" s="44"/>
      <c r="T16" s="44"/>
      <c r="U16" s="62" t="s">
        <v>73</v>
      </c>
      <c r="V16" s="43" t="s">
        <v>24</v>
      </c>
      <c r="W16" s="44" t="s">
        <v>10</v>
      </c>
      <c r="X16" s="44"/>
      <c r="Y16" s="44"/>
      <c r="Z16" s="32"/>
      <c r="AA16" s="43" t="s">
        <v>12</v>
      </c>
      <c r="AB16" s="43" t="s">
        <v>12</v>
      </c>
      <c r="AC16" s="45" t="s">
        <v>10</v>
      </c>
      <c r="AD16" s="46"/>
      <c r="AE16" s="47"/>
      <c r="AF16" s="45" t="s">
        <v>10</v>
      </c>
      <c r="AG16" s="46"/>
      <c r="AH16" s="46"/>
      <c r="AI16" s="46"/>
      <c r="AJ16" s="46"/>
      <c r="AK16" s="47"/>
      <c r="AL16" s="43" t="s">
        <v>50</v>
      </c>
      <c r="AM16" s="43"/>
      <c r="AN16" s="52" t="s">
        <v>77</v>
      </c>
      <c r="AO16" s="53"/>
      <c r="AP16" s="44" t="s">
        <v>7</v>
      </c>
      <c r="AQ16" s="43"/>
      <c r="AR16" s="44"/>
      <c r="AS16" s="44"/>
      <c r="AT16" s="53"/>
      <c r="AU16" s="55"/>
      <c r="AV16" s="43"/>
      <c r="AW16" s="43"/>
      <c r="AX16" s="44"/>
      <c r="AY16" s="43"/>
      <c r="AZ16" s="43"/>
      <c r="BA16" s="4"/>
      <c r="BB16" s="4"/>
      <c r="BC16" s="4"/>
      <c r="BD16" s="4"/>
    </row>
    <row r="17" spans="1:56" s="13" customFormat="1" ht="291.75" customHeight="1" x14ac:dyDescent="0.35">
      <c r="A17" s="44"/>
      <c r="B17" s="44"/>
      <c r="C17" s="43"/>
      <c r="D17" s="43"/>
      <c r="E17" s="23" t="s">
        <v>42</v>
      </c>
      <c r="F17" s="23" t="s">
        <v>43</v>
      </c>
      <c r="G17" s="43"/>
      <c r="H17" s="23" t="s">
        <v>44</v>
      </c>
      <c r="I17" s="23" t="s">
        <v>45</v>
      </c>
      <c r="J17" s="23" t="s">
        <v>46</v>
      </c>
      <c r="K17" s="23" t="s">
        <v>47</v>
      </c>
      <c r="L17" s="54"/>
      <c r="M17" s="39" t="s">
        <v>64</v>
      </c>
      <c r="N17" s="39" t="s">
        <v>66</v>
      </c>
      <c r="O17" s="39" t="s">
        <v>67</v>
      </c>
      <c r="P17" s="39" t="s">
        <v>68</v>
      </c>
      <c r="Q17" s="39" t="s">
        <v>64</v>
      </c>
      <c r="R17" s="39" t="s">
        <v>70</v>
      </c>
      <c r="S17" s="39" t="s">
        <v>71</v>
      </c>
      <c r="T17" s="39" t="s">
        <v>72</v>
      </c>
      <c r="U17" s="56"/>
      <c r="V17" s="43"/>
      <c r="W17" s="23" t="s">
        <v>25</v>
      </c>
      <c r="X17" s="23" t="s">
        <v>26</v>
      </c>
      <c r="Y17" s="23" t="s">
        <v>54</v>
      </c>
      <c r="Z17" s="32" t="s">
        <v>53</v>
      </c>
      <c r="AA17" s="43"/>
      <c r="AB17" s="43"/>
      <c r="AC17" s="23" t="s">
        <v>36</v>
      </c>
      <c r="AD17" s="23" t="s">
        <v>37</v>
      </c>
      <c r="AE17" s="23" t="s">
        <v>28</v>
      </c>
      <c r="AF17" s="23" t="s">
        <v>29</v>
      </c>
      <c r="AG17" s="23" t="s">
        <v>30</v>
      </c>
      <c r="AH17" s="23" t="s">
        <v>31</v>
      </c>
      <c r="AI17" s="23" t="s">
        <v>32</v>
      </c>
      <c r="AJ17" s="23" t="s">
        <v>33</v>
      </c>
      <c r="AK17" s="23" t="s">
        <v>34</v>
      </c>
      <c r="AL17" s="43"/>
      <c r="AM17" s="43"/>
      <c r="AN17" s="54"/>
      <c r="AO17" s="54"/>
      <c r="AP17" s="44"/>
      <c r="AQ17" s="43"/>
      <c r="AR17" s="44"/>
      <c r="AS17" s="44"/>
      <c r="AT17" s="54"/>
      <c r="AU17" s="56"/>
      <c r="AV17" s="43"/>
      <c r="AW17" s="43"/>
      <c r="AX17" s="44"/>
      <c r="AY17" s="43"/>
      <c r="AZ17" s="43"/>
      <c r="BA17" s="4"/>
      <c r="BB17" s="4"/>
      <c r="BC17" s="4"/>
      <c r="BD17" s="4"/>
    </row>
    <row r="18" spans="1:56" s="14" customFormat="1" ht="48.75" customHeight="1" x14ac:dyDescent="0.35">
      <c r="A18" s="24"/>
      <c r="B18" s="24"/>
      <c r="C18" s="24">
        <v>41040200</v>
      </c>
      <c r="D18" s="24">
        <v>41051000</v>
      </c>
      <c r="E18" s="24"/>
      <c r="F18" s="24"/>
      <c r="G18" s="24">
        <v>41051200</v>
      </c>
      <c r="H18" s="24"/>
      <c r="I18" s="24"/>
      <c r="J18" s="24"/>
      <c r="K18" s="24"/>
      <c r="L18" s="38">
        <v>41051400</v>
      </c>
      <c r="M18" s="38"/>
      <c r="N18" s="38"/>
      <c r="O18" s="38"/>
      <c r="P18" s="38"/>
      <c r="Q18" s="38"/>
      <c r="R18" s="38"/>
      <c r="S18" s="38"/>
      <c r="T18" s="38"/>
      <c r="U18" s="38"/>
      <c r="V18" s="24">
        <v>41051500</v>
      </c>
      <c r="W18" s="24"/>
      <c r="X18" s="24"/>
      <c r="Y18" s="24"/>
      <c r="Z18" s="31"/>
      <c r="AA18" s="24"/>
      <c r="AB18" s="24">
        <v>41053900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>
        <v>41053300</v>
      </c>
      <c r="AM18" s="24"/>
      <c r="AN18" s="40">
        <v>41052600</v>
      </c>
      <c r="AO18" s="40"/>
      <c r="AP18" s="24">
        <v>9110</v>
      </c>
      <c r="AQ18" s="24">
        <v>9770</v>
      </c>
      <c r="AR18" s="24"/>
      <c r="AS18" s="24"/>
      <c r="AT18" s="33">
        <v>9800</v>
      </c>
      <c r="AU18" s="33"/>
      <c r="AV18" s="24"/>
      <c r="AW18" s="24">
        <v>9770</v>
      </c>
      <c r="AX18" s="24"/>
      <c r="AY18" s="24"/>
      <c r="AZ18" s="24"/>
      <c r="BA18" s="5"/>
      <c r="BB18" s="5"/>
      <c r="BC18" s="5"/>
      <c r="BD18" s="5"/>
    </row>
    <row r="19" spans="1:56" s="13" customFormat="1" ht="49.5" customHeight="1" x14ac:dyDescent="0.35">
      <c r="A19" s="23">
        <v>18531000000</v>
      </c>
      <c r="B19" s="25" t="s">
        <v>39</v>
      </c>
      <c r="C19" s="26">
        <f>2738900+800</f>
        <v>2739700</v>
      </c>
      <c r="D19" s="26">
        <f>E19+F19</f>
        <v>3303370</v>
      </c>
      <c r="E19" s="26">
        <v>2067000</v>
      </c>
      <c r="F19" s="26">
        <v>1236370</v>
      </c>
      <c r="G19" s="26">
        <f>H19+I19+J19+K19</f>
        <v>2511879</v>
      </c>
      <c r="H19" s="26">
        <f>1396248+208752</f>
        <v>1605000</v>
      </c>
      <c r="I19" s="26">
        <f>176336-13457</f>
        <v>162879</v>
      </c>
      <c r="J19" s="26">
        <f>739872-76472</f>
        <v>663400</v>
      </c>
      <c r="K19" s="26">
        <f>88136-7536</f>
        <v>80600</v>
      </c>
      <c r="L19" s="26">
        <f>M19+Q19+U19</f>
        <v>6739068</v>
      </c>
      <c r="M19" s="26">
        <f>N19+O19+P19</f>
        <v>1188532</v>
      </c>
      <c r="N19" s="26">
        <v>1084500</v>
      </c>
      <c r="O19" s="26">
        <v>47255</v>
      </c>
      <c r="P19" s="26">
        <v>56777</v>
      </c>
      <c r="Q19" s="26">
        <f>R19+S19+T19</f>
        <v>5375711</v>
      </c>
      <c r="R19" s="26">
        <v>1396008</v>
      </c>
      <c r="S19" s="26">
        <v>3237164</v>
      </c>
      <c r="T19" s="26">
        <v>742539</v>
      </c>
      <c r="U19" s="26">
        <v>174825</v>
      </c>
      <c r="V19" s="26">
        <f>Y19+W19+X19+Z19</f>
        <v>4468111</v>
      </c>
      <c r="W19" s="26">
        <v>2680300</v>
      </c>
      <c r="X19" s="26">
        <v>1490140</v>
      </c>
      <c r="Y19" s="26">
        <v>147671</v>
      </c>
      <c r="Z19" s="26">
        <v>150000</v>
      </c>
      <c r="AA19" s="27">
        <f>V19+G19+D19+L19</f>
        <v>17022428</v>
      </c>
      <c r="AB19" s="26">
        <f>AE19+AF19+AG19+AH19+AI19+AJ19+AK19+AC19+AD19</f>
        <v>3992148.13</v>
      </c>
      <c r="AC19" s="26">
        <f>73500+1882575.13</f>
        <v>1956075.13</v>
      </c>
      <c r="AD19" s="26">
        <f>23600+302181.98+39906.02</f>
        <v>365688</v>
      </c>
      <c r="AE19" s="26">
        <v>12000</v>
      </c>
      <c r="AF19" s="26">
        <v>316800</v>
      </c>
      <c r="AG19" s="26">
        <v>90</v>
      </c>
      <c r="AH19" s="26">
        <v>853000</v>
      </c>
      <c r="AI19" s="26">
        <v>228400</v>
      </c>
      <c r="AJ19" s="26">
        <v>228095</v>
      </c>
      <c r="AK19" s="26">
        <v>32000</v>
      </c>
      <c r="AL19" s="26">
        <f>170200+210380</f>
        <v>380580</v>
      </c>
      <c r="AM19" s="27">
        <f>AL19+AB19+AA19+C19</f>
        <v>24134856.129999999</v>
      </c>
      <c r="AN19" s="27">
        <v>80000000</v>
      </c>
      <c r="AO19" s="27">
        <f>AM19+AN19</f>
        <v>104134856.13</v>
      </c>
      <c r="AP19" s="26"/>
      <c r="AQ19" s="26">
        <f>AR19+AS19</f>
        <v>0</v>
      </c>
      <c r="AR19" s="26"/>
      <c r="AS19" s="26"/>
      <c r="AT19" s="26">
        <f>AU19</f>
        <v>0</v>
      </c>
      <c r="AU19" s="26"/>
      <c r="AV19" s="27">
        <f>AQ19+AT19</f>
        <v>0</v>
      </c>
      <c r="AW19" s="26">
        <f>AX19</f>
        <v>0</v>
      </c>
      <c r="AX19" s="26"/>
      <c r="AY19" s="27">
        <f>AW19</f>
        <v>0</v>
      </c>
      <c r="AZ19" s="27">
        <f>AY19+AV19+AP19</f>
        <v>0</v>
      </c>
      <c r="BA19" s="4"/>
      <c r="BB19" s="4"/>
      <c r="BC19" s="4"/>
      <c r="BD19" s="4"/>
    </row>
    <row r="20" spans="1:56" s="13" customFormat="1" ht="31.5" customHeight="1" x14ac:dyDescent="0.35">
      <c r="A20" s="23"/>
      <c r="B20" s="25" t="s">
        <v>4</v>
      </c>
      <c r="C20" s="26"/>
      <c r="D20" s="26">
        <f t="shared" ref="D20:D22" si="0">E20+F20</f>
        <v>0</v>
      </c>
      <c r="E20" s="26"/>
      <c r="F20" s="26"/>
      <c r="G20" s="26">
        <f>H20+I20</f>
        <v>0</v>
      </c>
      <c r="H20" s="26"/>
      <c r="I20" s="26"/>
      <c r="J20" s="26"/>
      <c r="K20" s="26"/>
      <c r="L20" s="26">
        <f t="shared" ref="L20:L22" si="1">M20+Q20+U20</f>
        <v>0</v>
      </c>
      <c r="M20" s="26">
        <f t="shared" ref="M20:M22" si="2">N20+O20+P20</f>
        <v>0</v>
      </c>
      <c r="N20" s="26"/>
      <c r="O20" s="26"/>
      <c r="P20" s="26"/>
      <c r="Q20" s="26">
        <f t="shared" ref="Q20:Q22" si="3">R20+S20+T20</f>
        <v>0</v>
      </c>
      <c r="R20" s="26"/>
      <c r="S20" s="26"/>
      <c r="T20" s="26"/>
      <c r="U20" s="26"/>
      <c r="V20" s="26">
        <f t="shared" ref="V20:V22" si="4">Y20+W20+X20+Z20</f>
        <v>0</v>
      </c>
      <c r="W20" s="26"/>
      <c r="X20" s="26"/>
      <c r="Y20" s="26"/>
      <c r="Z20" s="26"/>
      <c r="AA20" s="27">
        <f t="shared" ref="AA20:AA23" si="5">V20+G20+D20+L20</f>
        <v>0</v>
      </c>
      <c r="AB20" s="26">
        <f t="shared" ref="AB20:AB22" si="6">AE20+AF20+AG20+AH20+AI20+AJ20+AK20</f>
        <v>0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7">
        <f>AL20+AB20+AA20+C20</f>
        <v>0</v>
      </c>
      <c r="AN20" s="27"/>
      <c r="AO20" s="27">
        <f t="shared" ref="AO20:AO23" si="7">AM20+AN20</f>
        <v>0</v>
      </c>
      <c r="AP20" s="26">
        <v>108116600</v>
      </c>
      <c r="AQ20" s="26">
        <f t="shared" ref="AQ20:AQ22" si="8">AR20+AS20</f>
        <v>0</v>
      </c>
      <c r="AR20" s="26"/>
      <c r="AS20" s="26"/>
      <c r="AT20" s="26">
        <f t="shared" ref="AT20:AT22" si="9">AU20</f>
        <v>84885</v>
      </c>
      <c r="AU20" s="26">
        <v>84885</v>
      </c>
      <c r="AV20" s="27">
        <f t="shared" ref="AV20:AV22" si="10">AQ20+AT20</f>
        <v>84885</v>
      </c>
      <c r="AW20" s="26">
        <f>AX20</f>
        <v>0</v>
      </c>
      <c r="AX20" s="26"/>
      <c r="AY20" s="27">
        <f>AW20</f>
        <v>0</v>
      </c>
      <c r="AZ20" s="27">
        <f t="shared" ref="AZ20:AZ23" si="11">AY20+AV20+AP20</f>
        <v>108201485</v>
      </c>
      <c r="BA20" s="4"/>
      <c r="BB20" s="4"/>
      <c r="BC20" s="4"/>
      <c r="BD20" s="4"/>
    </row>
    <row r="21" spans="1:56" s="13" customFormat="1" ht="52.5" customHeight="1" x14ac:dyDescent="0.35">
      <c r="A21" s="23">
        <v>18100000000</v>
      </c>
      <c r="B21" s="25" t="s">
        <v>5</v>
      </c>
      <c r="C21" s="26"/>
      <c r="D21" s="26">
        <f t="shared" si="0"/>
        <v>0</v>
      </c>
      <c r="E21" s="26"/>
      <c r="F21" s="26"/>
      <c r="G21" s="26">
        <f>H21+I21</f>
        <v>0</v>
      </c>
      <c r="H21" s="26"/>
      <c r="I21" s="26"/>
      <c r="J21" s="26"/>
      <c r="K21" s="26"/>
      <c r="L21" s="26">
        <f t="shared" si="1"/>
        <v>0</v>
      </c>
      <c r="M21" s="26">
        <f t="shared" si="2"/>
        <v>0</v>
      </c>
      <c r="N21" s="26"/>
      <c r="O21" s="26"/>
      <c r="P21" s="26"/>
      <c r="Q21" s="26">
        <f t="shared" si="3"/>
        <v>0</v>
      </c>
      <c r="R21" s="26"/>
      <c r="S21" s="26"/>
      <c r="T21" s="26"/>
      <c r="U21" s="26"/>
      <c r="V21" s="26">
        <f t="shared" si="4"/>
        <v>0</v>
      </c>
      <c r="W21" s="26"/>
      <c r="X21" s="26"/>
      <c r="Y21" s="26"/>
      <c r="Z21" s="26"/>
      <c r="AA21" s="27">
        <f t="shared" si="5"/>
        <v>0</v>
      </c>
      <c r="AB21" s="26">
        <f t="shared" si="6"/>
        <v>0</v>
      </c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7">
        <f>AL21+AB21+AA21+C21</f>
        <v>0</v>
      </c>
      <c r="AN21" s="27"/>
      <c r="AO21" s="27">
        <f t="shared" si="7"/>
        <v>0</v>
      </c>
      <c r="AP21" s="26"/>
      <c r="AQ21" s="26">
        <f t="shared" si="8"/>
        <v>1070000</v>
      </c>
      <c r="AR21" s="26">
        <v>1070000</v>
      </c>
      <c r="AS21" s="26"/>
      <c r="AT21" s="26">
        <f t="shared" si="9"/>
        <v>0</v>
      </c>
      <c r="AU21" s="26"/>
      <c r="AV21" s="27">
        <f t="shared" si="10"/>
        <v>1070000</v>
      </c>
      <c r="AW21" s="26">
        <f>AX21</f>
        <v>0</v>
      </c>
      <c r="AX21" s="26"/>
      <c r="AY21" s="27">
        <f>AW21</f>
        <v>0</v>
      </c>
      <c r="AZ21" s="27">
        <f t="shared" si="11"/>
        <v>1070000</v>
      </c>
      <c r="BA21" s="4"/>
      <c r="BB21" s="4"/>
      <c r="BC21" s="4"/>
      <c r="BD21" s="4"/>
    </row>
    <row r="22" spans="1:56" s="13" customFormat="1" ht="48" x14ac:dyDescent="0.35">
      <c r="A22" s="23">
        <v>18527000000</v>
      </c>
      <c r="B22" s="25" t="s">
        <v>40</v>
      </c>
      <c r="C22" s="26"/>
      <c r="D22" s="26">
        <f t="shared" si="0"/>
        <v>0</v>
      </c>
      <c r="E22" s="26"/>
      <c r="F22" s="26"/>
      <c r="G22" s="26">
        <f>H22+I22</f>
        <v>0</v>
      </c>
      <c r="H22" s="26"/>
      <c r="I22" s="26"/>
      <c r="J22" s="26"/>
      <c r="K22" s="26"/>
      <c r="L22" s="26">
        <f t="shared" si="1"/>
        <v>0</v>
      </c>
      <c r="M22" s="26">
        <f t="shared" si="2"/>
        <v>0</v>
      </c>
      <c r="N22" s="26"/>
      <c r="O22" s="26"/>
      <c r="P22" s="26"/>
      <c r="Q22" s="26">
        <f t="shared" si="3"/>
        <v>0</v>
      </c>
      <c r="R22" s="26"/>
      <c r="S22" s="26"/>
      <c r="T22" s="26"/>
      <c r="U22" s="26"/>
      <c r="V22" s="26">
        <f t="shared" si="4"/>
        <v>0</v>
      </c>
      <c r="W22" s="26"/>
      <c r="X22" s="26"/>
      <c r="Y22" s="26"/>
      <c r="Z22" s="26"/>
      <c r="AA22" s="27">
        <f t="shared" si="5"/>
        <v>0</v>
      </c>
      <c r="AB22" s="26">
        <f t="shared" si="6"/>
        <v>0</v>
      </c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7">
        <f>AL22+AB22+AA22+C22</f>
        <v>0</v>
      </c>
      <c r="AN22" s="27"/>
      <c r="AO22" s="27">
        <f t="shared" si="7"/>
        <v>0</v>
      </c>
      <c r="AP22" s="26"/>
      <c r="AQ22" s="26">
        <f t="shared" si="8"/>
        <v>368000</v>
      </c>
      <c r="AR22" s="26"/>
      <c r="AS22" s="26">
        <v>368000</v>
      </c>
      <c r="AT22" s="26">
        <f t="shared" si="9"/>
        <v>0</v>
      </c>
      <c r="AU22" s="26"/>
      <c r="AV22" s="27">
        <f t="shared" si="10"/>
        <v>368000</v>
      </c>
      <c r="AW22" s="26">
        <f>AX22</f>
        <v>7632000</v>
      </c>
      <c r="AX22" s="26">
        <f>8000000-368000</f>
        <v>7632000</v>
      </c>
      <c r="AY22" s="27">
        <f>AW22</f>
        <v>7632000</v>
      </c>
      <c r="AZ22" s="27">
        <f t="shared" si="11"/>
        <v>8000000</v>
      </c>
      <c r="BA22" s="4"/>
      <c r="BB22" s="4"/>
      <c r="BC22" s="4"/>
      <c r="BD22" s="4"/>
    </row>
    <row r="23" spans="1:56" s="14" customFormat="1" ht="33.75" customHeight="1" x14ac:dyDescent="0.35">
      <c r="A23" s="24" t="s">
        <v>2</v>
      </c>
      <c r="B23" s="24" t="s">
        <v>3</v>
      </c>
      <c r="C23" s="28">
        <f>C19+C20+C21+C22</f>
        <v>2739700</v>
      </c>
      <c r="D23" s="28">
        <f t="shared" ref="D23:U23" si="12">D19+D20+D21+D22</f>
        <v>3303370</v>
      </c>
      <c r="E23" s="28">
        <f t="shared" si="12"/>
        <v>2067000</v>
      </c>
      <c r="F23" s="28">
        <f t="shared" si="12"/>
        <v>1236370</v>
      </c>
      <c r="G23" s="28">
        <f t="shared" si="12"/>
        <v>2511879</v>
      </c>
      <c r="H23" s="28">
        <f t="shared" si="12"/>
        <v>1605000</v>
      </c>
      <c r="I23" s="28">
        <f t="shared" si="12"/>
        <v>162879</v>
      </c>
      <c r="J23" s="28">
        <f t="shared" si="12"/>
        <v>663400</v>
      </c>
      <c r="K23" s="28">
        <f t="shared" si="12"/>
        <v>80600</v>
      </c>
      <c r="L23" s="28">
        <f t="shared" si="12"/>
        <v>6739068</v>
      </c>
      <c r="M23" s="28">
        <f t="shared" si="12"/>
        <v>1188532</v>
      </c>
      <c r="N23" s="28">
        <f t="shared" si="12"/>
        <v>1084500</v>
      </c>
      <c r="O23" s="28">
        <f t="shared" si="12"/>
        <v>47255</v>
      </c>
      <c r="P23" s="28">
        <f t="shared" si="12"/>
        <v>56777</v>
      </c>
      <c r="Q23" s="28">
        <f t="shared" si="12"/>
        <v>5375711</v>
      </c>
      <c r="R23" s="28">
        <f t="shared" si="12"/>
        <v>1396008</v>
      </c>
      <c r="S23" s="28">
        <f t="shared" si="12"/>
        <v>3237164</v>
      </c>
      <c r="T23" s="28">
        <f t="shared" si="12"/>
        <v>742539</v>
      </c>
      <c r="U23" s="28">
        <f t="shared" si="12"/>
        <v>174825</v>
      </c>
      <c r="V23" s="28">
        <f t="shared" ref="V23:Z23" si="13">V19+V20+V21+V22</f>
        <v>4468111</v>
      </c>
      <c r="W23" s="28">
        <f t="shared" ref="W23" si="14">W19+W20+W21+W22</f>
        <v>2680300</v>
      </c>
      <c r="X23" s="28">
        <f t="shared" ref="X23" si="15">X19+X20+X21+X22</f>
        <v>1490140</v>
      </c>
      <c r="Y23" s="28">
        <f t="shared" si="13"/>
        <v>147671</v>
      </c>
      <c r="Z23" s="28">
        <f t="shared" si="13"/>
        <v>150000</v>
      </c>
      <c r="AA23" s="27">
        <f t="shared" si="5"/>
        <v>17022428</v>
      </c>
      <c r="AB23" s="28">
        <f t="shared" ref="AB23" si="16">AB19+AB20+AB21+AB22</f>
        <v>3992148.13</v>
      </c>
      <c r="AC23" s="28">
        <f t="shared" ref="AC23" si="17">AC19+AC20+AC21+AC22</f>
        <v>1956075.13</v>
      </c>
      <c r="AD23" s="28">
        <f t="shared" ref="AD23" si="18">AD19+AD20+AD21+AD22</f>
        <v>365688</v>
      </c>
      <c r="AE23" s="28">
        <f t="shared" ref="AE23" si="19">AE19+AE20+AE21+AE22</f>
        <v>12000</v>
      </c>
      <c r="AF23" s="28">
        <f t="shared" ref="AF23" si="20">AF19+AF20+AF21+AF22</f>
        <v>316800</v>
      </c>
      <c r="AG23" s="28">
        <f t="shared" ref="AG23" si="21">AG19+AG20+AG21+AG22</f>
        <v>90</v>
      </c>
      <c r="AH23" s="28">
        <f t="shared" ref="AH23" si="22">AH19+AH20+AH21+AH22</f>
        <v>853000</v>
      </c>
      <c r="AI23" s="28">
        <f t="shared" ref="AI23" si="23">AI19+AI20+AI21+AI22</f>
        <v>228400</v>
      </c>
      <c r="AJ23" s="28">
        <f t="shared" ref="AJ23" si="24">AJ19+AJ20+AJ21+AJ22</f>
        <v>228095</v>
      </c>
      <c r="AK23" s="28">
        <f t="shared" ref="AK23" si="25">AK19+AK20+AK21+AK22</f>
        <v>32000</v>
      </c>
      <c r="AL23" s="28">
        <f>AL19+AL20+AL21+AL22</f>
        <v>380580</v>
      </c>
      <c r="AM23" s="28">
        <f>AM19+AM20+AM21+AM22</f>
        <v>24134856.129999999</v>
      </c>
      <c r="AN23" s="28">
        <f>AN19+AN20+AN21+AN22</f>
        <v>80000000</v>
      </c>
      <c r="AO23" s="27">
        <f t="shared" si="7"/>
        <v>104134856.13</v>
      </c>
      <c r="AP23" s="28">
        <f t="shared" ref="AP23:AY23" si="26">AP19+AP20+AP21+AP22</f>
        <v>108116600</v>
      </c>
      <c r="AQ23" s="28">
        <f t="shared" si="26"/>
        <v>1438000</v>
      </c>
      <c r="AR23" s="28">
        <f t="shared" si="26"/>
        <v>1070000</v>
      </c>
      <c r="AS23" s="28">
        <f t="shared" si="26"/>
        <v>368000</v>
      </c>
      <c r="AT23" s="28">
        <f t="shared" si="26"/>
        <v>84885</v>
      </c>
      <c r="AU23" s="28">
        <f t="shared" si="26"/>
        <v>84885</v>
      </c>
      <c r="AV23" s="28">
        <f t="shared" si="26"/>
        <v>1522885</v>
      </c>
      <c r="AW23" s="28">
        <f t="shared" si="26"/>
        <v>7632000</v>
      </c>
      <c r="AX23" s="28">
        <f t="shared" si="26"/>
        <v>7632000</v>
      </c>
      <c r="AY23" s="28">
        <f t="shared" si="26"/>
        <v>7632000</v>
      </c>
      <c r="AZ23" s="27">
        <f t="shared" si="11"/>
        <v>117271485</v>
      </c>
      <c r="BA23" s="5"/>
      <c r="BB23" s="5"/>
      <c r="BC23" s="5"/>
      <c r="BD23" s="5"/>
    </row>
    <row r="29" spans="1:56" s="11" customFormat="1" ht="44.25" x14ac:dyDescent="0.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7"/>
      <c r="AN29" s="7"/>
      <c r="AO29" s="7"/>
      <c r="AP29" s="21" t="s">
        <v>51</v>
      </c>
      <c r="AQ29" s="21"/>
      <c r="AR29" s="21"/>
      <c r="AS29" s="21"/>
      <c r="AT29" s="21"/>
      <c r="AU29" s="21"/>
      <c r="AV29" s="22"/>
      <c r="AW29" s="42" t="s">
        <v>52</v>
      </c>
      <c r="AX29" s="42"/>
      <c r="AY29" s="42"/>
      <c r="AZ29" s="7"/>
      <c r="BA29" s="6"/>
      <c r="BB29" s="6"/>
      <c r="BC29" s="6"/>
      <c r="BD29" s="6"/>
    </row>
    <row r="30" spans="1:56" s="11" customFormat="1" ht="35.25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7"/>
      <c r="AN30" s="7"/>
      <c r="AO30" s="7"/>
      <c r="AP30" s="6"/>
      <c r="AQ30" s="6"/>
      <c r="AR30" s="6"/>
      <c r="AS30" s="6"/>
      <c r="AT30" s="6"/>
      <c r="AU30" s="6"/>
      <c r="AV30" s="7"/>
      <c r="AW30" s="6"/>
      <c r="AX30" s="6"/>
      <c r="AY30" s="7"/>
      <c r="AZ30" s="7"/>
      <c r="BA30" s="6"/>
      <c r="BB30" s="6"/>
      <c r="BC30" s="6"/>
      <c r="BD30" s="6"/>
    </row>
    <row r="31" spans="1:56" s="10" customFormat="1" ht="39" x14ac:dyDescent="0.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9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9"/>
      <c r="AN31" s="9"/>
      <c r="AO31" s="9"/>
      <c r="AP31" s="17" t="s">
        <v>49</v>
      </c>
      <c r="AQ31" s="8"/>
      <c r="AR31" s="8"/>
      <c r="AS31" s="8"/>
      <c r="AT31" s="8"/>
      <c r="AU31" s="8"/>
      <c r="AV31" s="9"/>
      <c r="AW31" s="8"/>
      <c r="AX31" s="8"/>
      <c r="AY31" s="9"/>
      <c r="AZ31" s="9"/>
      <c r="BA31" s="8"/>
      <c r="BB31" s="8"/>
      <c r="BC31" s="8"/>
      <c r="BD31" s="8"/>
    </row>
  </sheetData>
  <mergeCells count="77">
    <mergeCell ref="AF12:AN12"/>
    <mergeCell ref="AO12:AO17"/>
    <mergeCell ref="AN14:AN15"/>
    <mergeCell ref="AN16:AN17"/>
    <mergeCell ref="L16:L17"/>
    <mergeCell ref="M16:P16"/>
    <mergeCell ref="Q16:T16"/>
    <mergeCell ref="U16:U17"/>
    <mergeCell ref="A9:K9"/>
    <mergeCell ref="C12:K12"/>
    <mergeCell ref="D13:K13"/>
    <mergeCell ref="D14:K15"/>
    <mergeCell ref="L12:U12"/>
    <mergeCell ref="L13:U13"/>
    <mergeCell ref="L14:U15"/>
    <mergeCell ref="F1:H1"/>
    <mergeCell ref="F2:H2"/>
    <mergeCell ref="F3:H3"/>
    <mergeCell ref="F6:H6"/>
    <mergeCell ref="F7:H7"/>
    <mergeCell ref="I2:K2"/>
    <mergeCell ref="I3:K3"/>
    <mergeCell ref="I6:K6"/>
    <mergeCell ref="I7:K7"/>
    <mergeCell ref="I4:K4"/>
    <mergeCell ref="I5:K5"/>
    <mergeCell ref="I8:K8"/>
    <mergeCell ref="I1:J1"/>
    <mergeCell ref="A10:B10"/>
    <mergeCell ref="A11:B11"/>
    <mergeCell ref="AM13:AM17"/>
    <mergeCell ref="AA16:AA17"/>
    <mergeCell ref="D16:D17"/>
    <mergeCell ref="E16:F16"/>
    <mergeCell ref="G16:G17"/>
    <mergeCell ref="AH11:AI11"/>
    <mergeCell ref="A12:A17"/>
    <mergeCell ref="H16:K16"/>
    <mergeCell ref="B12:B17"/>
    <mergeCell ref="C16:C17"/>
    <mergeCell ref="C14:C15"/>
    <mergeCell ref="V12:AE12"/>
    <mergeCell ref="V13:AE13"/>
    <mergeCell ref="AP12:AZ12"/>
    <mergeCell ref="AZ13:AZ17"/>
    <mergeCell ref="AW13:AY13"/>
    <mergeCell ref="AP16:AP17"/>
    <mergeCell ref="AP13:AP15"/>
    <mergeCell ref="AQ13:AV13"/>
    <mergeCell ref="AQ14:AQ17"/>
    <mergeCell ref="AX15:AX17"/>
    <mergeCell ref="AR15:AR17"/>
    <mergeCell ref="AT14:AT17"/>
    <mergeCell ref="AU15:AU17"/>
    <mergeCell ref="AF13:AL13"/>
    <mergeCell ref="V14:AA15"/>
    <mergeCell ref="AW29:AY29"/>
    <mergeCell ref="V16:V17"/>
    <mergeCell ref="AR14:AS14"/>
    <mergeCell ref="AS15:AS17"/>
    <mergeCell ref="W16:Y16"/>
    <mergeCell ref="AB16:AB17"/>
    <mergeCell ref="AV14:AV17"/>
    <mergeCell ref="AY14:AY17"/>
    <mergeCell ref="AW14:AW17"/>
    <mergeCell ref="AL16:AL17"/>
    <mergeCell ref="AB14:AE14"/>
    <mergeCell ref="AB15:AE15"/>
    <mergeCell ref="AF16:AK16"/>
    <mergeCell ref="AC16:AE16"/>
    <mergeCell ref="AF14:AL14"/>
    <mergeCell ref="AF15:AL15"/>
    <mergeCell ref="AB1:AD1"/>
    <mergeCell ref="AB2:AD2"/>
    <mergeCell ref="AB3:AD3"/>
    <mergeCell ref="AB6:AD6"/>
    <mergeCell ref="AB7:AD7"/>
  </mergeCells>
  <pageMargins left="0.59055118110236227" right="0.59055118110236227" top="1.1811023622047245" bottom="0.59055118110236227" header="0" footer="0"/>
  <pageSetup paperSize="9" scale="26" fitToWidth="10" orientation="landscape" verticalDpi="300" r:id="rId1"/>
  <headerFooter>
    <oddFooter>&amp;R&amp;"Times New Roman,обычный"&amp;20Сторінка &amp;P</oddFooter>
  </headerFooter>
  <colBreaks count="3" manualBreakCount="3">
    <brk id="21" max="26" man="1"/>
    <brk id="31" max="30" man="1"/>
    <brk id="4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Сесія</vt:lpstr>
      <vt:lpstr>Сесія!Заголовки_для_печати</vt:lpstr>
      <vt:lpstr>Сесія!Область_печати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2020-03-26T14:05:38Z</cp:lastPrinted>
  <dcterms:created xsi:type="dcterms:W3CDTF">2018-11-15T08:41:33Z</dcterms:created>
  <dcterms:modified xsi:type="dcterms:W3CDTF">2020-03-26T14:05:42Z</dcterms:modified>
</cp:coreProperties>
</file>