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vchenko_m\Desktop\МАРИНА\"/>
    </mc:Choice>
  </mc:AlternateContent>
  <bookViews>
    <workbookView xWindow="0" yWindow="0" windowWidth="28800" windowHeight="12345"/>
  </bookViews>
  <sheets>
    <sheet name="дод.5" sheetId="3" r:id="rId1"/>
  </sheets>
  <definedNames>
    <definedName name="_xlnm.Print_Titles" localSheetId="0">дод.5!$A:$B</definedName>
    <definedName name="_xlnm.Print_Area" localSheetId="0">дод.5!$A$1:$E$166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5" i="3" l="1"/>
  <c r="E157" i="3"/>
  <c r="E127" i="3"/>
  <c r="E84" i="3" l="1"/>
  <c r="E89" i="3"/>
  <c r="E22" i="3" l="1"/>
  <c r="E151" i="3" l="1"/>
  <c r="E147" i="3" s="1"/>
  <c r="E122" i="3" l="1"/>
  <c r="E132" i="3"/>
  <c r="E130" i="3" l="1"/>
  <c r="E128" i="3"/>
  <c r="E126" i="3"/>
  <c r="E124" i="3"/>
  <c r="E139" i="3"/>
  <c r="E136" i="3"/>
  <c r="E135" i="3" s="1"/>
  <c r="E107" i="3"/>
  <c r="E106" i="3" s="1"/>
  <c r="E109" i="3"/>
  <c r="E33" i="3"/>
  <c r="E35" i="3"/>
  <c r="E95" i="3"/>
  <c r="E93" i="3"/>
  <c r="E92" i="3" l="1"/>
  <c r="E99" i="3" s="1"/>
  <c r="E32" i="3"/>
  <c r="E49" i="3" l="1"/>
  <c r="E112" i="3" l="1"/>
  <c r="E116" i="3"/>
  <c r="E150" i="3" l="1"/>
  <c r="E148" i="3" l="1"/>
  <c r="E146" i="3" s="1"/>
  <c r="E111" i="3" l="1"/>
  <c r="E88" i="3" l="1"/>
  <c r="E86" i="3"/>
  <c r="E85" i="3" s="1"/>
  <c r="E83" i="3"/>
  <c r="E81" i="3"/>
  <c r="E79" i="3"/>
  <c r="E144" i="3" l="1"/>
  <c r="E142" i="3"/>
  <c r="E141" i="3" l="1"/>
  <c r="E45" i="3" l="1"/>
  <c r="E44" i="3" s="1"/>
  <c r="E47" i="3"/>
  <c r="E121" i="3" l="1"/>
  <c r="E27" i="3" l="1"/>
  <c r="E29" i="3"/>
  <c r="E40" i="3"/>
  <c r="E42" i="3"/>
  <c r="E104" i="3"/>
  <c r="E160" i="3" s="1"/>
  <c r="E152" i="3"/>
  <c r="E114" i="3"/>
  <c r="E118" i="3"/>
  <c r="E38" i="3" l="1"/>
  <c r="E37" i="3" s="1"/>
  <c r="E25" i="3"/>
  <c r="E24" i="3" s="1"/>
  <c r="E20" i="3"/>
  <c r="E77" i="3"/>
  <c r="E75" i="3"/>
  <c r="E73" i="3"/>
  <c r="E70" i="3"/>
  <c r="E68" i="3"/>
  <c r="E66" i="3"/>
  <c r="E64" i="3" l="1"/>
  <c r="E63" i="3" s="1"/>
  <c r="E98" i="3" s="1"/>
  <c r="E97" i="3" l="1"/>
  <c r="E154" i="3" l="1"/>
  <c r="E161" i="3"/>
  <c r="E159" i="3"/>
</calcChain>
</file>

<file path=xl/sharedStrings.xml><?xml version="1.0" encoding="utf-8"?>
<sst xmlns="http://schemas.openxmlformats.org/spreadsheetml/2006/main" count="234" uniqueCount="122">
  <si>
    <t>Х</t>
  </si>
  <si>
    <t>Обласний бюджет Сумської області</t>
  </si>
  <si>
    <t>у тому числі:</t>
  </si>
  <si>
    <t>Усього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</si>
  <si>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</si>
  <si>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</si>
  <si>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</si>
  <si>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</si>
  <si>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Виконавець: Липова С.А. _______________</t>
  </si>
  <si>
    <t>Сумський міський голова</t>
  </si>
  <si>
    <t>О.М. Лисенко</t>
  </si>
  <si>
    <t>Бюджет Верхньосироватської сільської територіальної громади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</si>
  <si>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</si>
  <si>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</si>
  <si>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</si>
  <si>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</si>
  <si>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</si>
  <si>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</si>
  <si>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</si>
  <si>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</si>
  <si>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</si>
  <si>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</si>
  <si>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</si>
  <si>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</si>
  <si>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</si>
  <si>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</si>
  <si>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</si>
  <si>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 xml:space="preserve">Реверсна дотація </t>
  </si>
  <si>
    <t>Державний бюджет України</t>
  </si>
  <si>
    <t>0619770</t>
  </si>
  <si>
    <t>0819770</t>
  </si>
  <si>
    <t xml:space="preserve">Освітня субвенція з державного бюджету місцевим бюджетам </t>
  </si>
  <si>
    <t>41033900 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</si>
  <si>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</si>
  <si>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Інші субвенції з місцевого бюджету </t>
  </si>
  <si>
    <t>пільгове медичне обслуговування громадян, які постраждали внаслідок Чорнобильської катастрофи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</si>
  <si>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</si>
  <si>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 xml:space="preserve">оплата компенсаційних виплат особам з інвалідністю на бензин, ремонт, техобслуговування автотранспорту та транспортне обслуговування </t>
  </si>
  <si>
    <t xml:space="preserve">поховання учасників бойових дій та інвалідів війни </t>
  </si>
  <si>
    <t>забезпечення твердим паливом (дровами, торфобрикетами) сімей учасників антитерористичної операції (операції об’єднаних сил)</t>
  </si>
  <si>
    <t>встановлення телефонів особам з інвалідністю І та ІІ груп</t>
  </si>
  <si>
    <t xml:space="preserve">                                                                                                          Додаток 5</t>
  </si>
  <si>
    <t>9110</t>
  </si>
  <si>
    <t>9770</t>
  </si>
  <si>
    <t>1219770</t>
  </si>
  <si>
    <t xml:space="preserve"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 </t>
  </si>
  <si>
    <t>41053300</t>
  </si>
  <si>
    <t>Бюджет Бездрицької сільської територіальної громади</t>
  </si>
  <si>
    <t>18509000000</t>
  </si>
  <si>
    <t>18527000000</t>
  </si>
  <si>
    <t>Бюджет Нижньосироватської сільської територіальної громади</t>
  </si>
  <si>
    <t>18514000000</t>
  </si>
  <si>
    <t>Бюджет Краснопільської селищної територіальної громади</t>
  </si>
  <si>
    <t>18517000000</t>
  </si>
  <si>
    <t>Бюджет Степанівської селищної територіальної громади</t>
  </si>
  <si>
    <t>18525000000</t>
  </si>
  <si>
    <t>Бюджет Хотінської селищної територіальної громади</t>
  </si>
  <si>
    <t>18507000000</t>
  </si>
  <si>
    <t>18512000000</t>
  </si>
  <si>
    <t>Бюджет Миколаївської сільської територіальної громади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</si>
  <si>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</si>
  <si>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</si>
  <si>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     </t>
  </si>
  <si>
    <t>18543000000</t>
  </si>
  <si>
    <t>Бюджет Лебединської міської територіальної громади</t>
  </si>
  <si>
    <r>
      <rPr>
        <sz val="40"/>
        <color rgb="FF000000"/>
        <rFont val="Times New Roman"/>
        <family val="1"/>
        <charset val="204"/>
      </rPr>
      <t xml:space="preserve">                            </t>
    </r>
    <r>
      <rPr>
        <u/>
        <sz val="40"/>
        <color rgb="FF000000"/>
        <rFont val="Times New Roman"/>
        <family val="1"/>
        <charset val="204"/>
      </rPr>
      <t>18531000000</t>
    </r>
  </si>
  <si>
    <t xml:space="preserve">                                            (код бюджету)</t>
  </si>
  <si>
    <t>0619800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</si>
  <si>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</si>
  <si>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</si>
  <si>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дошкільному навчальному закладу (ясла-садок) (м. Суми) Національної поліції України 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</si>
  <si>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</si>
  <si>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</si>
  <si>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</t>
  </si>
  <si>
    <t>9750</t>
  </si>
  <si>
    <t>1519750</t>
  </si>
  <si>
    <t>Субвенція з місцевого бюджету на співфінансування інвестиційних проектів</t>
  </si>
  <si>
    <t>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</si>
  <si>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</si>
  <si>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</si>
  <si>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18513000000</t>
  </si>
  <si>
    <t>Бюджет Миропільської сільської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</si>
  <si>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</si>
  <si>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</si>
  <si>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 xml:space="preserve">№ 62   -   МР  «Про  бюджет Сумської  міської </t>
  </si>
  <si>
    <t>Сумської міської ради від 24 грудня 2020 року</t>
  </si>
  <si>
    <t>«Про      внесення       змін        до        рішення</t>
  </si>
  <si>
    <t>на придбання спеціальних засобів корекції психофізичного розвитку в інклюзивних класах закладів загальної середньої освіти та інклюзивних групах закладів дошкільної  освіти</t>
  </si>
  <si>
    <t>0719770</t>
  </si>
  <si>
    <t>(зі змінами)»</t>
  </si>
  <si>
    <t>до     рішення       Сумської      міської      ради</t>
  </si>
  <si>
    <t>територіальної      громади     на     2021     рік»</t>
  </si>
  <si>
    <t>18535000000</t>
  </si>
  <si>
    <t xml:space="preserve">Бюджет Білопільської міської територіальної громади </t>
  </si>
  <si>
    <t>18540000000</t>
  </si>
  <si>
    <t>Бюджет Ворожбянської міської територіальної громади</t>
  </si>
  <si>
    <t>18505000000</t>
  </si>
  <si>
    <t>Бюджет Миколаївської селищної територіальної громади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</si>
  <si>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</si>
  <si>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</si>
  <si>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I. Трансферти до спеціального фонду бюджету</t>
  </si>
  <si>
    <t>0619320</t>
  </si>
  <si>
    <t>9320</t>
  </si>
  <si>
    <t>для закупівлі обладнання для харчоблоків закладів освіти</t>
  </si>
  <si>
    <t>для проведення поточних ремонтів у закладах профтехнічної освіти</t>
  </si>
  <si>
    <t>для проведення капітальних ремонтів у закладах профтехнічної освіти</t>
  </si>
  <si>
    <t>0219800</t>
  </si>
  <si>
    <t>для придбання інвентарю для гуртка боксу ДНЗ "Сумське ВПУБА"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</si>
  <si>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</si>
  <si>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на капітальний ремонт приміщень для розміщення відділення невідкладної допомоги комунального некомерційного підприємства «Центральна міська клінічна лікарня» Сумської міської ради за адресою: м. Суми, вул. 20 років Перемоги, 13</t>
  </si>
  <si>
    <t>для забезпечення співфінансування інвестиційного проєкту "Реконструкція стадіону Стецьківської ЗОШ І-ІІІ ступенів Сумської районної ради Сумської області,                         вул. Шкільна, 5, с. Стецьківка, Сумського району"</t>
  </si>
  <si>
    <t>на виконання умов угоди про соціально-економічне співробітництво</t>
  </si>
  <si>
    <t xml:space="preserve">для здійснення видатків на оплату послуг з підготовки кадрів на умовах регіонального замовлення в закладах професійної (професійно-технічної) освіти </t>
  </si>
  <si>
    <t xml:space="preserve">Управлінню патрульної поліції в Сумській області Департаменту патрульної поліції Національної поліції України </t>
  </si>
  <si>
    <t xml:space="preserve">Науково-дослідному центру ракетних військ і артилерії Міністерства оборони України </t>
  </si>
  <si>
    <t xml:space="preserve">Сумському обласному територіальному центру комплектування та соціальної підтримки для Сумського міського територіального центру комплектування та соціальної підтримки </t>
  </si>
  <si>
    <t xml:space="preserve">Головному управлінню національної поліції в Сумській області для Сумського районного управління поліції ГУНП в Сумській області </t>
  </si>
  <si>
    <t>41034500 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</si>
  <si>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</si>
  <si>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 4</t>
  </si>
  <si>
    <t>забезпечення лікування хворих на цукровий діабет інсуліном та нецукровий діабет десмопресином на період січень - вересень 2021 року</t>
  </si>
  <si>
    <t xml:space="preserve">від    14      липня  2021    року     №  1356  -  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</si>
</sst>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30"/>
      <color rgb="FF000000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u/>
      <sz val="40"/>
      <color rgb="FF000000"/>
      <name val="Times New Roman"/>
      <family val="1"/>
      <charset val="204"/>
    </font>
    <font>
      <sz val="4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60"/>
      <color rgb="FF000000"/>
      <name val="Times New Roman"/>
      <family val="1"/>
      <charset val="204"/>
    </font>
    <font>
      <sz val="45"/>
      <color rgb="FF000000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sz val="45"/>
      <color theme="1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b/>
      <sz val="45"/>
      <color theme="1"/>
      <name val="Calibri"/>
      <family val="2"/>
      <charset val="204"/>
      <scheme val="minor"/>
    </font>
    <font>
      <sz val="25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27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50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9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/>
    <xf numFmtId="49" fontId="2" fillId="0" borderId="0" xfId="0" applyNumberFormat="1" applyFont="1" applyFill="1"/>
    <xf numFmtId="49" fontId="1" fillId="0" borderId="0" xfId="0" applyNumberFormat="1" applyFont="1" applyFill="1" applyAlignment="1"/>
    <xf numFmtId="49" fontId="10" fillId="0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Alignment="1"/>
    <xf numFmtId="0" fontId="16" fillId="0" borderId="2" xfId="0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49" fontId="8" fillId="0" borderId="0" xfId="0" applyNumberFormat="1" applyFont="1" applyFill="1"/>
    <xf numFmtId="0" fontId="8" fillId="0" borderId="0" xfId="0" applyFont="1" applyFill="1"/>
    <xf numFmtId="49" fontId="19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20" fillId="0" borderId="0" xfId="0" applyFont="1" applyFill="1"/>
    <xf numFmtId="0" fontId="20" fillId="0" borderId="0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49" fontId="1" fillId="0" borderId="0" xfId="0" applyNumberFormat="1" applyFont="1" applyFill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top" wrapText="1"/>
    </xf>
    <xf numFmtId="0" fontId="8" fillId="0" borderId="0" xfId="0" applyFont="1" applyAlignment="1"/>
    <xf numFmtId="0" fontId="9" fillId="0" borderId="0" xfId="0" applyFont="1" applyAlignment="1"/>
    <xf numFmtId="0" fontId="21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22" fillId="0" borderId="0" xfId="0" applyNumberFormat="1" applyFont="1" applyFill="1"/>
    <xf numFmtId="49" fontId="23" fillId="0" borderId="0" xfId="0" applyNumberFormat="1" applyFont="1" applyFill="1"/>
    <xf numFmtId="0" fontId="24" fillId="0" borderId="0" xfId="0" applyFont="1" applyFill="1"/>
    <xf numFmtId="0" fontId="1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vertical="center" textRotation="180"/>
    </xf>
    <xf numFmtId="49" fontId="25" fillId="0" borderId="0" xfId="0" applyNumberFormat="1" applyFont="1" applyFill="1"/>
    <xf numFmtId="0" fontId="25" fillId="0" borderId="0" xfId="0" applyFont="1" applyFill="1"/>
    <xf numFmtId="0" fontId="26" fillId="0" borderId="0" xfId="0" applyFont="1" applyFill="1"/>
    <xf numFmtId="0" fontId="0" fillId="2" borderId="0" xfId="0" applyFill="1"/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textRotation="180"/>
    </xf>
    <xf numFmtId="0" fontId="6" fillId="0" borderId="0" xfId="0" applyFont="1" applyFill="1" applyAlignment="1">
      <alignment horizontal="center" vertical="center" textRotation="180"/>
    </xf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view="pageBreakPreview" topLeftCell="A112" zoomScale="25" zoomScaleNormal="100" zoomScaleSheetLayoutView="25" zoomScalePageLayoutView="73" workbookViewId="0">
      <selection activeCell="E159" sqref="E159"/>
    </sheetView>
  </sheetViews>
  <sheetFormatPr defaultRowHeight="34.5" x14ac:dyDescent="0.5"/>
  <cols>
    <col min="1" max="1" width="108" style="36" customWidth="1"/>
    <col min="2" max="2" width="110.5703125" style="12" customWidth="1"/>
    <col min="3" max="3" width="202.7109375" style="2" customWidth="1"/>
    <col min="4" max="4" width="118.140625" style="2" customWidth="1"/>
    <col min="5" max="5" width="103.28515625" style="2" customWidth="1"/>
    <col min="6" max="6" width="20.5703125" style="49" customWidth="1"/>
    <col min="7" max="16384" width="9.140625" style="3"/>
  </cols>
  <sheetData>
    <row r="1" spans="1:6" ht="76.5" customHeight="1" x14ac:dyDescent="0.8">
      <c r="C1" s="39" t="s">
        <v>41</v>
      </c>
      <c r="D1" s="59" t="s">
        <v>119</v>
      </c>
      <c r="E1" s="59"/>
      <c r="F1" s="67"/>
    </row>
    <row r="2" spans="1:6" ht="49.5" customHeight="1" x14ac:dyDescent="0.8">
      <c r="C2" s="39" t="s">
        <v>61</v>
      </c>
      <c r="D2" s="60" t="s">
        <v>90</v>
      </c>
      <c r="E2" s="60"/>
      <c r="F2" s="67"/>
    </row>
    <row r="3" spans="1:6" ht="46.5" customHeight="1" x14ac:dyDescent="0.8">
      <c r="C3" s="39" t="s">
        <v>60</v>
      </c>
      <c r="D3" s="60" t="s">
        <v>86</v>
      </c>
      <c r="E3" s="60"/>
      <c r="F3" s="67"/>
    </row>
    <row r="4" spans="1:6" ht="46.5" customHeight="1" x14ac:dyDescent="0.8">
      <c r="C4" s="39"/>
      <c r="D4" s="60" t="s">
        <v>85</v>
      </c>
      <c r="E4" s="60"/>
      <c r="F4" s="67"/>
    </row>
    <row r="5" spans="1:6" ht="46.5" customHeight="1" x14ac:dyDescent="0.8">
      <c r="C5" s="39"/>
      <c r="D5" s="60" t="s">
        <v>84</v>
      </c>
      <c r="E5" s="60"/>
      <c r="F5" s="67"/>
    </row>
    <row r="6" spans="1:6" ht="52.5" customHeight="1" x14ac:dyDescent="0.8">
      <c r="C6" s="39" t="s">
        <v>60</v>
      </c>
      <c r="D6" s="60" t="s">
        <v>91</v>
      </c>
      <c r="E6" s="60"/>
      <c r="F6" s="67"/>
    </row>
    <row r="7" spans="1:6" ht="52.5" customHeight="1" x14ac:dyDescent="0.8">
      <c r="C7" s="39"/>
      <c r="D7" s="42" t="s">
        <v>89</v>
      </c>
      <c r="E7" s="42"/>
      <c r="F7" s="67"/>
    </row>
    <row r="8" spans="1:6" s="47" customFormat="1" ht="49.5" customHeight="1" x14ac:dyDescent="0.8">
      <c r="A8" s="45"/>
      <c r="B8" s="46"/>
      <c r="C8" s="40" t="s">
        <v>62</v>
      </c>
      <c r="D8" s="61" t="s">
        <v>121</v>
      </c>
      <c r="E8" s="61"/>
      <c r="F8" s="67"/>
    </row>
    <row r="9" spans="1:6" ht="34.5" customHeight="1" x14ac:dyDescent="0.5">
      <c r="E9" s="1"/>
      <c r="F9" s="67"/>
    </row>
    <row r="10" spans="1:6" s="6" customFormat="1" ht="34.5" customHeight="1" x14ac:dyDescent="0.3">
      <c r="A10" s="13"/>
      <c r="B10" s="13"/>
      <c r="F10" s="67"/>
    </row>
    <row r="11" spans="1:6" s="6" customFormat="1" ht="49.5" customHeight="1" x14ac:dyDescent="0.3">
      <c r="A11" s="13"/>
      <c r="B11" s="13"/>
      <c r="F11" s="67"/>
    </row>
    <row r="12" spans="1:6" ht="59.25" customHeight="1" x14ac:dyDescent="0.95">
      <c r="A12" s="62" t="s">
        <v>12</v>
      </c>
      <c r="B12" s="62"/>
      <c r="C12" s="62"/>
      <c r="D12" s="62"/>
      <c r="E12" s="62"/>
      <c r="F12" s="67"/>
    </row>
    <row r="13" spans="1:6" ht="49.5" customHeight="1" x14ac:dyDescent="0.7">
      <c r="A13" s="37"/>
      <c r="B13" s="64" t="s">
        <v>65</v>
      </c>
      <c r="C13" s="64"/>
      <c r="D13" s="9"/>
      <c r="E13" s="4"/>
      <c r="F13" s="67"/>
    </row>
    <row r="14" spans="1:6" ht="36.75" customHeight="1" x14ac:dyDescent="0.2">
      <c r="A14" s="38"/>
      <c r="B14" s="65" t="s">
        <v>66</v>
      </c>
      <c r="C14" s="65"/>
      <c r="D14" s="10"/>
      <c r="E14" s="7"/>
      <c r="F14" s="67"/>
    </row>
    <row r="15" spans="1:6" ht="51.75" customHeight="1" x14ac:dyDescent="0.2">
      <c r="A15" s="38"/>
      <c r="B15" s="41"/>
      <c r="C15" s="41"/>
      <c r="D15" s="10"/>
      <c r="E15" s="7"/>
      <c r="F15" s="67"/>
    </row>
    <row r="16" spans="1:6" ht="81.75" customHeight="1" x14ac:dyDescent="0.2">
      <c r="A16" s="63" t="s">
        <v>13</v>
      </c>
      <c r="B16" s="63"/>
      <c r="C16" s="63"/>
      <c r="D16" s="63"/>
      <c r="E16" s="63"/>
      <c r="F16" s="67"/>
    </row>
    <row r="17" spans="1:6" ht="60.75" customHeight="1" x14ac:dyDescent="0.8">
      <c r="A17" s="14"/>
      <c r="B17" s="14"/>
      <c r="C17" s="5"/>
      <c r="D17" s="5"/>
      <c r="E17" s="19" t="s">
        <v>20</v>
      </c>
      <c r="F17" s="67"/>
    </row>
    <row r="18" spans="1:6" s="16" customFormat="1" ht="114" x14ac:dyDescent="0.2">
      <c r="A18" s="30" t="s">
        <v>14</v>
      </c>
      <c r="B18" s="54" t="s">
        <v>15</v>
      </c>
      <c r="C18" s="54"/>
      <c r="D18" s="54"/>
      <c r="E18" s="34" t="s">
        <v>3</v>
      </c>
      <c r="F18" s="67"/>
    </row>
    <row r="19" spans="1:6" s="32" customFormat="1" ht="75.75" customHeight="1" x14ac:dyDescent="0.85">
      <c r="A19" s="54" t="s">
        <v>16</v>
      </c>
      <c r="B19" s="54"/>
      <c r="C19" s="54"/>
      <c r="D19" s="54"/>
      <c r="E19" s="54"/>
      <c r="F19" s="67"/>
    </row>
    <row r="20" spans="1:6" s="16" customFormat="1" ht="75.75" customHeight="1" x14ac:dyDescent="0.2">
      <c r="A20" s="22" t="s">
        <v>32</v>
      </c>
      <c r="B20" s="56" t="s">
        <v>31</v>
      </c>
      <c r="C20" s="56"/>
      <c r="D20" s="56"/>
      <c r="E20" s="20">
        <f>E21</f>
        <v>482448000</v>
      </c>
      <c r="F20" s="67"/>
    </row>
    <row r="21" spans="1:6" ht="75.75" customHeight="1" x14ac:dyDescent="0.2">
      <c r="A21" s="23">
        <v>99000000000</v>
      </c>
      <c r="B21" s="55" t="s">
        <v>28</v>
      </c>
      <c r="C21" s="55"/>
      <c r="D21" s="55"/>
      <c r="E21" s="21">
        <v>482448000</v>
      </c>
      <c r="F21" s="67"/>
    </row>
    <row r="22" spans="1:6" s="53" customFormat="1" ht="121.5" customHeight="1" x14ac:dyDescent="0.2">
      <c r="A22" s="22" t="s">
        <v>117</v>
      </c>
      <c r="B22" s="56" t="s">
        <v>118</v>
      </c>
      <c r="C22" s="56"/>
      <c r="D22" s="56"/>
      <c r="E22" s="20">
        <f>E23</f>
        <v>7785959</v>
      </c>
      <c r="F22" s="67"/>
    </row>
    <row r="23" spans="1:6" s="53" customFormat="1" ht="75.75" customHeight="1" x14ac:dyDescent="0.2">
      <c r="A23" s="23">
        <v>99000000000</v>
      </c>
      <c r="B23" s="55" t="s">
        <v>28</v>
      </c>
      <c r="C23" s="55"/>
      <c r="D23" s="55"/>
      <c r="E23" s="21">
        <v>7785959</v>
      </c>
      <c r="F23" s="67"/>
    </row>
    <row r="24" spans="1:6" s="18" customFormat="1" ht="96.75" customHeight="1" x14ac:dyDescent="0.2">
      <c r="A24" s="22">
        <v>41051000</v>
      </c>
      <c r="B24" s="56" t="s">
        <v>6</v>
      </c>
      <c r="C24" s="56"/>
      <c r="D24" s="56"/>
      <c r="E24" s="20">
        <f>E25</f>
        <v>3578416</v>
      </c>
      <c r="F24" s="67"/>
    </row>
    <row r="25" spans="1:6" ht="75.75" customHeight="1" x14ac:dyDescent="0.2">
      <c r="A25" s="23">
        <v>18100000000</v>
      </c>
      <c r="B25" s="55" t="s">
        <v>1</v>
      </c>
      <c r="C25" s="55"/>
      <c r="D25" s="55"/>
      <c r="E25" s="21">
        <f>E28+E30</f>
        <v>3578416</v>
      </c>
      <c r="F25" s="67"/>
    </row>
    <row r="26" spans="1:6" s="16" customFormat="1" ht="75.75" customHeight="1" x14ac:dyDescent="0.2">
      <c r="A26" s="22"/>
      <c r="B26" s="56" t="s">
        <v>2</v>
      </c>
      <c r="C26" s="56"/>
      <c r="D26" s="56"/>
      <c r="E26" s="20"/>
      <c r="F26" s="67"/>
    </row>
    <row r="27" spans="1:6" s="16" customFormat="1" ht="75.75" customHeight="1" x14ac:dyDescent="0.2">
      <c r="A27" s="22"/>
      <c r="B27" s="56" t="s">
        <v>5</v>
      </c>
      <c r="C27" s="56"/>
      <c r="D27" s="56"/>
      <c r="E27" s="20">
        <f>E28</f>
        <v>1499036</v>
      </c>
      <c r="F27" s="67"/>
    </row>
    <row r="28" spans="1:6" ht="75.75" customHeight="1" x14ac:dyDescent="0.2">
      <c r="A28" s="23">
        <v>18100000000</v>
      </c>
      <c r="B28" s="55" t="s">
        <v>1</v>
      </c>
      <c r="C28" s="55"/>
      <c r="D28" s="55"/>
      <c r="E28" s="21">
        <v>1499036</v>
      </c>
      <c r="F28" s="67"/>
    </row>
    <row r="29" spans="1:6" s="16" customFormat="1" ht="100.5" customHeight="1" x14ac:dyDescent="0.2">
      <c r="A29" s="22"/>
      <c r="B29" s="56" t="s">
        <v>4</v>
      </c>
      <c r="C29" s="56"/>
      <c r="D29" s="56"/>
      <c r="E29" s="20">
        <f>E30</f>
        <v>2079380</v>
      </c>
      <c r="F29" s="67"/>
    </row>
    <row r="30" spans="1:6" ht="75.75" customHeight="1" x14ac:dyDescent="0.2">
      <c r="A30" s="23">
        <v>18100000000</v>
      </c>
      <c r="B30" s="55" t="s">
        <v>1</v>
      </c>
      <c r="C30" s="55"/>
      <c r="D30" s="55"/>
      <c r="E30" s="21">
        <v>2079380</v>
      </c>
      <c r="F30" s="67"/>
    </row>
    <row r="31" spans="1:6" ht="114" x14ac:dyDescent="0.2">
      <c r="A31" s="30" t="s">
        <v>14</v>
      </c>
      <c r="B31" s="54" t="s">
        <v>15</v>
      </c>
      <c r="C31" s="54"/>
      <c r="D31" s="54"/>
      <c r="E31" s="34" t="s">
        <v>3</v>
      </c>
      <c r="F31" s="66"/>
    </row>
    <row r="32" spans="1:6" s="18" customFormat="1" ht="96.75" customHeight="1" x14ac:dyDescent="0.2">
      <c r="A32" s="22" t="s">
        <v>98</v>
      </c>
      <c r="B32" s="56" t="s">
        <v>99</v>
      </c>
      <c r="C32" s="56"/>
      <c r="D32" s="56"/>
      <c r="E32" s="20">
        <f>E33</f>
        <v>246000</v>
      </c>
      <c r="F32" s="66"/>
    </row>
    <row r="33" spans="1:6" ht="75.75" customHeight="1" x14ac:dyDescent="0.2">
      <c r="A33" s="23">
        <v>18100000000</v>
      </c>
      <c r="B33" s="55" t="s">
        <v>1</v>
      </c>
      <c r="C33" s="55"/>
      <c r="D33" s="55"/>
      <c r="E33" s="21">
        <f>E36</f>
        <v>246000</v>
      </c>
      <c r="F33" s="66"/>
    </row>
    <row r="34" spans="1:6" ht="75.75" customHeight="1" x14ac:dyDescent="0.2">
      <c r="A34" s="23"/>
      <c r="B34" s="56" t="s">
        <v>2</v>
      </c>
      <c r="C34" s="56"/>
      <c r="D34" s="56"/>
      <c r="E34" s="21"/>
      <c r="F34" s="66"/>
    </row>
    <row r="35" spans="1:6" s="16" customFormat="1" ht="75.75" customHeight="1" x14ac:dyDescent="0.2">
      <c r="A35" s="22"/>
      <c r="B35" s="56" t="s">
        <v>103</v>
      </c>
      <c r="C35" s="56"/>
      <c r="D35" s="56"/>
      <c r="E35" s="20">
        <f>E36</f>
        <v>246000</v>
      </c>
      <c r="F35" s="66"/>
    </row>
    <row r="36" spans="1:6" ht="75.75" customHeight="1" x14ac:dyDescent="0.2">
      <c r="A36" s="23">
        <v>18100000000</v>
      </c>
      <c r="B36" s="55" t="s">
        <v>1</v>
      </c>
      <c r="C36" s="55"/>
      <c r="D36" s="55"/>
      <c r="E36" s="21">
        <v>246000</v>
      </c>
      <c r="F36" s="66"/>
    </row>
    <row r="37" spans="1:6" s="16" customFormat="1" ht="116.25" customHeight="1" x14ac:dyDescent="0.2">
      <c r="A37" s="22">
        <v>41051200</v>
      </c>
      <c r="B37" s="56" t="s">
        <v>7</v>
      </c>
      <c r="C37" s="56"/>
      <c r="D37" s="56"/>
      <c r="E37" s="20">
        <f>E38</f>
        <v>2684700</v>
      </c>
      <c r="F37" s="66"/>
    </row>
    <row r="38" spans="1:6" ht="75.75" customHeight="1" x14ac:dyDescent="0.2">
      <c r="A38" s="23">
        <v>18100000000</v>
      </c>
      <c r="B38" s="55" t="s">
        <v>1</v>
      </c>
      <c r="C38" s="55"/>
      <c r="D38" s="55"/>
      <c r="E38" s="21">
        <f>E41+E43</f>
        <v>2684700</v>
      </c>
      <c r="F38" s="66"/>
    </row>
    <row r="39" spans="1:6" ht="75.75" customHeight="1" x14ac:dyDescent="0.2">
      <c r="A39" s="23"/>
      <c r="B39" s="56" t="s">
        <v>2</v>
      </c>
      <c r="C39" s="56"/>
      <c r="D39" s="56"/>
      <c r="E39" s="21"/>
      <c r="F39" s="66"/>
    </row>
    <row r="40" spans="1:6" s="16" customFormat="1" ht="132.75" customHeight="1" x14ac:dyDescent="0.2">
      <c r="A40" s="22"/>
      <c r="B40" s="56" t="s">
        <v>33</v>
      </c>
      <c r="C40" s="56"/>
      <c r="D40" s="56"/>
      <c r="E40" s="20">
        <f>E41</f>
        <v>1780860</v>
      </c>
      <c r="F40" s="66"/>
    </row>
    <row r="41" spans="1:6" ht="75.75" customHeight="1" x14ac:dyDescent="0.2">
      <c r="A41" s="23">
        <v>18100000000</v>
      </c>
      <c r="B41" s="55" t="s">
        <v>1</v>
      </c>
      <c r="C41" s="55"/>
      <c r="D41" s="55"/>
      <c r="E41" s="21">
        <v>1780860</v>
      </c>
      <c r="F41" s="66"/>
    </row>
    <row r="42" spans="1:6" s="16" customFormat="1" ht="129.75" customHeight="1" x14ac:dyDescent="0.2">
      <c r="A42" s="22"/>
      <c r="B42" s="56" t="s">
        <v>87</v>
      </c>
      <c r="C42" s="56"/>
      <c r="D42" s="56"/>
      <c r="E42" s="20">
        <f>E43</f>
        <v>903840</v>
      </c>
      <c r="F42" s="66"/>
    </row>
    <row r="43" spans="1:6" ht="75.75" customHeight="1" x14ac:dyDescent="0.2">
      <c r="A43" s="23">
        <v>18100000000</v>
      </c>
      <c r="B43" s="55" t="s">
        <v>1</v>
      </c>
      <c r="C43" s="55"/>
      <c r="D43" s="55"/>
      <c r="E43" s="21">
        <v>903840</v>
      </c>
      <c r="F43" s="66"/>
    </row>
    <row r="44" spans="1:6" s="18" customFormat="1" ht="120.75" customHeight="1" x14ac:dyDescent="0.2">
      <c r="A44" s="22" t="s">
        <v>71</v>
      </c>
      <c r="B44" s="56" t="s">
        <v>72</v>
      </c>
      <c r="C44" s="56"/>
      <c r="D44" s="56"/>
      <c r="E44" s="20">
        <f>E45</f>
        <v>1174231</v>
      </c>
      <c r="F44" s="66"/>
    </row>
    <row r="45" spans="1:6" ht="75.75" customHeight="1" x14ac:dyDescent="0.2">
      <c r="A45" s="23">
        <v>18100000000</v>
      </c>
      <c r="B45" s="55" t="s">
        <v>1</v>
      </c>
      <c r="C45" s="55"/>
      <c r="D45" s="55"/>
      <c r="E45" s="21">
        <f>E48</f>
        <v>1174231</v>
      </c>
      <c r="F45" s="66"/>
    </row>
    <row r="46" spans="1:6" s="16" customFormat="1" ht="75.75" customHeight="1" x14ac:dyDescent="0.2">
      <c r="A46" s="22"/>
      <c r="B46" s="56" t="s">
        <v>2</v>
      </c>
      <c r="C46" s="56"/>
      <c r="D46" s="56"/>
      <c r="E46" s="20"/>
      <c r="F46" s="66"/>
    </row>
    <row r="47" spans="1:6" s="16" customFormat="1" ht="123.75" customHeight="1" x14ac:dyDescent="0.2">
      <c r="A47" s="22"/>
      <c r="B47" s="56" t="s">
        <v>73</v>
      </c>
      <c r="C47" s="56"/>
      <c r="D47" s="56"/>
      <c r="E47" s="20">
        <f>E48</f>
        <v>1174231</v>
      </c>
      <c r="F47" s="66"/>
    </row>
    <row r="48" spans="1:6" ht="75.75" customHeight="1" x14ac:dyDescent="0.2">
      <c r="A48" s="23">
        <v>18100000000</v>
      </c>
      <c r="B48" s="55" t="s">
        <v>1</v>
      </c>
      <c r="C48" s="55"/>
      <c r="D48" s="55"/>
      <c r="E48" s="21">
        <v>1174231</v>
      </c>
      <c r="F48" s="66"/>
    </row>
    <row r="49" spans="1:6" s="16" customFormat="1" ht="116.25" customHeight="1" x14ac:dyDescent="0.2">
      <c r="A49" s="22" t="s">
        <v>46</v>
      </c>
      <c r="B49" s="56" t="s">
        <v>45</v>
      </c>
      <c r="C49" s="56"/>
      <c r="D49" s="56"/>
      <c r="E49" s="20">
        <f>E52+E53+E54+E56+E57+E58+E59+E62+E55+E60+E61+E50</f>
        <v>588815</v>
      </c>
      <c r="F49" s="66"/>
    </row>
    <row r="50" spans="1:6" ht="75.75" customHeight="1" x14ac:dyDescent="0.2">
      <c r="A50" s="23" t="s">
        <v>96</v>
      </c>
      <c r="B50" s="55" t="s">
        <v>97</v>
      </c>
      <c r="C50" s="55"/>
      <c r="D50" s="55"/>
      <c r="E50" s="21">
        <v>87260</v>
      </c>
      <c r="F50" s="66"/>
    </row>
    <row r="51" spans="1:6" ht="114" x14ac:dyDescent="0.2">
      <c r="A51" s="30" t="s">
        <v>14</v>
      </c>
      <c r="B51" s="54" t="s">
        <v>15</v>
      </c>
      <c r="C51" s="54"/>
      <c r="D51" s="54"/>
      <c r="E51" s="34" t="s">
        <v>3</v>
      </c>
      <c r="F51" s="66"/>
    </row>
    <row r="52" spans="1:6" ht="75.75" customHeight="1" x14ac:dyDescent="0.2">
      <c r="A52" s="23" t="s">
        <v>57</v>
      </c>
      <c r="B52" s="55" t="s">
        <v>56</v>
      </c>
      <c r="C52" s="55"/>
      <c r="D52" s="55"/>
      <c r="E52" s="21">
        <v>22165</v>
      </c>
      <c r="F52" s="66"/>
    </row>
    <row r="53" spans="1:6" ht="75.75" customHeight="1" x14ac:dyDescent="0.2">
      <c r="A53" s="23" t="s">
        <v>48</v>
      </c>
      <c r="B53" s="55" t="s">
        <v>47</v>
      </c>
      <c r="C53" s="55"/>
      <c r="D53" s="55"/>
      <c r="E53" s="21">
        <v>24630</v>
      </c>
      <c r="F53" s="66"/>
    </row>
    <row r="54" spans="1:6" ht="75.75" customHeight="1" x14ac:dyDescent="0.2">
      <c r="A54" s="23" t="s">
        <v>58</v>
      </c>
      <c r="B54" s="55" t="s">
        <v>59</v>
      </c>
      <c r="C54" s="55"/>
      <c r="D54" s="55"/>
      <c r="E54" s="21">
        <v>48560</v>
      </c>
      <c r="F54" s="66"/>
    </row>
    <row r="55" spans="1:6" ht="75.75" customHeight="1" x14ac:dyDescent="0.2">
      <c r="A55" s="23" t="s">
        <v>80</v>
      </c>
      <c r="B55" s="55" t="s">
        <v>81</v>
      </c>
      <c r="C55" s="55"/>
      <c r="D55" s="55"/>
      <c r="E55" s="21">
        <v>30260</v>
      </c>
      <c r="F55" s="66"/>
    </row>
    <row r="56" spans="1:6" ht="75.75" customHeight="1" x14ac:dyDescent="0.2">
      <c r="A56" s="23" t="s">
        <v>51</v>
      </c>
      <c r="B56" s="55" t="s">
        <v>50</v>
      </c>
      <c r="C56" s="55"/>
      <c r="D56" s="55"/>
      <c r="E56" s="21">
        <v>42220</v>
      </c>
      <c r="F56" s="66"/>
    </row>
    <row r="57" spans="1:6" ht="75.75" customHeight="1" x14ac:dyDescent="0.2">
      <c r="A57" s="23" t="s">
        <v>53</v>
      </c>
      <c r="B57" s="55" t="s">
        <v>52</v>
      </c>
      <c r="C57" s="55"/>
      <c r="D57" s="55"/>
      <c r="E57" s="21">
        <v>50000</v>
      </c>
      <c r="F57" s="66"/>
    </row>
    <row r="58" spans="1:6" ht="75.75" customHeight="1" x14ac:dyDescent="0.2">
      <c r="A58" s="23" t="s">
        <v>55</v>
      </c>
      <c r="B58" s="55" t="s">
        <v>54</v>
      </c>
      <c r="C58" s="55"/>
      <c r="D58" s="55"/>
      <c r="E58" s="21">
        <v>78110</v>
      </c>
      <c r="F58" s="66"/>
    </row>
    <row r="59" spans="1:6" ht="75.75" customHeight="1" x14ac:dyDescent="0.2">
      <c r="A59" s="23" t="s">
        <v>49</v>
      </c>
      <c r="B59" s="55" t="s">
        <v>11</v>
      </c>
      <c r="C59" s="55"/>
      <c r="D59" s="55"/>
      <c r="E59" s="21">
        <v>43630</v>
      </c>
      <c r="F59" s="66"/>
    </row>
    <row r="60" spans="1:6" ht="75.75" customHeight="1" x14ac:dyDescent="0.2">
      <c r="A60" s="23" t="s">
        <v>92</v>
      </c>
      <c r="B60" s="55" t="s">
        <v>93</v>
      </c>
      <c r="C60" s="55"/>
      <c r="D60" s="55"/>
      <c r="E60" s="21">
        <v>81980</v>
      </c>
      <c r="F60" s="66"/>
    </row>
    <row r="61" spans="1:6" ht="75.75" customHeight="1" x14ac:dyDescent="0.2">
      <c r="A61" s="23" t="s">
        <v>94</v>
      </c>
      <c r="B61" s="55" t="s">
        <v>95</v>
      </c>
      <c r="C61" s="55"/>
      <c r="D61" s="55"/>
      <c r="E61" s="21">
        <v>30000</v>
      </c>
      <c r="F61" s="66"/>
    </row>
    <row r="62" spans="1:6" ht="75.75" customHeight="1" x14ac:dyDescent="0.2">
      <c r="A62" s="23" t="s">
        <v>63</v>
      </c>
      <c r="B62" s="55" t="s">
        <v>64</v>
      </c>
      <c r="C62" s="55"/>
      <c r="D62" s="55"/>
      <c r="E62" s="21">
        <v>50000</v>
      </c>
      <c r="F62" s="66"/>
    </row>
    <row r="63" spans="1:6" s="16" customFormat="1" ht="75.75" customHeight="1" x14ac:dyDescent="0.2">
      <c r="A63" s="22">
        <v>41053900</v>
      </c>
      <c r="B63" s="56" t="s">
        <v>34</v>
      </c>
      <c r="C63" s="56"/>
      <c r="D63" s="56"/>
      <c r="E63" s="20">
        <f>E64</f>
        <v>4858460.24</v>
      </c>
      <c r="F63" s="66"/>
    </row>
    <row r="64" spans="1:6" ht="75.75" customHeight="1" x14ac:dyDescent="0.2">
      <c r="A64" s="23">
        <v>18100000000</v>
      </c>
      <c r="B64" s="55" t="s">
        <v>1</v>
      </c>
      <c r="C64" s="55"/>
      <c r="D64" s="55"/>
      <c r="E64" s="21">
        <f>E66+E68+E70+E73+E75+E77+E79+E81+E83</f>
        <v>4858460.24</v>
      </c>
      <c r="F64" s="66"/>
    </row>
    <row r="65" spans="1:6" ht="75.75" customHeight="1" x14ac:dyDescent="0.2">
      <c r="A65" s="23"/>
      <c r="B65" s="56" t="s">
        <v>2</v>
      </c>
      <c r="C65" s="56"/>
      <c r="D65" s="56"/>
      <c r="E65" s="21"/>
      <c r="F65" s="66"/>
    </row>
    <row r="66" spans="1:6" s="16" customFormat="1" ht="75.75" customHeight="1" x14ac:dyDescent="0.2">
      <c r="A66" s="22"/>
      <c r="B66" s="56" t="s">
        <v>35</v>
      </c>
      <c r="C66" s="56"/>
      <c r="D66" s="56"/>
      <c r="E66" s="20">
        <f>E67</f>
        <v>667500</v>
      </c>
      <c r="F66" s="66"/>
    </row>
    <row r="67" spans="1:6" ht="75.75" customHeight="1" x14ac:dyDescent="0.2">
      <c r="A67" s="23">
        <v>18100000000</v>
      </c>
      <c r="B67" s="55" t="s">
        <v>1</v>
      </c>
      <c r="C67" s="55"/>
      <c r="D67" s="55"/>
      <c r="E67" s="21">
        <v>667500</v>
      </c>
      <c r="F67" s="66"/>
    </row>
    <row r="68" spans="1:6" s="16" customFormat="1" ht="159.75" customHeight="1" x14ac:dyDescent="0.2">
      <c r="A68" s="22"/>
      <c r="B68" s="56" t="s">
        <v>36</v>
      </c>
      <c r="C68" s="56"/>
      <c r="D68" s="56"/>
      <c r="E68" s="20">
        <f>E69</f>
        <v>288000</v>
      </c>
      <c r="F68" s="66"/>
    </row>
    <row r="69" spans="1:6" ht="75.75" customHeight="1" x14ac:dyDescent="0.2">
      <c r="A69" s="23">
        <v>18100000000</v>
      </c>
      <c r="B69" s="55" t="s">
        <v>1</v>
      </c>
      <c r="C69" s="55"/>
      <c r="D69" s="55"/>
      <c r="E69" s="21">
        <v>288000</v>
      </c>
      <c r="F69" s="66"/>
    </row>
    <row r="70" spans="1:6" s="16" customFormat="1" ht="96.75" customHeight="1" x14ac:dyDescent="0.2">
      <c r="A70" s="22"/>
      <c r="B70" s="56" t="s">
        <v>37</v>
      </c>
      <c r="C70" s="56"/>
      <c r="D70" s="56"/>
      <c r="E70" s="20">
        <f>E71</f>
        <v>198209</v>
      </c>
      <c r="F70" s="66"/>
    </row>
    <row r="71" spans="1:6" ht="75.75" customHeight="1" x14ac:dyDescent="0.2">
      <c r="A71" s="23">
        <v>18100000000</v>
      </c>
      <c r="B71" s="55" t="s">
        <v>1</v>
      </c>
      <c r="C71" s="55"/>
      <c r="D71" s="55"/>
      <c r="E71" s="21">
        <v>198209</v>
      </c>
      <c r="F71" s="66"/>
    </row>
    <row r="72" spans="1:6" ht="114" x14ac:dyDescent="0.2">
      <c r="A72" s="30" t="s">
        <v>14</v>
      </c>
      <c r="B72" s="54" t="s">
        <v>15</v>
      </c>
      <c r="C72" s="54"/>
      <c r="D72" s="54"/>
      <c r="E72" s="34" t="s">
        <v>3</v>
      </c>
      <c r="F72" s="66"/>
    </row>
    <row r="73" spans="1:6" s="16" customFormat="1" ht="75.75" customHeight="1" x14ac:dyDescent="0.2">
      <c r="A73" s="22"/>
      <c r="B73" s="56" t="s">
        <v>38</v>
      </c>
      <c r="C73" s="56"/>
      <c r="D73" s="56"/>
      <c r="E73" s="20">
        <f>E74</f>
        <v>245000</v>
      </c>
      <c r="F73" s="66"/>
    </row>
    <row r="74" spans="1:6" ht="75.75" customHeight="1" x14ac:dyDescent="0.2">
      <c r="A74" s="23">
        <v>18100000000</v>
      </c>
      <c r="B74" s="55" t="s">
        <v>1</v>
      </c>
      <c r="C74" s="55"/>
      <c r="D74" s="55"/>
      <c r="E74" s="21">
        <v>245000</v>
      </c>
      <c r="F74" s="66"/>
    </row>
    <row r="75" spans="1:6" s="16" customFormat="1" ht="96.75" customHeight="1" x14ac:dyDescent="0.2">
      <c r="A75" s="22"/>
      <c r="B75" s="56" t="s">
        <v>39</v>
      </c>
      <c r="C75" s="56"/>
      <c r="D75" s="56"/>
      <c r="E75" s="20">
        <f>E76</f>
        <v>48000</v>
      </c>
      <c r="F75" s="66"/>
    </row>
    <row r="76" spans="1:6" ht="75.75" customHeight="1" x14ac:dyDescent="0.2">
      <c r="A76" s="23">
        <v>18100000000</v>
      </c>
      <c r="B76" s="55" t="s">
        <v>1</v>
      </c>
      <c r="C76" s="55"/>
      <c r="D76" s="55"/>
      <c r="E76" s="21">
        <v>48000</v>
      </c>
      <c r="F76" s="66"/>
    </row>
    <row r="77" spans="1:6" s="16" customFormat="1" ht="87.75" customHeight="1" x14ac:dyDescent="0.2">
      <c r="A77" s="22"/>
      <c r="B77" s="56" t="s">
        <v>40</v>
      </c>
      <c r="C77" s="56"/>
      <c r="D77" s="56"/>
      <c r="E77" s="20">
        <f>E78</f>
        <v>90</v>
      </c>
      <c r="F77" s="66"/>
    </row>
    <row r="78" spans="1:6" ht="75.75" customHeight="1" x14ac:dyDescent="0.2">
      <c r="A78" s="23">
        <v>18100000000</v>
      </c>
      <c r="B78" s="55" t="s">
        <v>1</v>
      </c>
      <c r="C78" s="55"/>
      <c r="D78" s="55"/>
      <c r="E78" s="21">
        <v>90</v>
      </c>
      <c r="F78" s="66"/>
    </row>
    <row r="79" spans="1:6" s="16" customFormat="1" ht="138.75" customHeight="1" x14ac:dyDescent="0.2">
      <c r="A79" s="22"/>
      <c r="B79" s="56" t="s">
        <v>77</v>
      </c>
      <c r="C79" s="56"/>
      <c r="D79" s="56"/>
      <c r="E79" s="20">
        <f>E80</f>
        <v>12000</v>
      </c>
      <c r="F79" s="66"/>
    </row>
    <row r="80" spans="1:6" ht="75.75" customHeight="1" x14ac:dyDescent="0.2">
      <c r="A80" s="23">
        <v>18100000000</v>
      </c>
      <c r="B80" s="55" t="s">
        <v>1</v>
      </c>
      <c r="C80" s="55"/>
      <c r="D80" s="55"/>
      <c r="E80" s="21">
        <v>12000</v>
      </c>
      <c r="F80" s="66"/>
    </row>
    <row r="81" spans="1:6" s="16" customFormat="1" ht="202.5" customHeight="1" x14ac:dyDescent="0.2">
      <c r="A81" s="22"/>
      <c r="B81" s="56" t="s">
        <v>78</v>
      </c>
      <c r="C81" s="56"/>
      <c r="D81" s="56"/>
      <c r="E81" s="20">
        <f>E82</f>
        <v>2941389.26</v>
      </c>
      <c r="F81" s="66"/>
    </row>
    <row r="82" spans="1:6" ht="75.75" customHeight="1" x14ac:dyDescent="0.2">
      <c r="A82" s="23">
        <v>18100000000</v>
      </c>
      <c r="B82" s="55" t="s">
        <v>1</v>
      </c>
      <c r="C82" s="55"/>
      <c r="D82" s="55"/>
      <c r="E82" s="21">
        <v>2941389.26</v>
      </c>
      <c r="F82" s="66"/>
    </row>
    <row r="83" spans="1:6" s="16" customFormat="1" ht="75.75" customHeight="1" x14ac:dyDescent="0.2">
      <c r="A83" s="22"/>
      <c r="B83" s="56" t="s">
        <v>79</v>
      </c>
      <c r="C83" s="56"/>
      <c r="D83" s="56"/>
      <c r="E83" s="20">
        <f>E84</f>
        <v>458271.98</v>
      </c>
      <c r="F83" s="66"/>
    </row>
    <row r="84" spans="1:6" ht="75.75" customHeight="1" x14ac:dyDescent="0.2">
      <c r="A84" s="23">
        <v>18100000000</v>
      </c>
      <c r="B84" s="55" t="s">
        <v>1</v>
      </c>
      <c r="C84" s="55"/>
      <c r="D84" s="55"/>
      <c r="E84" s="21">
        <f>400721.98+46140+11410</f>
        <v>458271.98</v>
      </c>
      <c r="F84" s="66"/>
    </row>
    <row r="85" spans="1:6" s="16" customFormat="1" ht="126.75" customHeight="1" x14ac:dyDescent="0.2">
      <c r="A85" s="22" t="s">
        <v>83</v>
      </c>
      <c r="B85" s="56" t="s">
        <v>82</v>
      </c>
      <c r="C85" s="56"/>
      <c r="D85" s="56"/>
      <c r="E85" s="20">
        <f>E86</f>
        <v>11403700</v>
      </c>
      <c r="F85" s="66"/>
    </row>
    <row r="86" spans="1:6" ht="75.75" customHeight="1" x14ac:dyDescent="0.2">
      <c r="A86" s="23">
        <v>18100000000</v>
      </c>
      <c r="B86" s="55" t="s">
        <v>1</v>
      </c>
      <c r="C86" s="55"/>
      <c r="D86" s="55"/>
      <c r="E86" s="21">
        <f>E89</f>
        <v>11403700</v>
      </c>
      <c r="F86" s="66"/>
    </row>
    <row r="87" spans="1:6" ht="75.75" customHeight="1" x14ac:dyDescent="0.2">
      <c r="A87" s="23"/>
      <c r="B87" s="56" t="s">
        <v>2</v>
      </c>
      <c r="C87" s="56"/>
      <c r="D87" s="56"/>
      <c r="E87" s="21"/>
      <c r="F87" s="66"/>
    </row>
    <row r="88" spans="1:6" s="16" customFormat="1" ht="114.75" customHeight="1" x14ac:dyDescent="0.2">
      <c r="A88" s="22"/>
      <c r="B88" s="56" t="s">
        <v>120</v>
      </c>
      <c r="C88" s="56"/>
      <c r="D88" s="56"/>
      <c r="E88" s="20">
        <f>E89</f>
        <v>11403700</v>
      </c>
      <c r="F88" s="66"/>
    </row>
    <row r="89" spans="1:6" ht="75.75" customHeight="1" x14ac:dyDescent="0.2">
      <c r="A89" s="23">
        <v>18100000000</v>
      </c>
      <c r="B89" s="55" t="s">
        <v>1</v>
      </c>
      <c r="C89" s="55"/>
      <c r="D89" s="55"/>
      <c r="E89" s="21">
        <f>7670800+3732900</f>
        <v>11403700</v>
      </c>
      <c r="F89" s="66"/>
    </row>
    <row r="90" spans="1:6" ht="75.75" customHeight="1" x14ac:dyDescent="0.2">
      <c r="A90" s="54" t="s">
        <v>100</v>
      </c>
      <c r="B90" s="54"/>
      <c r="C90" s="54"/>
      <c r="D90" s="54"/>
      <c r="E90" s="54"/>
      <c r="F90" s="67"/>
    </row>
    <row r="91" spans="1:6" ht="174" customHeight="1" x14ac:dyDescent="0.2">
      <c r="A91" s="30" t="s">
        <v>14</v>
      </c>
      <c r="B91" s="54" t="s">
        <v>15</v>
      </c>
      <c r="C91" s="54"/>
      <c r="D91" s="54"/>
      <c r="E91" s="34" t="s">
        <v>3</v>
      </c>
      <c r="F91" s="67"/>
    </row>
    <row r="92" spans="1:6" ht="118.5" customHeight="1" x14ac:dyDescent="0.2">
      <c r="A92" s="22" t="s">
        <v>98</v>
      </c>
      <c r="B92" s="56" t="s">
        <v>99</v>
      </c>
      <c r="C92" s="56"/>
      <c r="D92" s="56"/>
      <c r="E92" s="20">
        <f>E93</f>
        <v>1754000</v>
      </c>
      <c r="F92" s="67"/>
    </row>
    <row r="93" spans="1:6" ht="75.75" customHeight="1" x14ac:dyDescent="0.2">
      <c r="A93" s="23">
        <v>18100000000</v>
      </c>
      <c r="B93" s="55" t="s">
        <v>1</v>
      </c>
      <c r="C93" s="55"/>
      <c r="D93" s="55"/>
      <c r="E93" s="21">
        <f>E96</f>
        <v>1754000</v>
      </c>
      <c r="F93" s="67"/>
    </row>
    <row r="94" spans="1:6" ht="75.75" customHeight="1" x14ac:dyDescent="0.2">
      <c r="A94" s="23"/>
      <c r="B94" s="56" t="s">
        <v>2</v>
      </c>
      <c r="C94" s="56"/>
      <c r="D94" s="56"/>
      <c r="E94" s="21"/>
      <c r="F94" s="67"/>
    </row>
    <row r="95" spans="1:6" s="16" customFormat="1" ht="75.75" customHeight="1" x14ac:dyDescent="0.2">
      <c r="A95" s="22"/>
      <c r="B95" s="56" t="s">
        <v>103</v>
      </c>
      <c r="C95" s="56"/>
      <c r="D95" s="56"/>
      <c r="E95" s="20">
        <f>E96</f>
        <v>1754000</v>
      </c>
      <c r="F95" s="67"/>
    </row>
    <row r="96" spans="1:6" ht="75.75" customHeight="1" x14ac:dyDescent="0.2">
      <c r="A96" s="23">
        <v>18100000000</v>
      </c>
      <c r="B96" s="55" t="s">
        <v>1</v>
      </c>
      <c r="C96" s="55"/>
      <c r="D96" s="55"/>
      <c r="E96" s="21">
        <v>1754000</v>
      </c>
      <c r="F96" s="67"/>
    </row>
    <row r="97" spans="1:6" s="32" customFormat="1" ht="75.75" customHeight="1" x14ac:dyDescent="0.85">
      <c r="A97" s="30" t="s">
        <v>0</v>
      </c>
      <c r="B97" s="57" t="s">
        <v>17</v>
      </c>
      <c r="C97" s="57"/>
      <c r="D97" s="57"/>
      <c r="E97" s="31">
        <f>E98+E99</f>
        <v>516522281.24000001</v>
      </c>
      <c r="F97" s="67"/>
    </row>
    <row r="98" spans="1:6" s="32" customFormat="1" ht="75.75" customHeight="1" x14ac:dyDescent="0.85">
      <c r="A98" s="30" t="s">
        <v>0</v>
      </c>
      <c r="B98" s="57" t="s">
        <v>18</v>
      </c>
      <c r="C98" s="57"/>
      <c r="D98" s="57"/>
      <c r="E98" s="31">
        <f>E63+E24+E20+E37+E49+E44+E85+E32+E22</f>
        <v>514768281.24000001</v>
      </c>
      <c r="F98" s="67"/>
    </row>
    <row r="99" spans="1:6" s="32" customFormat="1" ht="75.75" customHeight="1" x14ac:dyDescent="0.85">
      <c r="A99" s="30" t="s">
        <v>0</v>
      </c>
      <c r="B99" s="57" t="s">
        <v>19</v>
      </c>
      <c r="C99" s="57"/>
      <c r="D99" s="57"/>
      <c r="E99" s="31">
        <f>E92</f>
        <v>1754000</v>
      </c>
      <c r="F99" s="67"/>
    </row>
    <row r="100" spans="1:6" s="8" customFormat="1" ht="75.75" customHeight="1" x14ac:dyDescent="0.2">
      <c r="A100" s="58" t="s">
        <v>21</v>
      </c>
      <c r="B100" s="58"/>
      <c r="C100" s="58"/>
      <c r="D100" s="58"/>
      <c r="E100" s="58"/>
      <c r="F100" s="66"/>
    </row>
    <row r="101" spans="1:6" s="8" customFormat="1" ht="60.75" customHeight="1" x14ac:dyDescent="0.8">
      <c r="A101" s="25"/>
      <c r="B101" s="25"/>
      <c r="C101" s="24"/>
      <c r="D101" s="24"/>
      <c r="E101" s="48" t="s">
        <v>20</v>
      </c>
      <c r="F101" s="66"/>
    </row>
    <row r="102" spans="1:6" s="17" customFormat="1" ht="228" x14ac:dyDescent="0.2">
      <c r="A102" s="30" t="s">
        <v>22</v>
      </c>
      <c r="B102" s="30" t="s">
        <v>23</v>
      </c>
      <c r="C102" s="54" t="s">
        <v>26</v>
      </c>
      <c r="D102" s="54"/>
      <c r="E102" s="34" t="s">
        <v>3</v>
      </c>
      <c r="F102" s="66"/>
    </row>
    <row r="103" spans="1:6" s="33" customFormat="1" ht="75.75" customHeight="1" x14ac:dyDescent="0.85">
      <c r="A103" s="54" t="s">
        <v>24</v>
      </c>
      <c r="B103" s="54"/>
      <c r="C103" s="54"/>
      <c r="D103" s="54"/>
      <c r="E103" s="54"/>
      <c r="F103" s="66"/>
    </row>
    <row r="104" spans="1:6" s="17" customFormat="1" ht="75.75" customHeight="1" x14ac:dyDescent="0.2">
      <c r="A104" s="22">
        <v>3719110</v>
      </c>
      <c r="B104" s="22" t="s">
        <v>42</v>
      </c>
      <c r="C104" s="56" t="s">
        <v>27</v>
      </c>
      <c r="D104" s="56"/>
      <c r="E104" s="20">
        <f>E105</f>
        <v>100870700</v>
      </c>
      <c r="F104" s="66"/>
    </row>
    <row r="105" spans="1:6" s="8" customFormat="1" ht="75.75" customHeight="1" x14ac:dyDescent="0.2">
      <c r="A105" s="23">
        <v>99000000000</v>
      </c>
      <c r="B105" s="23"/>
      <c r="C105" s="55" t="s">
        <v>28</v>
      </c>
      <c r="D105" s="55"/>
      <c r="E105" s="21">
        <v>100870700</v>
      </c>
      <c r="F105" s="66"/>
    </row>
    <row r="106" spans="1:6" s="17" customFormat="1" ht="112.5" customHeight="1" x14ac:dyDescent="0.2">
      <c r="A106" s="22"/>
      <c r="B106" s="22" t="s">
        <v>102</v>
      </c>
      <c r="C106" s="56" t="s">
        <v>99</v>
      </c>
      <c r="D106" s="56"/>
      <c r="E106" s="20">
        <f>E107</f>
        <v>693000</v>
      </c>
      <c r="F106" s="66"/>
    </row>
    <row r="107" spans="1:6" s="8" customFormat="1" ht="75.75" customHeight="1" x14ac:dyDescent="0.2">
      <c r="A107" s="23">
        <v>18100000000</v>
      </c>
      <c r="B107" s="23"/>
      <c r="C107" s="55" t="s">
        <v>1</v>
      </c>
      <c r="D107" s="55"/>
      <c r="E107" s="21">
        <f>E110</f>
        <v>693000</v>
      </c>
      <c r="F107" s="66"/>
    </row>
    <row r="108" spans="1:6" ht="75.75" customHeight="1" x14ac:dyDescent="0.2">
      <c r="A108" s="23"/>
      <c r="B108" s="56" t="s">
        <v>2</v>
      </c>
      <c r="C108" s="56"/>
      <c r="D108" s="56"/>
      <c r="E108" s="21"/>
      <c r="F108" s="66"/>
    </row>
    <row r="109" spans="1:6" s="16" customFormat="1" ht="75.75" customHeight="1" x14ac:dyDescent="0.2">
      <c r="A109" s="22" t="s">
        <v>101</v>
      </c>
      <c r="B109" s="43"/>
      <c r="C109" s="56" t="s">
        <v>104</v>
      </c>
      <c r="D109" s="56"/>
      <c r="E109" s="20">
        <f>E110</f>
        <v>693000</v>
      </c>
      <c r="F109" s="66"/>
    </row>
    <row r="110" spans="1:6" ht="75.75" customHeight="1" x14ac:dyDescent="0.2">
      <c r="A110" s="23">
        <v>18100000000</v>
      </c>
      <c r="B110" s="44"/>
      <c r="C110" s="55" t="s">
        <v>1</v>
      </c>
      <c r="D110" s="55"/>
      <c r="E110" s="21">
        <v>693000</v>
      </c>
      <c r="F110" s="66"/>
    </row>
    <row r="111" spans="1:6" s="17" customFormat="1" ht="73.5" customHeight="1" x14ac:dyDescent="0.2">
      <c r="A111" s="22"/>
      <c r="B111" s="22" t="s">
        <v>43</v>
      </c>
      <c r="C111" s="56" t="s">
        <v>34</v>
      </c>
      <c r="D111" s="56"/>
      <c r="E111" s="20">
        <f>E112</f>
        <v>61810000</v>
      </c>
      <c r="F111" s="66"/>
    </row>
    <row r="112" spans="1:6" s="8" customFormat="1" ht="75.75" customHeight="1" x14ac:dyDescent="0.2">
      <c r="A112" s="23">
        <v>18100000000</v>
      </c>
      <c r="B112" s="23"/>
      <c r="C112" s="55" t="s">
        <v>1</v>
      </c>
      <c r="D112" s="55"/>
      <c r="E112" s="21">
        <f>E115+E119+E117</f>
        <v>61810000</v>
      </c>
      <c r="F112" s="66"/>
    </row>
    <row r="113" spans="1:6" ht="75.75" customHeight="1" x14ac:dyDescent="0.2">
      <c r="A113" s="23"/>
      <c r="B113" s="56" t="s">
        <v>2</v>
      </c>
      <c r="C113" s="56"/>
      <c r="D113" s="56"/>
      <c r="E113" s="21"/>
      <c r="F113" s="66"/>
    </row>
    <row r="114" spans="1:6" s="17" customFormat="1" ht="139.5" customHeight="1" x14ac:dyDescent="0.2">
      <c r="A114" s="22" t="s">
        <v>29</v>
      </c>
      <c r="B114" s="22"/>
      <c r="C114" s="56" t="s">
        <v>112</v>
      </c>
      <c r="D114" s="56"/>
      <c r="E114" s="20">
        <f>E115</f>
        <v>59300000</v>
      </c>
      <c r="F114" s="66"/>
    </row>
    <row r="115" spans="1:6" s="8" customFormat="1" ht="77.25" customHeight="1" x14ac:dyDescent="0.2">
      <c r="A115" s="23">
        <v>18100000000</v>
      </c>
      <c r="B115" s="23"/>
      <c r="C115" s="55" t="s">
        <v>1</v>
      </c>
      <c r="D115" s="55"/>
      <c r="E115" s="21">
        <v>59300000</v>
      </c>
      <c r="F115" s="66"/>
    </row>
    <row r="116" spans="1:6" s="17" customFormat="1" ht="73.5" customHeight="1" x14ac:dyDescent="0.2">
      <c r="A116" s="22" t="s">
        <v>29</v>
      </c>
      <c r="B116" s="22"/>
      <c r="C116" s="56" t="s">
        <v>107</v>
      </c>
      <c r="D116" s="56"/>
      <c r="E116" s="20">
        <f>E117</f>
        <v>10000</v>
      </c>
      <c r="F116" s="66"/>
    </row>
    <row r="117" spans="1:6" s="8" customFormat="1" ht="77.25" customHeight="1" x14ac:dyDescent="0.2">
      <c r="A117" s="23">
        <v>18100000000</v>
      </c>
      <c r="B117" s="23"/>
      <c r="C117" s="55" t="s">
        <v>1</v>
      </c>
      <c r="D117" s="55"/>
      <c r="E117" s="21">
        <v>10000</v>
      </c>
      <c r="F117" s="66"/>
    </row>
    <row r="118" spans="1:6" s="17" customFormat="1" ht="197.25" customHeight="1" x14ac:dyDescent="0.2">
      <c r="A118" s="22" t="s">
        <v>30</v>
      </c>
      <c r="B118" s="22"/>
      <c r="C118" s="56" t="s">
        <v>108</v>
      </c>
      <c r="D118" s="56"/>
      <c r="E118" s="20">
        <f>E119</f>
        <v>2500000</v>
      </c>
      <c r="F118" s="66"/>
    </row>
    <row r="119" spans="1:6" s="8" customFormat="1" ht="66" customHeight="1" x14ac:dyDescent="0.2">
      <c r="A119" s="23">
        <v>18100000000</v>
      </c>
      <c r="B119" s="23"/>
      <c r="C119" s="55" t="s">
        <v>1</v>
      </c>
      <c r="D119" s="55"/>
      <c r="E119" s="21">
        <v>2500000</v>
      </c>
      <c r="F119" s="66"/>
    </row>
    <row r="120" spans="1:6" s="8" customFormat="1" ht="228" x14ac:dyDescent="0.2">
      <c r="A120" s="30" t="s">
        <v>22</v>
      </c>
      <c r="B120" s="30" t="s">
        <v>23</v>
      </c>
      <c r="C120" s="54" t="s">
        <v>26</v>
      </c>
      <c r="D120" s="54"/>
      <c r="E120" s="34" t="s">
        <v>3</v>
      </c>
      <c r="F120" s="66"/>
    </row>
    <row r="121" spans="1:6" s="17" customFormat="1" ht="118.5" customHeight="1" x14ac:dyDescent="0.2">
      <c r="A121" s="22"/>
      <c r="B121" s="22" t="s">
        <v>68</v>
      </c>
      <c r="C121" s="56" t="s">
        <v>69</v>
      </c>
      <c r="D121" s="56"/>
      <c r="E121" s="20">
        <f>E122</f>
        <v>323399</v>
      </c>
      <c r="F121" s="66"/>
    </row>
    <row r="122" spans="1:6" s="8" customFormat="1" ht="77.25" customHeight="1" x14ac:dyDescent="0.2">
      <c r="A122" s="23">
        <v>99000000000</v>
      </c>
      <c r="B122" s="23"/>
      <c r="C122" s="55" t="s">
        <v>28</v>
      </c>
      <c r="D122" s="55"/>
      <c r="E122" s="21">
        <f>E125+E127+E129+E131+E133</f>
        <v>323399</v>
      </c>
      <c r="F122" s="66"/>
    </row>
    <row r="123" spans="1:6" ht="75.75" customHeight="1" x14ac:dyDescent="0.2">
      <c r="A123" s="23"/>
      <c r="B123" s="56" t="s">
        <v>2</v>
      </c>
      <c r="C123" s="56"/>
      <c r="D123" s="56"/>
      <c r="E123" s="21"/>
      <c r="F123" s="66"/>
    </row>
    <row r="124" spans="1:6" s="17" customFormat="1" ht="122.25" customHeight="1" x14ac:dyDescent="0.2">
      <c r="A124" s="22" t="s">
        <v>106</v>
      </c>
      <c r="B124" s="22"/>
      <c r="C124" s="56" t="s">
        <v>113</v>
      </c>
      <c r="D124" s="56"/>
      <c r="E124" s="20">
        <f>E125</f>
        <v>5199</v>
      </c>
      <c r="F124" s="66"/>
    </row>
    <row r="125" spans="1:6" s="8" customFormat="1" ht="77.25" customHeight="1" x14ac:dyDescent="0.2">
      <c r="A125" s="23">
        <v>99000000000</v>
      </c>
      <c r="B125" s="23"/>
      <c r="C125" s="55" t="s">
        <v>28</v>
      </c>
      <c r="D125" s="55"/>
      <c r="E125" s="21">
        <v>5199</v>
      </c>
      <c r="F125" s="66"/>
    </row>
    <row r="126" spans="1:6" s="17" customFormat="1" ht="122.25" customHeight="1" x14ac:dyDescent="0.2">
      <c r="A126" s="22" t="s">
        <v>106</v>
      </c>
      <c r="B126" s="22"/>
      <c r="C126" s="56" t="s">
        <v>114</v>
      </c>
      <c r="D126" s="56"/>
      <c r="E126" s="20">
        <f>E127</f>
        <v>63600</v>
      </c>
      <c r="F126" s="66"/>
    </row>
    <row r="127" spans="1:6" s="8" customFormat="1" ht="77.25" customHeight="1" x14ac:dyDescent="0.2">
      <c r="A127" s="23">
        <v>99000000000</v>
      </c>
      <c r="B127" s="23"/>
      <c r="C127" s="55" t="s">
        <v>28</v>
      </c>
      <c r="D127" s="55"/>
      <c r="E127" s="21">
        <f>197600-134000</f>
        <v>63600</v>
      </c>
      <c r="F127" s="66"/>
    </row>
    <row r="128" spans="1:6" s="17" customFormat="1" ht="155.25" customHeight="1" x14ac:dyDescent="0.2">
      <c r="A128" s="22" t="s">
        <v>106</v>
      </c>
      <c r="B128" s="22"/>
      <c r="C128" s="56" t="s">
        <v>115</v>
      </c>
      <c r="D128" s="56"/>
      <c r="E128" s="20">
        <f>E129</f>
        <v>55000</v>
      </c>
      <c r="F128" s="66"/>
    </row>
    <row r="129" spans="1:6" s="8" customFormat="1" ht="77.25" customHeight="1" x14ac:dyDescent="0.2">
      <c r="A129" s="23">
        <v>99000000000</v>
      </c>
      <c r="B129" s="23"/>
      <c r="C129" s="55" t="s">
        <v>28</v>
      </c>
      <c r="D129" s="55"/>
      <c r="E129" s="21">
        <v>55000</v>
      </c>
      <c r="F129" s="66"/>
    </row>
    <row r="130" spans="1:6" s="17" customFormat="1" ht="122.25" customHeight="1" x14ac:dyDescent="0.2">
      <c r="A130" s="22" t="s">
        <v>106</v>
      </c>
      <c r="B130" s="22"/>
      <c r="C130" s="56" t="s">
        <v>116</v>
      </c>
      <c r="D130" s="56"/>
      <c r="E130" s="20">
        <f>E131</f>
        <v>150000</v>
      </c>
      <c r="F130" s="66"/>
    </row>
    <row r="131" spans="1:6" s="8" customFormat="1" ht="77.25" customHeight="1" x14ac:dyDescent="0.2">
      <c r="A131" s="23">
        <v>99000000000</v>
      </c>
      <c r="B131" s="23"/>
      <c r="C131" s="55" t="s">
        <v>28</v>
      </c>
      <c r="D131" s="55"/>
      <c r="E131" s="21">
        <v>150000</v>
      </c>
      <c r="F131" s="66"/>
    </row>
    <row r="132" spans="1:6" s="17" customFormat="1" ht="77.25" customHeight="1" x14ac:dyDescent="0.2">
      <c r="A132" s="22" t="s">
        <v>67</v>
      </c>
      <c r="B132" s="22"/>
      <c r="C132" s="56" t="s">
        <v>70</v>
      </c>
      <c r="D132" s="56"/>
      <c r="E132" s="20">
        <f>E133</f>
        <v>49600</v>
      </c>
      <c r="F132" s="66"/>
    </row>
    <row r="133" spans="1:6" s="8" customFormat="1" ht="77.25" customHeight="1" x14ac:dyDescent="0.2">
      <c r="A133" s="23">
        <v>99000000000</v>
      </c>
      <c r="B133" s="23"/>
      <c r="C133" s="55" t="s">
        <v>28</v>
      </c>
      <c r="D133" s="55"/>
      <c r="E133" s="21">
        <v>49600</v>
      </c>
      <c r="F133" s="66"/>
    </row>
    <row r="134" spans="1:6" s="33" customFormat="1" ht="90.75" customHeight="1" x14ac:dyDescent="0.85">
      <c r="A134" s="54" t="s">
        <v>25</v>
      </c>
      <c r="B134" s="54"/>
      <c r="C134" s="54"/>
      <c r="D134" s="54"/>
      <c r="E134" s="54"/>
      <c r="F134" s="66"/>
    </row>
    <row r="135" spans="1:6" s="17" customFormat="1" ht="112.5" customHeight="1" x14ac:dyDescent="0.2">
      <c r="A135" s="22"/>
      <c r="B135" s="22" t="s">
        <v>102</v>
      </c>
      <c r="C135" s="56" t="s">
        <v>99</v>
      </c>
      <c r="D135" s="56"/>
      <c r="E135" s="20">
        <f>E136</f>
        <v>3307000</v>
      </c>
      <c r="F135" s="66"/>
    </row>
    <row r="136" spans="1:6" s="8" customFormat="1" ht="75.75" customHeight="1" x14ac:dyDescent="0.2">
      <c r="A136" s="23">
        <v>18100000000</v>
      </c>
      <c r="B136" s="23"/>
      <c r="C136" s="55" t="s">
        <v>1</v>
      </c>
      <c r="D136" s="55"/>
      <c r="E136" s="21">
        <f>E140</f>
        <v>3307000</v>
      </c>
      <c r="F136" s="66"/>
    </row>
    <row r="137" spans="1:6" ht="75.75" customHeight="1" x14ac:dyDescent="0.2">
      <c r="A137" s="23"/>
      <c r="B137" s="56" t="s">
        <v>2</v>
      </c>
      <c r="C137" s="56"/>
      <c r="D137" s="56"/>
      <c r="E137" s="21"/>
      <c r="F137" s="66"/>
    </row>
    <row r="138" spans="1:6" s="8" customFormat="1" ht="228" x14ac:dyDescent="0.2">
      <c r="A138" s="30" t="s">
        <v>22</v>
      </c>
      <c r="B138" s="30" t="s">
        <v>23</v>
      </c>
      <c r="C138" s="54" t="s">
        <v>26</v>
      </c>
      <c r="D138" s="54"/>
      <c r="E138" s="34" t="s">
        <v>3</v>
      </c>
      <c r="F138" s="66"/>
    </row>
    <row r="139" spans="1:6" s="16" customFormat="1" ht="99" customHeight="1" x14ac:dyDescent="0.2">
      <c r="A139" s="22" t="s">
        <v>101</v>
      </c>
      <c r="B139" s="43"/>
      <c r="C139" s="56" t="s">
        <v>105</v>
      </c>
      <c r="D139" s="56"/>
      <c r="E139" s="20">
        <f>E140</f>
        <v>3307000</v>
      </c>
      <c r="F139" s="66"/>
    </row>
    <row r="140" spans="1:6" ht="75.75" customHeight="1" x14ac:dyDescent="0.2">
      <c r="A140" s="23">
        <v>18100000000</v>
      </c>
      <c r="B140" s="44"/>
      <c r="C140" s="55" t="s">
        <v>1</v>
      </c>
      <c r="D140" s="55"/>
      <c r="E140" s="21">
        <v>3307000</v>
      </c>
      <c r="F140" s="66"/>
    </row>
    <row r="141" spans="1:6" s="17" customFormat="1" ht="75.75" customHeight="1" x14ac:dyDescent="0.2">
      <c r="A141" s="22"/>
      <c r="B141" s="22" t="s">
        <v>74</v>
      </c>
      <c r="C141" s="56" t="s">
        <v>76</v>
      </c>
      <c r="D141" s="56"/>
      <c r="E141" s="20">
        <f>E142</f>
        <v>86000</v>
      </c>
      <c r="F141" s="66"/>
    </row>
    <row r="142" spans="1:6" s="8" customFormat="1" ht="75.75" customHeight="1" x14ac:dyDescent="0.2">
      <c r="A142" s="23">
        <v>18100000000</v>
      </c>
      <c r="B142" s="23"/>
      <c r="C142" s="55" t="s">
        <v>1</v>
      </c>
      <c r="D142" s="55"/>
      <c r="E142" s="21">
        <f>E145</f>
        <v>86000</v>
      </c>
      <c r="F142" s="66"/>
    </row>
    <row r="143" spans="1:6" ht="75.75" customHeight="1" x14ac:dyDescent="0.2">
      <c r="A143" s="23"/>
      <c r="B143" s="56" t="s">
        <v>2</v>
      </c>
      <c r="C143" s="56"/>
      <c r="D143" s="56"/>
      <c r="E143" s="21"/>
      <c r="F143" s="66"/>
    </row>
    <row r="144" spans="1:6" s="17" customFormat="1" ht="159.75" customHeight="1" x14ac:dyDescent="0.2">
      <c r="A144" s="22" t="s">
        <v>75</v>
      </c>
      <c r="B144" s="22"/>
      <c r="C144" s="56" t="s">
        <v>110</v>
      </c>
      <c r="D144" s="56"/>
      <c r="E144" s="20">
        <f>E145</f>
        <v>86000</v>
      </c>
      <c r="F144" s="66"/>
    </row>
    <row r="145" spans="1:6" s="8" customFormat="1" ht="75.75" customHeight="1" x14ac:dyDescent="0.2">
      <c r="A145" s="23">
        <v>18100000000</v>
      </c>
      <c r="B145" s="23"/>
      <c r="C145" s="55" t="s">
        <v>1</v>
      </c>
      <c r="D145" s="55"/>
      <c r="E145" s="21">
        <v>86000</v>
      </c>
      <c r="F145" s="66"/>
    </row>
    <row r="146" spans="1:6" s="17" customFormat="1" ht="75.75" customHeight="1" x14ac:dyDescent="0.2">
      <c r="A146" s="22"/>
      <c r="B146" s="22" t="s">
        <v>43</v>
      </c>
      <c r="C146" s="56" t="s">
        <v>34</v>
      </c>
      <c r="D146" s="56"/>
      <c r="E146" s="20">
        <f>E148+E147</f>
        <v>10000111.6</v>
      </c>
      <c r="F146" s="66"/>
    </row>
    <row r="147" spans="1:6" s="8" customFormat="1" ht="83.25" customHeight="1" x14ac:dyDescent="0.2">
      <c r="A147" s="23">
        <v>18100000000</v>
      </c>
      <c r="B147" s="23"/>
      <c r="C147" s="55" t="s">
        <v>1</v>
      </c>
      <c r="D147" s="55"/>
      <c r="E147" s="21">
        <f>E151</f>
        <v>3000111.6</v>
      </c>
      <c r="F147" s="66"/>
    </row>
    <row r="148" spans="1:6" s="8" customFormat="1" ht="83.25" customHeight="1" x14ac:dyDescent="0.75">
      <c r="A148" s="23">
        <v>18527000000</v>
      </c>
      <c r="B148" s="35"/>
      <c r="C148" s="55" t="s">
        <v>11</v>
      </c>
      <c r="D148" s="55"/>
      <c r="E148" s="21">
        <f>E153</f>
        <v>7000000</v>
      </c>
      <c r="F148" s="66"/>
    </row>
    <row r="149" spans="1:6" ht="75.75" customHeight="1" x14ac:dyDescent="0.2">
      <c r="A149" s="23"/>
      <c r="B149" s="56" t="s">
        <v>2</v>
      </c>
      <c r="C149" s="56"/>
      <c r="D149" s="56"/>
      <c r="E149" s="21"/>
      <c r="F149" s="66"/>
    </row>
    <row r="150" spans="1:6" s="17" customFormat="1" ht="175.5" customHeight="1" x14ac:dyDescent="0.2">
      <c r="A150" s="22" t="s">
        <v>88</v>
      </c>
      <c r="B150" s="22"/>
      <c r="C150" s="56" t="s">
        <v>109</v>
      </c>
      <c r="D150" s="56"/>
      <c r="E150" s="20">
        <f>E151</f>
        <v>3000111.6</v>
      </c>
      <c r="F150" s="66"/>
    </row>
    <row r="151" spans="1:6" s="8" customFormat="1" ht="83.25" customHeight="1" x14ac:dyDescent="0.2">
      <c r="A151" s="23">
        <v>18100000000</v>
      </c>
      <c r="B151" s="23"/>
      <c r="C151" s="55" t="s">
        <v>1</v>
      </c>
      <c r="D151" s="55"/>
      <c r="E151" s="21">
        <f>2000000+1000111.6</f>
        <v>3000111.6</v>
      </c>
      <c r="F151" s="66"/>
    </row>
    <row r="152" spans="1:6" s="17" customFormat="1" ht="75.75" customHeight="1" x14ac:dyDescent="0.2">
      <c r="A152" s="22" t="s">
        <v>44</v>
      </c>
      <c r="B152" s="22"/>
      <c r="C152" s="56" t="s">
        <v>111</v>
      </c>
      <c r="D152" s="56"/>
      <c r="E152" s="20">
        <f>E153</f>
        <v>7000000</v>
      </c>
      <c r="F152" s="66"/>
    </row>
    <row r="153" spans="1:6" s="8" customFormat="1" ht="83.25" customHeight="1" x14ac:dyDescent="0.75">
      <c r="A153" s="23">
        <v>18527000000</v>
      </c>
      <c r="B153" s="35"/>
      <c r="C153" s="55" t="s">
        <v>11</v>
      </c>
      <c r="D153" s="55"/>
      <c r="E153" s="21">
        <v>7000000</v>
      </c>
      <c r="F153" s="66"/>
    </row>
    <row r="154" spans="1:6" s="8" customFormat="1" ht="142.5" customHeight="1" x14ac:dyDescent="0.2">
      <c r="A154" s="22"/>
      <c r="B154" s="22" t="s">
        <v>68</v>
      </c>
      <c r="C154" s="56" t="s">
        <v>69</v>
      </c>
      <c r="D154" s="56"/>
      <c r="E154" s="20">
        <f>E155</f>
        <v>134000</v>
      </c>
      <c r="F154" s="66"/>
    </row>
    <row r="155" spans="1:6" s="8" customFormat="1" ht="83.25" customHeight="1" x14ac:dyDescent="0.2">
      <c r="A155" s="23">
        <v>99000000000</v>
      </c>
      <c r="B155" s="23"/>
      <c r="C155" s="55" t="s">
        <v>28</v>
      </c>
      <c r="D155" s="55"/>
      <c r="E155" s="21">
        <f>E158</f>
        <v>134000</v>
      </c>
      <c r="F155" s="66"/>
    </row>
    <row r="156" spans="1:6" ht="75.75" customHeight="1" x14ac:dyDescent="0.2">
      <c r="A156" s="23"/>
      <c r="B156" s="56" t="s">
        <v>2</v>
      </c>
      <c r="C156" s="56"/>
      <c r="D156" s="56"/>
      <c r="E156" s="21"/>
      <c r="F156" s="66"/>
    </row>
    <row r="157" spans="1:6" s="8" customFormat="1" ht="83.25" customHeight="1" x14ac:dyDescent="0.2">
      <c r="A157" s="22" t="s">
        <v>106</v>
      </c>
      <c r="B157" s="22"/>
      <c r="C157" s="56" t="s">
        <v>114</v>
      </c>
      <c r="D157" s="56"/>
      <c r="E157" s="20">
        <f>E158</f>
        <v>134000</v>
      </c>
      <c r="F157" s="66"/>
    </row>
    <row r="158" spans="1:6" s="8" customFormat="1" ht="83.25" customHeight="1" x14ac:dyDescent="0.2">
      <c r="A158" s="23">
        <v>99000000000</v>
      </c>
      <c r="B158" s="23"/>
      <c r="C158" s="55" t="s">
        <v>28</v>
      </c>
      <c r="D158" s="55"/>
      <c r="E158" s="21">
        <v>134000</v>
      </c>
      <c r="F158" s="66"/>
    </row>
    <row r="159" spans="1:6" s="33" customFormat="1" ht="75.75" customHeight="1" x14ac:dyDescent="0.85">
      <c r="A159" s="30" t="s">
        <v>0</v>
      </c>
      <c r="B159" s="30" t="s">
        <v>0</v>
      </c>
      <c r="C159" s="57" t="s">
        <v>17</v>
      </c>
      <c r="D159" s="57"/>
      <c r="E159" s="31">
        <f>E160+E161</f>
        <v>177224210.59999999</v>
      </c>
      <c r="F159" s="66"/>
    </row>
    <row r="160" spans="1:6" s="33" customFormat="1" ht="75.75" customHeight="1" x14ac:dyDescent="0.85">
      <c r="A160" s="30" t="s">
        <v>0</v>
      </c>
      <c r="B160" s="30" t="s">
        <v>0</v>
      </c>
      <c r="C160" s="57" t="s">
        <v>18</v>
      </c>
      <c r="D160" s="57"/>
      <c r="E160" s="31">
        <f>E104+E111+E121+E106</f>
        <v>163697099</v>
      </c>
      <c r="F160" s="66"/>
    </row>
    <row r="161" spans="1:6" s="33" customFormat="1" ht="75.75" customHeight="1" x14ac:dyDescent="0.85">
      <c r="A161" s="30" t="s">
        <v>0</v>
      </c>
      <c r="B161" s="30" t="s">
        <v>0</v>
      </c>
      <c r="C161" s="57" t="s">
        <v>19</v>
      </c>
      <c r="D161" s="57"/>
      <c r="E161" s="31">
        <f>E141+E146+E135+E154</f>
        <v>13527111.6</v>
      </c>
      <c r="F161" s="66"/>
    </row>
    <row r="162" spans="1:6" s="8" customFormat="1" ht="42.75" customHeight="1" x14ac:dyDescent="0.2">
      <c r="A162" s="25"/>
      <c r="B162" s="25"/>
      <c r="C162" s="24"/>
      <c r="D162" s="24"/>
      <c r="E162" s="24"/>
      <c r="F162" s="66"/>
    </row>
    <row r="163" spans="1:6" ht="72" customHeight="1" x14ac:dyDescent="0.7">
      <c r="A163" s="26"/>
      <c r="B163" s="26"/>
      <c r="C163" s="27"/>
      <c r="D163" s="27"/>
      <c r="E163" s="27"/>
      <c r="F163" s="66"/>
    </row>
    <row r="164" spans="1:6" s="52" customFormat="1" ht="63.75" customHeight="1" x14ac:dyDescent="0.95">
      <c r="A164" s="50"/>
      <c r="B164" s="50" t="s">
        <v>9</v>
      </c>
      <c r="C164" s="51"/>
      <c r="D164" s="51"/>
      <c r="E164" s="51" t="s">
        <v>10</v>
      </c>
      <c r="F164" s="66"/>
    </row>
    <row r="165" spans="1:6" s="11" customFormat="1" ht="48.75" customHeight="1" x14ac:dyDescent="0.9">
      <c r="A165" s="15"/>
      <c r="B165" s="28"/>
      <c r="C165" s="29"/>
      <c r="D165" s="29"/>
      <c r="E165" s="29"/>
      <c r="F165" s="66"/>
    </row>
    <row r="166" spans="1:6" ht="57.75" x14ac:dyDescent="0.8">
      <c r="A166" s="15"/>
      <c r="B166" s="15" t="s">
        <v>8</v>
      </c>
      <c r="C166" s="29"/>
      <c r="D166" s="29"/>
      <c r="E166" s="29"/>
      <c r="F166" s="66"/>
    </row>
  </sheetData>
  <mergeCells count="163">
    <mergeCell ref="C154:D154"/>
    <mergeCell ref="C155:D155"/>
    <mergeCell ref="C157:D157"/>
    <mergeCell ref="C158:D158"/>
    <mergeCell ref="B156:D156"/>
    <mergeCell ref="F1:F30"/>
    <mergeCell ref="F31:F50"/>
    <mergeCell ref="F51:F71"/>
    <mergeCell ref="F72:F89"/>
    <mergeCell ref="F90:F99"/>
    <mergeCell ref="F100:F119"/>
    <mergeCell ref="F120:F137"/>
    <mergeCell ref="F138:F151"/>
    <mergeCell ref="B79:D79"/>
    <mergeCell ref="B80:D80"/>
    <mergeCell ref="B40:D40"/>
    <mergeCell ref="B41:D41"/>
    <mergeCell ref="B42:D42"/>
    <mergeCell ref="B43:D43"/>
    <mergeCell ref="B44:D44"/>
    <mergeCell ref="B45:D45"/>
    <mergeCell ref="B99:D99"/>
    <mergeCell ref="A90:E90"/>
    <mergeCell ref="B92:D92"/>
    <mergeCell ref="B93:D93"/>
    <mergeCell ref="C106:D106"/>
    <mergeCell ref="B66:D66"/>
    <mergeCell ref="B63:D63"/>
    <mergeCell ref="B62:D62"/>
    <mergeCell ref="F152:F166"/>
    <mergeCell ref="C128:D128"/>
    <mergeCell ref="C129:D129"/>
    <mergeCell ref="C130:D130"/>
    <mergeCell ref="C131:D131"/>
    <mergeCell ref="C138:D138"/>
    <mergeCell ref="C132:D132"/>
    <mergeCell ref="C133:D133"/>
    <mergeCell ref="B96:D96"/>
    <mergeCell ref="C151:D151"/>
    <mergeCell ref="C147:D147"/>
    <mergeCell ref="C144:D144"/>
    <mergeCell ref="C120:D120"/>
    <mergeCell ref="C111:D111"/>
    <mergeCell ref="C112:D112"/>
    <mergeCell ref="C150:D150"/>
    <mergeCell ref="B108:D108"/>
    <mergeCell ref="C135:D135"/>
    <mergeCell ref="C136:D136"/>
    <mergeCell ref="B137:D137"/>
    <mergeCell ref="C139:D139"/>
    <mergeCell ref="C109:D109"/>
    <mergeCell ref="C110:D110"/>
    <mergeCell ref="C140:D140"/>
    <mergeCell ref="B46:D46"/>
    <mergeCell ref="B47:D47"/>
    <mergeCell ref="B48:D48"/>
    <mergeCell ref="B49:D49"/>
    <mergeCell ref="B53:D53"/>
    <mergeCell ref="B54:D54"/>
    <mergeCell ref="B56:D56"/>
    <mergeCell ref="B57:D57"/>
    <mergeCell ref="B58:D58"/>
    <mergeCell ref="B52:D52"/>
    <mergeCell ref="B55:D55"/>
    <mergeCell ref="B51:D51"/>
    <mergeCell ref="C146:D146"/>
    <mergeCell ref="C148:D148"/>
    <mergeCell ref="B149:D149"/>
    <mergeCell ref="C116:D116"/>
    <mergeCell ref="C117:D117"/>
    <mergeCell ref="B94:D94"/>
    <mergeCell ref="B95:D95"/>
    <mergeCell ref="B61:D61"/>
    <mergeCell ref="B50:D50"/>
    <mergeCell ref="B59:D59"/>
    <mergeCell ref="B70:D70"/>
    <mergeCell ref="B71:D71"/>
    <mergeCell ref="B73:D73"/>
    <mergeCell ref="B81:D81"/>
    <mergeCell ref="B86:D86"/>
    <mergeCell ref="B74:D74"/>
    <mergeCell ref="B75:D75"/>
    <mergeCell ref="B60:D60"/>
    <mergeCell ref="B91:D91"/>
    <mergeCell ref="B64:D64"/>
    <mergeCell ref="B65:D65"/>
    <mergeCell ref="B88:D88"/>
    <mergeCell ref="B89:D89"/>
    <mergeCell ref="B87:D87"/>
    <mergeCell ref="D1:E1"/>
    <mergeCell ref="D6:E6"/>
    <mergeCell ref="D2:E2"/>
    <mergeCell ref="D3:E3"/>
    <mergeCell ref="D4:E4"/>
    <mergeCell ref="D5:E5"/>
    <mergeCell ref="C121:D121"/>
    <mergeCell ref="C122:D122"/>
    <mergeCell ref="B123:D123"/>
    <mergeCell ref="B25:D25"/>
    <mergeCell ref="B26:D26"/>
    <mergeCell ref="B27:D27"/>
    <mergeCell ref="B28:D28"/>
    <mergeCell ref="D8:E8"/>
    <mergeCell ref="B98:D98"/>
    <mergeCell ref="B97:D97"/>
    <mergeCell ref="A12:E12"/>
    <mergeCell ref="C107:D107"/>
    <mergeCell ref="A16:E16"/>
    <mergeCell ref="B13:C13"/>
    <mergeCell ref="B14:C14"/>
    <mergeCell ref="A19:E19"/>
    <mergeCell ref="B18:D18"/>
    <mergeCell ref="B78:D78"/>
    <mergeCell ref="C161:D161"/>
    <mergeCell ref="A100:E100"/>
    <mergeCell ref="A103:E103"/>
    <mergeCell ref="A134:E134"/>
    <mergeCell ref="C102:D102"/>
    <mergeCell ref="C105:D105"/>
    <mergeCell ref="C115:D115"/>
    <mergeCell ref="C119:D119"/>
    <mergeCell ref="C153:D153"/>
    <mergeCell ref="C159:D159"/>
    <mergeCell ref="C160:D160"/>
    <mergeCell ref="C104:D104"/>
    <mergeCell ref="C114:D114"/>
    <mergeCell ref="C118:D118"/>
    <mergeCell ref="C152:D152"/>
    <mergeCell ref="C141:D141"/>
    <mergeCell ref="C142:D142"/>
    <mergeCell ref="B143:D143"/>
    <mergeCell ref="C145:D145"/>
    <mergeCell ref="C124:D124"/>
    <mergeCell ref="C125:D125"/>
    <mergeCell ref="C126:D126"/>
    <mergeCell ref="C127:D127"/>
    <mergeCell ref="B113:D113"/>
    <mergeCell ref="B20:D20"/>
    <mergeCell ref="B21:D21"/>
    <mergeCell ref="B24:D24"/>
    <mergeCell ref="B29:D29"/>
    <mergeCell ref="B30:D30"/>
    <mergeCell ref="B37:D37"/>
    <mergeCell ref="B38:D38"/>
    <mergeCell ref="B39:D39"/>
    <mergeCell ref="B31:D31"/>
    <mergeCell ref="B32:D32"/>
    <mergeCell ref="B33:D33"/>
    <mergeCell ref="B34:D34"/>
    <mergeCell ref="B35:D35"/>
    <mergeCell ref="B36:D36"/>
    <mergeCell ref="B22:D22"/>
    <mergeCell ref="B23:D23"/>
    <mergeCell ref="B72:D72"/>
    <mergeCell ref="B82:D82"/>
    <mergeCell ref="B83:D83"/>
    <mergeCell ref="B84:D84"/>
    <mergeCell ref="B85:D85"/>
    <mergeCell ref="B67:D67"/>
    <mergeCell ref="B68:D68"/>
    <mergeCell ref="B69:D69"/>
    <mergeCell ref="B76:D76"/>
    <mergeCell ref="B77:D77"/>
  </mergeCells>
  <pageMargins left="0.59055118110236227" right="0.39370078740157483" top="0.98425196850393704" bottom="0.59055118110236227" header="0" footer="0"/>
  <pageSetup paperSize="9" scale="22" fitToHeight="10" orientation="landscape" verticalDpi="300" r:id="rId1"/>
  <headerFooter>
    <oddFooter>&amp;R&amp;"Times New Roman,обычный"&amp;40Сторінка &amp;P</oddFooter>
  </headerFooter>
  <rowBreaks count="7" manualBreakCount="7">
    <brk id="30" max="4" man="1"/>
    <brk id="50" max="4" man="1"/>
    <brk id="71" max="4" man="1"/>
    <brk id="89" max="4" man="1"/>
    <brk id="99" max="4" man="1"/>
    <brk id="119" max="4" man="1"/>
    <brk id="1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дод.5</vt:lpstr>
      <vt:lpstr>дод.5!Заголовки_для_печати</vt:lpstr>
      <vt:lpstr>дод.5!Область_печати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2021-07-16T06:25:31Z</cp:lastPrinted>
  <dcterms:created xsi:type="dcterms:W3CDTF">2018-11-15T08:41:33Z</dcterms:created>
  <dcterms:modified xsi:type="dcterms:W3CDTF">2021-07-16T06:36:07Z</dcterms:modified>
</cp:coreProperties>
</file>