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1\ДОДАТКИ\Кредитування\11 листопад\"/>
    </mc:Choice>
  </mc:AlternateContent>
  <bookViews>
    <workbookView xWindow="0" yWindow="0" windowWidth="19200" windowHeight="6540"/>
  </bookViews>
  <sheets>
    <sheet name="дод 4 (с)" sheetId="1" r:id="rId1"/>
  </sheets>
  <definedNames>
    <definedName name="_xlnm.Print_Titles" localSheetId="0">'дод 4 (с)'!$18:$18</definedName>
    <definedName name="_xlnm.Print_Area" localSheetId="0">'дод 4 (с)'!$A$1:$P$45</definedName>
  </definedNames>
  <calcPr calcId="162913"/>
</workbook>
</file>

<file path=xl/calcChain.xml><?xml version="1.0" encoding="utf-8"?>
<calcChain xmlns="http://schemas.openxmlformats.org/spreadsheetml/2006/main">
  <c r="J30" i="1" l="1"/>
  <c r="K30" i="1"/>
  <c r="E29" i="1"/>
  <c r="F39" i="1" l="1"/>
  <c r="G39" i="1"/>
  <c r="I39" i="1"/>
  <c r="M29" i="1"/>
  <c r="M28" i="1" s="1"/>
  <c r="F28" i="1"/>
  <c r="G28" i="1"/>
  <c r="I28" i="1"/>
  <c r="J28" i="1"/>
  <c r="K28" i="1"/>
  <c r="E28" i="1"/>
  <c r="H30" i="1"/>
  <c r="H29" i="1"/>
  <c r="P29" i="1" s="1"/>
  <c r="H28" i="1" l="1"/>
  <c r="F23" i="1"/>
  <c r="G23" i="1"/>
  <c r="I23" i="1"/>
  <c r="J23" i="1"/>
  <c r="K23" i="1"/>
  <c r="F24" i="1"/>
  <c r="G24" i="1"/>
  <c r="I24" i="1"/>
  <c r="J24" i="1"/>
  <c r="K24" i="1"/>
  <c r="E23" i="1"/>
  <c r="E24" i="1"/>
  <c r="L25" i="1"/>
  <c r="L24" i="1" s="1"/>
  <c r="L23" i="1" s="1"/>
  <c r="M25" i="1"/>
  <c r="N25" i="1"/>
  <c r="O25" i="1"/>
  <c r="P25" i="1"/>
  <c r="P24" i="1" s="1"/>
  <c r="P23" i="1" s="1"/>
  <c r="L26" i="1"/>
  <c r="M26" i="1"/>
  <c r="M24" i="1" s="1"/>
  <c r="M23" i="1" s="1"/>
  <c r="N26" i="1"/>
  <c r="N24" i="1" s="1"/>
  <c r="N23" i="1" s="1"/>
  <c r="O26" i="1"/>
  <c r="O24" i="1" s="1"/>
  <c r="O23" i="1" s="1"/>
  <c r="H22" i="1"/>
  <c r="H25" i="1"/>
  <c r="H24" i="1" s="1"/>
  <c r="H23" i="1" s="1"/>
  <c r="H26" i="1"/>
  <c r="P26" i="1" s="1"/>
  <c r="K19" i="1" l="1"/>
  <c r="L19" i="1"/>
  <c r="F20" i="1"/>
  <c r="F19" i="1" s="1"/>
  <c r="G20" i="1"/>
  <c r="G19" i="1" s="1"/>
  <c r="H20" i="1"/>
  <c r="H19" i="1" s="1"/>
  <c r="I20" i="1"/>
  <c r="I19" i="1" s="1"/>
  <c r="J20" i="1"/>
  <c r="J19" i="1" s="1"/>
  <c r="K20" i="1"/>
  <c r="L20" i="1"/>
  <c r="E19" i="1"/>
  <c r="E20" i="1"/>
  <c r="P22" i="1"/>
  <c r="O22" i="1"/>
  <c r="N22" i="1"/>
  <c r="M22" i="1"/>
  <c r="P21" i="1"/>
  <c r="O21" i="1"/>
  <c r="O20" i="1" s="1"/>
  <c r="O19" i="1" s="1"/>
  <c r="N21" i="1"/>
  <c r="N20" i="1" s="1"/>
  <c r="N19" i="1" s="1"/>
  <c r="M21" i="1"/>
  <c r="M20" i="1" s="1"/>
  <c r="M19" i="1" s="1"/>
  <c r="L22" i="1"/>
  <c r="H21" i="1"/>
  <c r="P20" i="1" l="1"/>
  <c r="P19" i="1" s="1"/>
  <c r="F33" i="1"/>
  <c r="E36" i="1" l="1"/>
  <c r="E35" i="1" s="1"/>
  <c r="F36" i="1" l="1"/>
  <c r="F35" i="1" s="1"/>
  <c r="G36" i="1"/>
  <c r="G35" i="1" s="1"/>
  <c r="I36" i="1"/>
  <c r="I35" i="1" s="1"/>
  <c r="J36" i="1"/>
  <c r="J35" i="1" s="1"/>
  <c r="K36" i="1"/>
  <c r="K35" i="1" s="1"/>
  <c r="O38" i="1"/>
  <c r="N38" i="1"/>
  <c r="M38" i="1"/>
  <c r="L38" i="1"/>
  <c r="P38" i="1" s="1"/>
  <c r="O37" i="1"/>
  <c r="N37" i="1"/>
  <c r="M37" i="1"/>
  <c r="M36" i="1" s="1"/>
  <c r="M35" i="1" s="1"/>
  <c r="L37" i="1"/>
  <c r="H37" i="1"/>
  <c r="H36" i="1" s="1"/>
  <c r="H35" i="1" s="1"/>
  <c r="P37" i="1" l="1"/>
  <c r="P36" i="1" s="1"/>
  <c r="P35" i="1" s="1"/>
  <c r="N36" i="1"/>
  <c r="N35" i="1" s="1"/>
  <c r="L36" i="1"/>
  <c r="L35" i="1" s="1"/>
  <c r="O36" i="1"/>
  <c r="O35" i="1" s="1"/>
  <c r="F32" i="1" l="1"/>
  <c r="F31" i="1" s="1"/>
  <c r="G32" i="1"/>
  <c r="G31" i="1" s="1"/>
  <c r="I32" i="1"/>
  <c r="I31" i="1" s="1"/>
  <c r="J32" i="1"/>
  <c r="J31" i="1" s="1"/>
  <c r="K32" i="1"/>
  <c r="K31" i="1" s="1"/>
  <c r="E32" i="1"/>
  <c r="E31" i="1" s="1"/>
  <c r="M34" i="1"/>
  <c r="N34" i="1"/>
  <c r="O34" i="1"/>
  <c r="O33" i="1"/>
  <c r="N33" i="1"/>
  <c r="M33" i="1"/>
  <c r="L34" i="1"/>
  <c r="P34" i="1" s="1"/>
  <c r="H33" i="1"/>
  <c r="H32" i="1" s="1"/>
  <c r="H31" i="1" s="1"/>
  <c r="F27" i="1"/>
  <c r="G27" i="1"/>
  <c r="H27" i="1"/>
  <c r="H39" i="1" s="1"/>
  <c r="I27" i="1"/>
  <c r="J27" i="1"/>
  <c r="J39" i="1" s="1"/>
  <c r="K27" i="1"/>
  <c r="K39" i="1" s="1"/>
  <c r="E27" i="1"/>
  <c r="E39" i="1" s="1"/>
  <c r="O30" i="1"/>
  <c r="N30" i="1"/>
  <c r="M30" i="1"/>
  <c r="M27" i="1" s="1"/>
  <c r="M39" i="1" s="1"/>
  <c r="L30" i="1"/>
  <c r="O28" i="1" l="1"/>
  <c r="O27" i="1" s="1"/>
  <c r="O39" i="1" s="1"/>
  <c r="N28" i="1"/>
  <c r="N27" i="1" s="1"/>
  <c r="N39" i="1" s="1"/>
  <c r="L28" i="1"/>
  <c r="L27" i="1" s="1"/>
  <c r="L39" i="1" s="1"/>
  <c r="L32" i="1"/>
  <c r="L31" i="1" s="1"/>
  <c r="M32" i="1"/>
  <c r="M31" i="1" s="1"/>
  <c r="O32" i="1"/>
  <c r="O31" i="1" s="1"/>
  <c r="N32" i="1"/>
  <c r="N31" i="1" s="1"/>
  <c r="P30" i="1"/>
  <c r="P33" i="1"/>
  <c r="P32" i="1" s="1"/>
  <c r="P31" i="1" s="1"/>
  <c r="P28" i="1" l="1"/>
  <c r="P27" i="1" s="1"/>
  <c r="P39" i="1" s="1"/>
</calcChain>
</file>

<file path=xl/sharedStrings.xml><?xml version="1.0" encoding="utf-8"?>
<sst xmlns="http://schemas.openxmlformats.org/spreadsheetml/2006/main" count="101" uniqueCount="68">
  <si>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</si>
  <si>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</si>
  <si>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</si>
  <si>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</si>
  <si>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</si>
  <si>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</si>
  <si>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</si>
  <si>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</si>
  <si>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</si>
  <si>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</si>
  <si>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</si>
  <si>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</si>
  <si>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</si>
  <si>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</si>
  <si>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</si>
  <si>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</si>
  <si>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</si>
  <si>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</si>
  <si>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</si>
  <si>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</si>
  <si>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</si>
  <si>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</si>
  <si>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</si>
  <si>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</si>
  <si>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</si>
  <si>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</si>
  <si>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 xml:space="preserve"> ____________  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</si>
  <si>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</si>
  <si>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</si>
  <si>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</si>
  <si>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</si>
  <si>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</si>
  <si>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</si>
  <si>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</si>
  <si>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</si>
  <si>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</si>
  <si>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</si>
  <si>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</si>
  <si>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</si>
  <si>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</si>
  <si>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Кредитування бюджету Сумської міської територіальної громади у 2021 році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</si>
  <si>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</si>
  <si>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</si>
  <si>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 xml:space="preserve"> до       рішення       Сумської        міської        ради</t>
  </si>
  <si>
    <t>«Про         внесення        змін        до          рішення</t>
  </si>
  <si>
    <t xml:space="preserve">Сумської  міської  ради  від  24  грудня  2020  року </t>
  </si>
  <si>
    <t xml:space="preserve">№  62 - МР    «Про    бюджет    Сумської     міської </t>
  </si>
  <si>
    <t xml:space="preserve">                            Додаток  4</t>
  </si>
  <si>
    <t>Виконавчий комітет Сумської міської ради</t>
  </si>
  <si>
    <t>0200000</t>
  </si>
  <si>
    <t>0210000</t>
  </si>
  <si>
    <t>0218861</t>
  </si>
  <si>
    <t>Надання бюджетних позичок суб'єктам господарювання</t>
  </si>
  <si>
    <t>0218862</t>
  </si>
  <si>
    <t xml:space="preserve">            (код бюджету)</t>
  </si>
  <si>
    <r>
      <t xml:space="preserve">       </t>
    </r>
    <r>
      <rPr>
        <u/>
        <sz val="18"/>
        <color rgb="FF000000"/>
        <rFont val="Times New Roman"/>
        <family val="1"/>
        <charset val="204"/>
      </rPr>
      <t>18531000000</t>
    </r>
  </si>
  <si>
    <t>(зі змінами)»</t>
  </si>
  <si>
    <t xml:space="preserve">Управління охорони здоров’я Сумської міської ради  </t>
  </si>
  <si>
    <t>0710000</t>
  </si>
  <si>
    <t>0700000</t>
  </si>
  <si>
    <t>0718861</t>
  </si>
  <si>
    <t>8861</t>
  </si>
  <si>
    <t>0718862</t>
  </si>
  <si>
    <t>1218861</t>
  </si>
  <si>
    <t>Виконавець: С.А. Липова</t>
  </si>
  <si>
    <t>Олександр ЛИСЕНКО</t>
  </si>
  <si>
    <t>територіальної      громади          на       2021     рік»</t>
  </si>
  <si>
    <t>від    24   листопада    2021    року   №   2486  - 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</si>
</sst>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2" borderId="0" xfId="0" applyNumberFormat="1" applyFont="1" applyFill="1" applyAlignment="1" applyProtection="1"/>
    <xf numFmtId="3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0" fontId="18" fillId="2" borderId="0" xfId="0" applyFont="1" applyFill="1"/>
    <xf numFmtId="49" fontId="17" fillId="2" borderId="1" xfId="0" applyNumberFormat="1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27" fillId="2" borderId="0" xfId="0" applyFont="1" applyFill="1" applyAlignment="1">
      <alignment horizontal="center" vertical="center" textRotation="180"/>
    </xf>
    <xf numFmtId="0" fontId="19" fillId="2" borderId="0" xfId="0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31" fillId="2" borderId="0" xfId="0" applyFont="1" applyFill="1"/>
    <xf numFmtId="0" fontId="31" fillId="2" borderId="0" xfId="0" applyNumberFormat="1" applyFont="1" applyFill="1" applyAlignment="1" applyProtection="1"/>
    <xf numFmtId="4" fontId="31" fillId="2" borderId="0" xfId="0" applyNumberFormat="1" applyFont="1" applyFill="1" applyAlignment="1" applyProtection="1"/>
    <xf numFmtId="0" fontId="31" fillId="2" borderId="0" xfId="0" applyNumberFormat="1" applyFont="1" applyFill="1" applyAlignment="1" applyProtection="1">
      <alignment horizontal="center"/>
    </xf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4" fontId="31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 textRotation="180"/>
    </xf>
    <xf numFmtId="0" fontId="2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31" fillId="2" borderId="0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left"/>
    </xf>
    <xf numFmtId="14" fontId="31" fillId="2" borderId="0" xfId="0" applyNumberFormat="1" applyFont="1" applyFill="1" applyBorder="1" applyAlignment="1">
      <alignment horizontal="left"/>
    </xf>
    <xf numFmtId="0" fontId="2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1" fillId="2" borderId="0" xfId="0" applyNumberFormat="1" applyFont="1" applyFill="1" applyAlignment="1" applyProtection="1">
      <alignment horizontal="left"/>
    </xf>
    <xf numFmtId="49" fontId="32" fillId="2" borderId="0" xfId="0" applyNumberFormat="1" applyFont="1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Zeros="0" tabSelected="1" view="pageBreakPreview" topLeftCell="A21" zoomScale="80" zoomScaleNormal="100" zoomScaleSheetLayoutView="80" workbookViewId="0">
      <selection activeCell="J30" sqref="J30"/>
    </sheetView>
  </sheetViews>
  <sheetFormatPr defaultColWidth="8.8984375" defaultRowHeight="13" x14ac:dyDescent="0.3"/>
  <cols>
    <col min="1" max="1" width="9.09765625" style="1" customWidth="1"/>
    <col min="2" max="2" width="9.69921875" style="1" customWidth="1"/>
    <col min="3" max="3" width="8.796875" style="1" customWidth="1"/>
    <col min="4" max="4" width="28.09765625" style="1" customWidth="1"/>
    <col min="5" max="5" width="12.69921875" style="1" customWidth="1"/>
    <col min="6" max="6" width="11.8984375" style="1" customWidth="1"/>
    <col min="7" max="7" width="13.59765625" style="1" customWidth="1"/>
    <col min="8" max="8" width="11.69921875" style="1" customWidth="1"/>
    <col min="9" max="9" width="7.3984375" style="1" customWidth="1"/>
    <col min="10" max="10" width="13.69921875" style="1" customWidth="1"/>
    <col min="11" max="11" width="13" style="1" customWidth="1"/>
    <col min="12" max="12" width="14.09765625" style="1" customWidth="1"/>
    <col min="13" max="13" width="14" style="1" customWidth="1"/>
    <col min="14" max="14" width="12.3984375" style="1" customWidth="1"/>
    <col min="15" max="15" width="13.09765625" style="1" customWidth="1"/>
    <col min="16" max="16" width="12.796875" style="1" customWidth="1"/>
    <col min="17" max="17" width="6" style="36" customWidth="1"/>
    <col min="18" max="16384" width="8.8984375" style="1"/>
  </cols>
  <sheetData>
    <row r="1" spans="1:17" ht="18" x14ac:dyDescent="0.4">
      <c r="K1" s="57" t="s">
        <v>47</v>
      </c>
      <c r="L1" s="57"/>
      <c r="M1" s="57"/>
      <c r="N1" s="57"/>
      <c r="O1" s="57"/>
      <c r="P1" s="57"/>
      <c r="Q1" s="52">
        <v>24</v>
      </c>
    </row>
    <row r="2" spans="1:17" ht="18" x14ac:dyDescent="0.4">
      <c r="K2" s="57" t="s">
        <v>43</v>
      </c>
      <c r="L2" s="57"/>
      <c r="M2" s="57"/>
      <c r="N2" s="57"/>
      <c r="O2" s="57"/>
      <c r="P2" s="57"/>
      <c r="Q2" s="52"/>
    </row>
    <row r="3" spans="1:17" ht="18" x14ac:dyDescent="0.4">
      <c r="K3" s="57" t="s">
        <v>44</v>
      </c>
      <c r="L3" s="57"/>
      <c r="M3" s="57"/>
      <c r="N3" s="57"/>
      <c r="O3" s="57"/>
      <c r="P3" s="57"/>
      <c r="Q3" s="52"/>
    </row>
    <row r="4" spans="1:17" ht="19" customHeight="1" x14ac:dyDescent="0.4">
      <c r="K4" s="57" t="s">
        <v>45</v>
      </c>
      <c r="L4" s="57"/>
      <c r="M4" s="57"/>
      <c r="N4" s="57"/>
      <c r="O4" s="57"/>
      <c r="P4" s="57"/>
      <c r="Q4" s="52"/>
    </row>
    <row r="5" spans="1:17" ht="19.399999999999999" customHeight="1" x14ac:dyDescent="0.4">
      <c r="K5" s="57" t="s">
        <v>46</v>
      </c>
      <c r="L5" s="57"/>
      <c r="M5" s="57"/>
      <c r="N5" s="57"/>
      <c r="O5" s="57"/>
      <c r="P5" s="57"/>
      <c r="Q5" s="52"/>
    </row>
    <row r="6" spans="1:17" ht="18" x14ac:dyDescent="0.4">
      <c r="K6" s="57" t="s">
        <v>66</v>
      </c>
      <c r="L6" s="57"/>
      <c r="M6" s="57"/>
      <c r="N6" s="57"/>
      <c r="O6" s="57"/>
      <c r="P6" s="57"/>
      <c r="Q6" s="52"/>
    </row>
    <row r="7" spans="1:17" ht="18" x14ac:dyDescent="0.4">
      <c r="K7" s="57" t="s">
        <v>56</v>
      </c>
      <c r="L7" s="57"/>
      <c r="M7" s="57"/>
      <c r="N7" s="57"/>
      <c r="O7" s="57"/>
      <c r="P7" s="57"/>
      <c r="Q7" s="52"/>
    </row>
    <row r="8" spans="1:17" ht="19.399999999999999" customHeight="1" x14ac:dyDescent="0.4">
      <c r="K8" s="57" t="s">
        <v>67</v>
      </c>
      <c r="L8" s="57"/>
      <c r="M8" s="57"/>
      <c r="N8" s="57"/>
      <c r="O8" s="57"/>
      <c r="P8" s="57"/>
      <c r="Q8" s="52"/>
    </row>
    <row r="9" spans="1:17" ht="26.5" customHeight="1" x14ac:dyDescent="0.3">
      <c r="O9" s="2"/>
      <c r="Q9" s="52"/>
    </row>
    <row r="10" spans="1:17" ht="25" x14ac:dyDescent="0.3">
      <c r="A10" s="59" t="s">
        <v>40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2"/>
    </row>
    <row r="11" spans="1:17" ht="15" customHeigh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52"/>
    </row>
    <row r="12" spans="1:17" ht="23" x14ac:dyDescent="0.3">
      <c r="C12" s="33"/>
      <c r="D12" s="33"/>
      <c r="E12" s="33"/>
      <c r="F12" s="33"/>
      <c r="G12" s="62" t="s">
        <v>55</v>
      </c>
      <c r="H12" s="62"/>
      <c r="I12" s="62"/>
      <c r="J12" s="33"/>
      <c r="K12" s="33"/>
      <c r="L12" s="33"/>
      <c r="M12" s="33"/>
      <c r="N12" s="33"/>
      <c r="O12" s="33"/>
      <c r="P12" s="33"/>
      <c r="Q12" s="52"/>
    </row>
    <row r="13" spans="1:17" ht="15.5" x14ac:dyDescent="0.3">
      <c r="G13" s="63" t="s">
        <v>54</v>
      </c>
      <c r="H13" s="63"/>
      <c r="I13" s="63"/>
      <c r="Q13" s="52"/>
    </row>
    <row r="14" spans="1:17" ht="15.5" x14ac:dyDescent="0.3">
      <c r="G14" s="39"/>
      <c r="H14" s="39"/>
      <c r="I14" s="39"/>
      <c r="P14" s="40" t="s">
        <v>0</v>
      </c>
      <c r="Q14" s="52"/>
    </row>
    <row r="15" spans="1:17" x14ac:dyDescent="0.3">
      <c r="A15" s="60" t="s">
        <v>28</v>
      </c>
      <c r="B15" s="60" t="s">
        <v>29</v>
      </c>
      <c r="C15" s="60" t="s">
        <v>1</v>
      </c>
      <c r="D15" s="56" t="s">
        <v>30</v>
      </c>
      <c r="E15" s="56" t="s">
        <v>2</v>
      </c>
      <c r="F15" s="56"/>
      <c r="G15" s="56"/>
      <c r="H15" s="56"/>
      <c r="I15" s="56" t="s">
        <v>3</v>
      </c>
      <c r="J15" s="56"/>
      <c r="K15" s="56"/>
      <c r="L15" s="56"/>
      <c r="M15" s="56" t="s">
        <v>4</v>
      </c>
      <c r="N15" s="56"/>
      <c r="O15" s="56"/>
      <c r="P15" s="56"/>
      <c r="Q15" s="52"/>
    </row>
    <row r="16" spans="1:17" ht="20.399999999999999" customHeight="1" x14ac:dyDescent="0.3">
      <c r="A16" s="60"/>
      <c r="B16" s="60"/>
      <c r="C16" s="60"/>
      <c r="D16" s="56"/>
      <c r="E16" s="56" t="s">
        <v>5</v>
      </c>
      <c r="F16" s="56" t="s">
        <v>6</v>
      </c>
      <c r="G16" s="56"/>
      <c r="H16" s="56" t="s">
        <v>7</v>
      </c>
      <c r="I16" s="56" t="s">
        <v>5</v>
      </c>
      <c r="J16" s="56" t="s">
        <v>6</v>
      </c>
      <c r="K16" s="56"/>
      <c r="L16" s="56" t="s">
        <v>7</v>
      </c>
      <c r="M16" s="56" t="s">
        <v>5</v>
      </c>
      <c r="N16" s="56" t="s">
        <v>6</v>
      </c>
      <c r="O16" s="56"/>
      <c r="P16" s="56" t="s">
        <v>7</v>
      </c>
      <c r="Q16" s="52"/>
    </row>
    <row r="17" spans="1:17" ht="51" customHeight="1" x14ac:dyDescent="0.3">
      <c r="A17" s="60"/>
      <c r="B17" s="60"/>
      <c r="C17" s="60"/>
      <c r="D17" s="56"/>
      <c r="E17" s="56"/>
      <c r="F17" s="32" t="s">
        <v>8</v>
      </c>
      <c r="G17" s="32" t="s">
        <v>9</v>
      </c>
      <c r="H17" s="56"/>
      <c r="I17" s="56"/>
      <c r="J17" s="32" t="s">
        <v>8</v>
      </c>
      <c r="K17" s="32" t="s">
        <v>9</v>
      </c>
      <c r="L17" s="56"/>
      <c r="M17" s="56"/>
      <c r="N17" s="32" t="s">
        <v>8</v>
      </c>
      <c r="O17" s="32" t="s">
        <v>9</v>
      </c>
      <c r="P17" s="56"/>
      <c r="Q17" s="52"/>
    </row>
    <row r="18" spans="1:17" x14ac:dyDescent="0.3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52"/>
    </row>
    <row r="19" spans="1:17" s="8" customFormat="1" ht="40.25" customHeight="1" x14ac:dyDescent="0.25">
      <c r="A19" s="3" t="s">
        <v>49</v>
      </c>
      <c r="B19" s="4"/>
      <c r="C19" s="4"/>
      <c r="D19" s="5" t="s">
        <v>48</v>
      </c>
      <c r="E19" s="7">
        <f>E20</f>
        <v>300000</v>
      </c>
      <c r="F19" s="7">
        <f t="shared" ref="F19:P19" si="0">F20</f>
        <v>0</v>
      </c>
      <c r="G19" s="7">
        <f t="shared" si="0"/>
        <v>0</v>
      </c>
      <c r="H19" s="7">
        <f t="shared" si="0"/>
        <v>300000</v>
      </c>
      <c r="I19" s="7">
        <f t="shared" si="0"/>
        <v>0</v>
      </c>
      <c r="J19" s="7">
        <f t="shared" si="0"/>
        <v>-300000</v>
      </c>
      <c r="K19" s="7">
        <f t="shared" si="0"/>
        <v>-300000</v>
      </c>
      <c r="L19" s="7">
        <f t="shared" si="0"/>
        <v>-300000</v>
      </c>
      <c r="M19" s="7">
        <f t="shared" si="0"/>
        <v>300000</v>
      </c>
      <c r="N19" s="7">
        <f t="shared" si="0"/>
        <v>-300000</v>
      </c>
      <c r="O19" s="7">
        <f t="shared" si="0"/>
        <v>-300000</v>
      </c>
      <c r="P19" s="7">
        <f t="shared" si="0"/>
        <v>0</v>
      </c>
      <c r="Q19" s="52"/>
    </row>
    <row r="20" spans="1:17" s="8" customFormat="1" ht="33.65" customHeight="1" x14ac:dyDescent="0.25">
      <c r="A20" s="9" t="s">
        <v>50</v>
      </c>
      <c r="B20" s="10"/>
      <c r="C20" s="10"/>
      <c r="D20" s="11" t="s">
        <v>48</v>
      </c>
      <c r="E20" s="13">
        <f>E21+E22</f>
        <v>300000</v>
      </c>
      <c r="F20" s="13">
        <f t="shared" ref="F20:P20" si="1">F21+F22</f>
        <v>0</v>
      </c>
      <c r="G20" s="13">
        <f t="shared" si="1"/>
        <v>0</v>
      </c>
      <c r="H20" s="13">
        <f t="shared" si="1"/>
        <v>300000</v>
      </c>
      <c r="I20" s="13">
        <f t="shared" si="1"/>
        <v>0</v>
      </c>
      <c r="J20" s="13">
        <f t="shared" si="1"/>
        <v>-300000</v>
      </c>
      <c r="K20" s="13">
        <f t="shared" si="1"/>
        <v>-300000</v>
      </c>
      <c r="L20" s="13">
        <f t="shared" si="1"/>
        <v>-300000</v>
      </c>
      <c r="M20" s="13">
        <f t="shared" si="1"/>
        <v>300000</v>
      </c>
      <c r="N20" s="13">
        <f t="shared" si="1"/>
        <v>-300000</v>
      </c>
      <c r="O20" s="13">
        <f t="shared" si="1"/>
        <v>-300000</v>
      </c>
      <c r="P20" s="13">
        <f t="shared" si="1"/>
        <v>0</v>
      </c>
      <c r="Q20" s="52"/>
    </row>
    <row r="21" spans="1:17" ht="23" x14ac:dyDescent="0.3">
      <c r="A21" s="21" t="s">
        <v>51</v>
      </c>
      <c r="B21" s="21">
        <v>8861</v>
      </c>
      <c r="C21" s="21" t="s">
        <v>17</v>
      </c>
      <c r="D21" s="34" t="s">
        <v>52</v>
      </c>
      <c r="E21" s="35">
        <v>300000</v>
      </c>
      <c r="F21" s="35"/>
      <c r="G21" s="35"/>
      <c r="H21" s="35">
        <f>F21+E21</f>
        <v>300000</v>
      </c>
      <c r="I21" s="51"/>
      <c r="J21" s="51"/>
      <c r="K21" s="51"/>
      <c r="L21" s="51"/>
      <c r="M21" s="35">
        <f t="shared" ref="M21:M22" si="2">I21+E21</f>
        <v>300000</v>
      </c>
      <c r="N21" s="35">
        <f t="shared" ref="N21:N22" si="3">J21+F21</f>
        <v>0</v>
      </c>
      <c r="O21" s="35">
        <f t="shared" ref="O21:O22" si="4">K21+G21</f>
        <v>0</v>
      </c>
      <c r="P21" s="35">
        <f t="shared" ref="P21:P22" si="5">L21+H21</f>
        <v>300000</v>
      </c>
      <c r="Q21" s="52"/>
    </row>
    <row r="22" spans="1:17" ht="34.5" x14ac:dyDescent="0.3">
      <c r="A22" s="21" t="s">
        <v>53</v>
      </c>
      <c r="B22" s="21" t="s">
        <v>16</v>
      </c>
      <c r="C22" s="21" t="s">
        <v>17</v>
      </c>
      <c r="D22" s="34" t="s">
        <v>27</v>
      </c>
      <c r="E22" s="35"/>
      <c r="F22" s="35"/>
      <c r="G22" s="35"/>
      <c r="H22" s="35">
        <f t="shared" ref="H22:H26" si="6">F22+E22</f>
        <v>0</v>
      </c>
      <c r="I22" s="51"/>
      <c r="J22" s="35">
        <v>-300000</v>
      </c>
      <c r="K22" s="35">
        <v>-300000</v>
      </c>
      <c r="L22" s="35">
        <f>J22+I22</f>
        <v>-300000</v>
      </c>
      <c r="M22" s="35">
        <f t="shared" si="2"/>
        <v>0</v>
      </c>
      <c r="N22" s="35">
        <f t="shared" si="3"/>
        <v>-300000</v>
      </c>
      <c r="O22" s="35">
        <f t="shared" si="4"/>
        <v>-300000</v>
      </c>
      <c r="P22" s="35">
        <f t="shared" si="5"/>
        <v>-300000</v>
      </c>
      <c r="Q22" s="52"/>
    </row>
    <row r="23" spans="1:17" s="8" customFormat="1" ht="40.25" customHeight="1" x14ac:dyDescent="0.25">
      <c r="A23" s="3" t="s">
        <v>59</v>
      </c>
      <c r="B23" s="4"/>
      <c r="C23" s="4"/>
      <c r="D23" s="5" t="s">
        <v>57</v>
      </c>
      <c r="E23" s="7">
        <f>E24</f>
        <v>2200000</v>
      </c>
      <c r="F23" s="7">
        <f t="shared" ref="F23:P23" si="7">F24</f>
        <v>0</v>
      </c>
      <c r="G23" s="7">
        <f t="shared" si="7"/>
        <v>0</v>
      </c>
      <c r="H23" s="7">
        <f t="shared" si="7"/>
        <v>2200000</v>
      </c>
      <c r="I23" s="7">
        <f t="shared" si="7"/>
        <v>0</v>
      </c>
      <c r="J23" s="7">
        <f t="shared" si="7"/>
        <v>-2200000</v>
      </c>
      <c r="K23" s="7">
        <f t="shared" si="7"/>
        <v>-2200000</v>
      </c>
      <c r="L23" s="7">
        <f t="shared" si="7"/>
        <v>-2200000</v>
      </c>
      <c r="M23" s="7">
        <f t="shared" si="7"/>
        <v>2200000</v>
      </c>
      <c r="N23" s="7">
        <f t="shared" si="7"/>
        <v>-2200000</v>
      </c>
      <c r="O23" s="7">
        <f t="shared" si="7"/>
        <v>-2200000</v>
      </c>
      <c r="P23" s="7">
        <f t="shared" si="7"/>
        <v>0</v>
      </c>
      <c r="Q23" s="52"/>
    </row>
    <row r="24" spans="1:17" s="8" customFormat="1" ht="33.65" customHeight="1" x14ac:dyDescent="0.25">
      <c r="A24" s="9" t="s">
        <v>58</v>
      </c>
      <c r="B24" s="10"/>
      <c r="C24" s="10"/>
      <c r="D24" s="11" t="s">
        <v>57</v>
      </c>
      <c r="E24" s="13">
        <f>E25+E26</f>
        <v>2200000</v>
      </c>
      <c r="F24" s="13">
        <f t="shared" ref="F24:P24" si="8">F25+F26</f>
        <v>0</v>
      </c>
      <c r="G24" s="13">
        <f t="shared" si="8"/>
        <v>0</v>
      </c>
      <c r="H24" s="13">
        <f t="shared" si="8"/>
        <v>2200000</v>
      </c>
      <c r="I24" s="13">
        <f t="shared" si="8"/>
        <v>0</v>
      </c>
      <c r="J24" s="13">
        <f t="shared" si="8"/>
        <v>-2200000</v>
      </c>
      <c r="K24" s="13">
        <f t="shared" si="8"/>
        <v>-2200000</v>
      </c>
      <c r="L24" s="13">
        <f t="shared" si="8"/>
        <v>-2200000</v>
      </c>
      <c r="M24" s="13">
        <f t="shared" si="8"/>
        <v>2200000</v>
      </c>
      <c r="N24" s="13">
        <f t="shared" si="8"/>
        <v>-2200000</v>
      </c>
      <c r="O24" s="13">
        <f t="shared" si="8"/>
        <v>-2200000</v>
      </c>
      <c r="P24" s="13">
        <f t="shared" si="8"/>
        <v>0</v>
      </c>
      <c r="Q24" s="52"/>
    </row>
    <row r="25" spans="1:17" ht="23" x14ac:dyDescent="0.3">
      <c r="A25" s="21" t="s">
        <v>60</v>
      </c>
      <c r="B25" s="21" t="s">
        <v>61</v>
      </c>
      <c r="C25" s="21" t="s">
        <v>17</v>
      </c>
      <c r="D25" s="34" t="s">
        <v>52</v>
      </c>
      <c r="E25" s="35">
        <v>2200000</v>
      </c>
      <c r="F25" s="35"/>
      <c r="G25" s="35"/>
      <c r="H25" s="35">
        <f t="shared" si="6"/>
        <v>2200000</v>
      </c>
      <c r="I25" s="53"/>
      <c r="J25" s="35"/>
      <c r="K25" s="35"/>
      <c r="L25" s="35">
        <f t="shared" ref="L25:L26" si="9">J25+I25</f>
        <v>0</v>
      </c>
      <c r="M25" s="35">
        <f t="shared" ref="M25:M26" si="10">I25+E25</f>
        <v>2200000</v>
      </c>
      <c r="N25" s="35">
        <f t="shared" ref="N25:N26" si="11">J25+F25</f>
        <v>0</v>
      </c>
      <c r="O25" s="35">
        <f t="shared" ref="O25:O26" si="12">K25+G25</f>
        <v>0</v>
      </c>
      <c r="P25" s="35">
        <f t="shared" ref="P25:P26" si="13">L25+H25</f>
        <v>2200000</v>
      </c>
      <c r="Q25" s="52"/>
    </row>
    <row r="26" spans="1:17" ht="34.5" x14ac:dyDescent="0.3">
      <c r="A26" s="21" t="s">
        <v>62</v>
      </c>
      <c r="B26" s="21" t="s">
        <v>16</v>
      </c>
      <c r="C26" s="21" t="s">
        <v>17</v>
      </c>
      <c r="D26" s="34" t="s">
        <v>27</v>
      </c>
      <c r="E26" s="35"/>
      <c r="F26" s="35"/>
      <c r="G26" s="35"/>
      <c r="H26" s="35">
        <f t="shared" si="6"/>
        <v>0</v>
      </c>
      <c r="I26" s="53"/>
      <c r="J26" s="35">
        <v>-2200000</v>
      </c>
      <c r="K26" s="35">
        <v>-2200000</v>
      </c>
      <c r="L26" s="35">
        <f t="shared" si="9"/>
        <v>-2200000</v>
      </c>
      <c r="M26" s="35">
        <f t="shared" si="10"/>
        <v>0</v>
      </c>
      <c r="N26" s="35">
        <f t="shared" si="11"/>
        <v>-2200000</v>
      </c>
      <c r="O26" s="35">
        <f t="shared" si="12"/>
        <v>-2200000</v>
      </c>
      <c r="P26" s="35">
        <f t="shared" si="13"/>
        <v>-2200000</v>
      </c>
      <c r="Q26" s="52"/>
    </row>
    <row r="27" spans="1:17" s="8" customFormat="1" ht="40.25" customHeight="1" x14ac:dyDescent="0.25">
      <c r="A27" s="3" t="s">
        <v>12</v>
      </c>
      <c r="B27" s="4"/>
      <c r="C27" s="4"/>
      <c r="D27" s="5" t="s">
        <v>13</v>
      </c>
      <c r="E27" s="6">
        <f>E28</f>
        <v>5700000</v>
      </c>
      <c r="F27" s="6">
        <f t="shared" ref="F27:P27" si="14">F28</f>
        <v>0</v>
      </c>
      <c r="G27" s="6">
        <f t="shared" si="14"/>
        <v>0</v>
      </c>
      <c r="H27" s="6">
        <f t="shared" si="14"/>
        <v>5700000</v>
      </c>
      <c r="I27" s="6">
        <f t="shared" si="14"/>
        <v>0</v>
      </c>
      <c r="J27" s="7">
        <f t="shared" si="14"/>
        <v>-7754092</v>
      </c>
      <c r="K27" s="7">
        <f t="shared" si="14"/>
        <v>-7754092</v>
      </c>
      <c r="L27" s="7">
        <f t="shared" si="14"/>
        <v>-7754092</v>
      </c>
      <c r="M27" s="7">
        <f t="shared" si="14"/>
        <v>5700000</v>
      </c>
      <c r="N27" s="7">
        <f t="shared" si="14"/>
        <v>-7754092</v>
      </c>
      <c r="O27" s="7">
        <f t="shared" si="14"/>
        <v>-7754092</v>
      </c>
      <c r="P27" s="7">
        <f t="shared" si="14"/>
        <v>-2054092</v>
      </c>
      <c r="Q27" s="52"/>
    </row>
    <row r="28" spans="1:17" s="8" customFormat="1" ht="33.5" customHeight="1" x14ac:dyDescent="0.25">
      <c r="A28" s="9" t="s">
        <v>14</v>
      </c>
      <c r="B28" s="10"/>
      <c r="C28" s="10"/>
      <c r="D28" s="11" t="s">
        <v>13</v>
      </c>
      <c r="E28" s="12">
        <f>E30+E29</f>
        <v>5700000</v>
      </c>
      <c r="F28" s="12">
        <f t="shared" ref="F28:P28" si="15">F30+F29</f>
        <v>0</v>
      </c>
      <c r="G28" s="12">
        <f t="shared" si="15"/>
        <v>0</v>
      </c>
      <c r="H28" s="12">
        <f t="shared" si="15"/>
        <v>5700000</v>
      </c>
      <c r="I28" s="12">
        <f t="shared" si="15"/>
        <v>0</v>
      </c>
      <c r="J28" s="12">
        <f t="shared" si="15"/>
        <v>-7754092</v>
      </c>
      <c r="K28" s="12">
        <f t="shared" si="15"/>
        <v>-7754092</v>
      </c>
      <c r="L28" s="12">
        <f t="shared" si="15"/>
        <v>-7754092</v>
      </c>
      <c r="M28" s="12">
        <f t="shared" si="15"/>
        <v>5700000</v>
      </c>
      <c r="N28" s="12">
        <f t="shared" si="15"/>
        <v>-7754092</v>
      </c>
      <c r="O28" s="12">
        <f t="shared" si="15"/>
        <v>-7754092</v>
      </c>
      <c r="P28" s="12">
        <f t="shared" si="15"/>
        <v>-2054092</v>
      </c>
      <c r="Q28" s="52"/>
    </row>
    <row r="29" spans="1:17" s="14" customFormat="1" ht="36" customHeight="1" x14ac:dyDescent="0.3">
      <c r="A29" s="21" t="s">
        <v>63</v>
      </c>
      <c r="B29" s="21" t="s">
        <v>61</v>
      </c>
      <c r="C29" s="21" t="s">
        <v>17</v>
      </c>
      <c r="D29" s="34" t="s">
        <v>52</v>
      </c>
      <c r="E29" s="35">
        <f>1800000+5700000-1800000</f>
        <v>5700000</v>
      </c>
      <c r="F29" s="35"/>
      <c r="G29" s="35"/>
      <c r="H29" s="35">
        <f t="shared" ref="H29:H30" si="16">F29+E29</f>
        <v>5700000</v>
      </c>
      <c r="I29" s="35"/>
      <c r="J29" s="35"/>
      <c r="K29" s="35"/>
      <c r="L29" s="35"/>
      <c r="M29" s="35">
        <f t="shared" ref="M29" si="17">I29+E29</f>
        <v>5700000</v>
      </c>
      <c r="N29" s="35"/>
      <c r="O29" s="35"/>
      <c r="P29" s="35">
        <f t="shared" ref="P29" si="18">L29+H29</f>
        <v>5700000</v>
      </c>
      <c r="Q29" s="52"/>
    </row>
    <row r="30" spans="1:17" s="14" customFormat="1" ht="36" customHeight="1" x14ac:dyDescent="0.3">
      <c r="A30" s="21" t="s">
        <v>15</v>
      </c>
      <c r="B30" s="21" t="s">
        <v>16</v>
      </c>
      <c r="C30" s="21" t="s">
        <v>17</v>
      </c>
      <c r="D30" s="34" t="s">
        <v>27</v>
      </c>
      <c r="E30" s="35"/>
      <c r="F30" s="35"/>
      <c r="G30" s="35"/>
      <c r="H30" s="35">
        <f t="shared" si="16"/>
        <v>0</v>
      </c>
      <c r="I30" s="35"/>
      <c r="J30" s="35">
        <f>-2054092-1800000-5700000+1800000</f>
        <v>-7754092</v>
      </c>
      <c r="K30" s="35">
        <f>-2054092-1800000-5700000+1800000</f>
        <v>-7754092</v>
      </c>
      <c r="L30" s="35">
        <f>J30+I30</f>
        <v>-7754092</v>
      </c>
      <c r="M30" s="35">
        <f>I30+E30</f>
        <v>0</v>
      </c>
      <c r="N30" s="35">
        <f>J30+F30</f>
        <v>-7754092</v>
      </c>
      <c r="O30" s="35">
        <f>K30+G30</f>
        <v>-7754092</v>
      </c>
      <c r="P30" s="35">
        <f>L30+H30</f>
        <v>-7754092</v>
      </c>
      <c r="Q30" s="52"/>
    </row>
    <row r="31" spans="1:17" s="14" customFormat="1" ht="56.4" customHeight="1" x14ac:dyDescent="0.3">
      <c r="A31" s="22" t="s">
        <v>18</v>
      </c>
      <c r="B31" s="21"/>
      <c r="C31" s="21"/>
      <c r="D31" s="23" t="s">
        <v>19</v>
      </c>
      <c r="E31" s="24">
        <f>E32</f>
        <v>1500000</v>
      </c>
      <c r="F31" s="24">
        <f t="shared" ref="F31:P31" si="19">F32</f>
        <v>1295691.3599999999</v>
      </c>
      <c r="G31" s="24">
        <f t="shared" si="19"/>
        <v>0</v>
      </c>
      <c r="H31" s="24">
        <f t="shared" si="19"/>
        <v>2795691.36</v>
      </c>
      <c r="I31" s="24">
        <f t="shared" si="19"/>
        <v>0</v>
      </c>
      <c r="J31" s="24">
        <f t="shared" si="19"/>
        <v>-810000</v>
      </c>
      <c r="K31" s="24">
        <f t="shared" si="19"/>
        <v>0</v>
      </c>
      <c r="L31" s="24">
        <f t="shared" si="19"/>
        <v>-810000</v>
      </c>
      <c r="M31" s="24">
        <f t="shared" si="19"/>
        <v>1500000</v>
      </c>
      <c r="N31" s="24">
        <f t="shared" si="19"/>
        <v>485691.35999999987</v>
      </c>
      <c r="O31" s="24">
        <f t="shared" si="19"/>
        <v>0</v>
      </c>
      <c r="P31" s="24">
        <f t="shared" si="19"/>
        <v>1985691.3599999999</v>
      </c>
      <c r="Q31" s="52"/>
    </row>
    <row r="32" spans="1:17" s="14" customFormat="1" ht="54.65" customHeight="1" x14ac:dyDescent="0.3">
      <c r="A32" s="25" t="s">
        <v>20</v>
      </c>
      <c r="B32" s="26"/>
      <c r="C32" s="26"/>
      <c r="D32" s="27" t="s">
        <v>19</v>
      </c>
      <c r="E32" s="28">
        <f>E33+E34</f>
        <v>1500000</v>
      </c>
      <c r="F32" s="28">
        <f t="shared" ref="F32:P32" si="20">F33+F34</f>
        <v>1295691.3599999999</v>
      </c>
      <c r="G32" s="28">
        <f t="shared" si="20"/>
        <v>0</v>
      </c>
      <c r="H32" s="28">
        <f t="shared" si="20"/>
        <v>2795691.36</v>
      </c>
      <c r="I32" s="28">
        <f t="shared" si="20"/>
        <v>0</v>
      </c>
      <c r="J32" s="28">
        <f t="shared" si="20"/>
        <v>-810000</v>
      </c>
      <c r="K32" s="28">
        <f t="shared" si="20"/>
        <v>0</v>
      </c>
      <c r="L32" s="28">
        <f t="shared" si="20"/>
        <v>-810000</v>
      </c>
      <c r="M32" s="28">
        <f t="shared" si="20"/>
        <v>1500000</v>
      </c>
      <c r="N32" s="28">
        <f t="shared" si="20"/>
        <v>485691.35999999987</v>
      </c>
      <c r="O32" s="28">
        <f t="shared" si="20"/>
        <v>0</v>
      </c>
      <c r="P32" s="28">
        <f t="shared" si="20"/>
        <v>1985691.3599999999</v>
      </c>
      <c r="Q32" s="52"/>
    </row>
    <row r="33" spans="1:17" s="14" customFormat="1" ht="59.5" customHeight="1" x14ac:dyDescent="0.3">
      <c r="A33" s="21" t="s">
        <v>21</v>
      </c>
      <c r="B33" s="21" t="s">
        <v>22</v>
      </c>
      <c r="C33" s="21" t="s">
        <v>23</v>
      </c>
      <c r="D33" s="34" t="s">
        <v>41</v>
      </c>
      <c r="E33" s="35">
        <v>1500000</v>
      </c>
      <c r="F33" s="35">
        <f>810000+485691.36</f>
        <v>1295691.3599999999</v>
      </c>
      <c r="G33" s="35"/>
      <c r="H33" s="35">
        <f>F33+E33</f>
        <v>2795691.36</v>
      </c>
      <c r="I33" s="35"/>
      <c r="J33" s="35"/>
      <c r="K33" s="35"/>
      <c r="L33" s="35"/>
      <c r="M33" s="35">
        <f t="shared" ref="M33:P34" si="21">I33+E33</f>
        <v>1500000</v>
      </c>
      <c r="N33" s="35">
        <f t="shared" si="21"/>
        <v>1295691.3599999999</v>
      </c>
      <c r="O33" s="35">
        <f t="shared" si="21"/>
        <v>0</v>
      </c>
      <c r="P33" s="35">
        <f t="shared" si="21"/>
        <v>2795691.36</v>
      </c>
      <c r="Q33" s="54">
        <v>25</v>
      </c>
    </row>
    <row r="34" spans="1:17" s="14" customFormat="1" ht="74" customHeight="1" x14ac:dyDescent="0.3">
      <c r="A34" s="21" t="s">
        <v>24</v>
      </c>
      <c r="B34" s="21" t="s">
        <v>25</v>
      </c>
      <c r="C34" s="21" t="s">
        <v>23</v>
      </c>
      <c r="D34" s="34" t="s">
        <v>42</v>
      </c>
      <c r="E34" s="35"/>
      <c r="F34" s="35"/>
      <c r="G34" s="35"/>
      <c r="H34" s="35"/>
      <c r="I34" s="35"/>
      <c r="J34" s="35">
        <v>-810000</v>
      </c>
      <c r="K34" s="35"/>
      <c r="L34" s="35">
        <f>J34+I34</f>
        <v>-810000</v>
      </c>
      <c r="M34" s="35">
        <f t="shared" si="21"/>
        <v>0</v>
      </c>
      <c r="N34" s="35">
        <f t="shared" si="21"/>
        <v>-810000</v>
      </c>
      <c r="O34" s="35">
        <f t="shared" si="21"/>
        <v>0</v>
      </c>
      <c r="P34" s="35">
        <f t="shared" si="21"/>
        <v>-810000</v>
      </c>
      <c r="Q34" s="54"/>
    </row>
    <row r="35" spans="1:17" s="20" customFormat="1" ht="41" customHeight="1" x14ac:dyDescent="0.3">
      <c r="A35" s="22" t="s">
        <v>31</v>
      </c>
      <c r="B35" s="21"/>
      <c r="C35" s="21"/>
      <c r="D35" s="23" t="s">
        <v>32</v>
      </c>
      <c r="E35" s="24">
        <f>E36</f>
        <v>0</v>
      </c>
      <c r="F35" s="24">
        <f t="shared" ref="F35:P35" si="22">F36</f>
        <v>1112506</v>
      </c>
      <c r="G35" s="24">
        <f t="shared" si="22"/>
        <v>1112506</v>
      </c>
      <c r="H35" s="24">
        <f t="shared" si="22"/>
        <v>1112506</v>
      </c>
      <c r="I35" s="24">
        <f t="shared" si="22"/>
        <v>0</v>
      </c>
      <c r="J35" s="24">
        <f t="shared" si="22"/>
        <v>-1112506</v>
      </c>
      <c r="K35" s="24">
        <f t="shared" si="22"/>
        <v>-1112506</v>
      </c>
      <c r="L35" s="24">
        <f t="shared" si="22"/>
        <v>-1112506</v>
      </c>
      <c r="M35" s="24">
        <f t="shared" si="22"/>
        <v>0</v>
      </c>
      <c r="N35" s="24">
        <f t="shared" si="22"/>
        <v>0</v>
      </c>
      <c r="O35" s="24">
        <f t="shared" si="22"/>
        <v>0</v>
      </c>
      <c r="P35" s="24">
        <f t="shared" si="22"/>
        <v>0</v>
      </c>
      <c r="Q35" s="54"/>
    </row>
    <row r="36" spans="1:17" s="20" customFormat="1" ht="54.65" customHeight="1" x14ac:dyDescent="0.3">
      <c r="A36" s="25" t="s">
        <v>31</v>
      </c>
      <c r="B36" s="26"/>
      <c r="C36" s="26"/>
      <c r="D36" s="27" t="s">
        <v>32</v>
      </c>
      <c r="E36" s="28">
        <f>E37+E38</f>
        <v>0</v>
      </c>
      <c r="F36" s="28">
        <f t="shared" ref="F36:P36" si="23">F37+F38</f>
        <v>1112506</v>
      </c>
      <c r="G36" s="28">
        <f t="shared" si="23"/>
        <v>1112506</v>
      </c>
      <c r="H36" s="28">
        <f t="shared" si="23"/>
        <v>1112506</v>
      </c>
      <c r="I36" s="28">
        <f t="shared" si="23"/>
        <v>0</v>
      </c>
      <c r="J36" s="28">
        <f t="shared" si="23"/>
        <v>-1112506</v>
      </c>
      <c r="K36" s="28">
        <f t="shared" si="23"/>
        <v>-1112506</v>
      </c>
      <c r="L36" s="28">
        <f t="shared" si="23"/>
        <v>-1112506</v>
      </c>
      <c r="M36" s="28">
        <f t="shared" si="23"/>
        <v>0</v>
      </c>
      <c r="N36" s="28">
        <f t="shared" si="23"/>
        <v>0</v>
      </c>
      <c r="O36" s="28">
        <f t="shared" si="23"/>
        <v>0</v>
      </c>
      <c r="P36" s="28">
        <f t="shared" si="23"/>
        <v>0</v>
      </c>
      <c r="Q36" s="54"/>
    </row>
    <row r="37" spans="1:17" s="20" customFormat="1" ht="49.5" customHeight="1" x14ac:dyDescent="0.3">
      <c r="A37" s="21" t="s">
        <v>33</v>
      </c>
      <c r="B37" s="21" t="s">
        <v>34</v>
      </c>
      <c r="C37" s="21" t="s">
        <v>17</v>
      </c>
      <c r="D37" s="34" t="s">
        <v>37</v>
      </c>
      <c r="E37" s="35"/>
      <c r="F37" s="35">
        <v>1112506</v>
      </c>
      <c r="G37" s="35">
        <v>1112506</v>
      </c>
      <c r="H37" s="35">
        <f>F37+E37</f>
        <v>1112506</v>
      </c>
      <c r="I37" s="35"/>
      <c r="J37" s="35"/>
      <c r="K37" s="35"/>
      <c r="L37" s="35">
        <f>J37+I37</f>
        <v>0</v>
      </c>
      <c r="M37" s="35">
        <f t="shared" ref="M37" si="24">I37+E37</f>
        <v>0</v>
      </c>
      <c r="N37" s="35">
        <f t="shared" ref="N37" si="25">J37+F37</f>
        <v>1112506</v>
      </c>
      <c r="O37" s="35">
        <f t="shared" ref="O37" si="26">K37+G37</f>
        <v>1112506</v>
      </c>
      <c r="P37" s="35">
        <f t="shared" ref="P37" si="27">L37+H37</f>
        <v>1112506</v>
      </c>
      <c r="Q37" s="54"/>
    </row>
    <row r="38" spans="1:17" s="20" customFormat="1" ht="57.5" x14ac:dyDescent="0.3">
      <c r="A38" s="21" t="s">
        <v>35</v>
      </c>
      <c r="B38" s="21" t="s">
        <v>36</v>
      </c>
      <c r="C38" s="21" t="s">
        <v>17</v>
      </c>
      <c r="D38" s="34" t="s">
        <v>38</v>
      </c>
      <c r="E38" s="35"/>
      <c r="F38" s="35"/>
      <c r="G38" s="35"/>
      <c r="H38" s="35"/>
      <c r="I38" s="35"/>
      <c r="J38" s="35">
        <v>-1112506</v>
      </c>
      <c r="K38" s="35">
        <v>-1112506</v>
      </c>
      <c r="L38" s="35">
        <f>J38+I38</f>
        <v>-1112506</v>
      </c>
      <c r="M38" s="35">
        <f t="shared" ref="M38" si="28">I38+E38</f>
        <v>0</v>
      </c>
      <c r="N38" s="35">
        <f t="shared" ref="N38" si="29">J38+F38</f>
        <v>-1112506</v>
      </c>
      <c r="O38" s="35">
        <f t="shared" ref="O38" si="30">K38+G38</f>
        <v>-1112506</v>
      </c>
      <c r="P38" s="35">
        <f t="shared" ref="P38" si="31">L38+H38</f>
        <v>-1112506</v>
      </c>
      <c r="Q38" s="54"/>
    </row>
    <row r="39" spans="1:17" ht="23" customHeight="1" x14ac:dyDescent="0.3">
      <c r="A39" s="29" t="s">
        <v>10</v>
      </c>
      <c r="B39" s="29" t="s">
        <v>10</v>
      </c>
      <c r="C39" s="29" t="s">
        <v>10</v>
      </c>
      <c r="D39" s="30" t="s">
        <v>11</v>
      </c>
      <c r="E39" s="24">
        <f>E31+E27+E35+E19+E23</f>
        <v>9700000</v>
      </c>
      <c r="F39" s="24">
        <f t="shared" ref="F39:P39" si="32">F31+F27+F35+F19+F23</f>
        <v>2408197.36</v>
      </c>
      <c r="G39" s="24">
        <f t="shared" si="32"/>
        <v>1112506</v>
      </c>
      <c r="H39" s="24">
        <f t="shared" si="32"/>
        <v>12108197.359999999</v>
      </c>
      <c r="I39" s="24">
        <f t="shared" si="32"/>
        <v>0</v>
      </c>
      <c r="J39" s="24">
        <f t="shared" si="32"/>
        <v>-12176598</v>
      </c>
      <c r="K39" s="24">
        <f t="shared" si="32"/>
        <v>-11366598</v>
      </c>
      <c r="L39" s="24">
        <f t="shared" si="32"/>
        <v>-12176598</v>
      </c>
      <c r="M39" s="24">
        <f t="shared" si="32"/>
        <v>9700000</v>
      </c>
      <c r="N39" s="24">
        <f t="shared" si="32"/>
        <v>-9768400.6400000006</v>
      </c>
      <c r="O39" s="24">
        <f t="shared" si="32"/>
        <v>-10254092</v>
      </c>
      <c r="P39" s="24">
        <f t="shared" si="32"/>
        <v>-68400.64000000013</v>
      </c>
      <c r="Q39" s="54"/>
    </row>
    <row r="40" spans="1:17" x14ac:dyDescent="0.3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54"/>
    </row>
    <row r="41" spans="1:17" x14ac:dyDescent="0.3">
      <c r="Q41" s="54"/>
    </row>
    <row r="42" spans="1:17" s="41" customFormat="1" ht="20.5" x14ac:dyDescent="0.45">
      <c r="A42" s="61" t="s">
        <v>39</v>
      </c>
      <c r="B42" s="61"/>
      <c r="C42" s="61"/>
      <c r="D42" s="61"/>
      <c r="E42" s="61"/>
      <c r="G42" s="42"/>
      <c r="H42" s="43"/>
      <c r="M42" s="55" t="s">
        <v>65</v>
      </c>
      <c r="N42" s="55"/>
      <c r="O42" s="55"/>
      <c r="Q42" s="54"/>
    </row>
    <row r="43" spans="1:17" s="41" customFormat="1" ht="20.5" x14ac:dyDescent="0.45">
      <c r="A43" s="44"/>
      <c r="B43" s="44"/>
      <c r="C43" s="44"/>
      <c r="D43" s="42"/>
      <c r="E43" s="42"/>
      <c r="F43" s="42"/>
      <c r="G43" s="42"/>
      <c r="H43" s="43"/>
      <c r="Q43" s="54"/>
    </row>
    <row r="44" spans="1:17" s="41" customFormat="1" ht="20.5" x14ac:dyDescent="0.45">
      <c r="A44" s="45" t="s">
        <v>64</v>
      </c>
      <c r="B44" s="45"/>
      <c r="C44" s="46"/>
      <c r="D44" s="47"/>
      <c r="E44" s="47"/>
      <c r="G44" s="48"/>
      <c r="H44" s="49"/>
      <c r="Q44" s="54"/>
    </row>
    <row r="45" spans="1:17" s="41" customFormat="1" ht="20.5" x14ac:dyDescent="0.45">
      <c r="A45" s="42"/>
      <c r="B45" s="58" t="s">
        <v>26</v>
      </c>
      <c r="C45" s="58"/>
      <c r="D45" s="47"/>
      <c r="E45" s="47"/>
      <c r="F45" s="48"/>
      <c r="H45" s="50"/>
      <c r="Q45" s="54"/>
    </row>
    <row r="46" spans="1:17" s="18" customFormat="1" ht="15.5" x14ac:dyDescent="0.35">
      <c r="A46" s="15"/>
      <c r="B46" s="15"/>
      <c r="C46" s="15"/>
      <c r="D46" s="15"/>
      <c r="E46" s="16"/>
      <c r="F46" s="17"/>
      <c r="H46" s="19"/>
      <c r="Q46" s="37"/>
    </row>
  </sheetData>
  <mergeCells count="31">
    <mergeCell ref="I15:L15"/>
    <mergeCell ref="K2:P2"/>
    <mergeCell ref="K3:P3"/>
    <mergeCell ref="K4:P4"/>
    <mergeCell ref="K5:P5"/>
    <mergeCell ref="K6:P6"/>
    <mergeCell ref="K8:P8"/>
    <mergeCell ref="G12:I12"/>
    <mergeCell ref="G13:I13"/>
    <mergeCell ref="K7:P7"/>
    <mergeCell ref="F16:G16"/>
    <mergeCell ref="H16:H17"/>
    <mergeCell ref="I16:I17"/>
    <mergeCell ref="J16:K16"/>
    <mergeCell ref="A42:E42"/>
    <mergeCell ref="Q33:Q45"/>
    <mergeCell ref="M42:O42"/>
    <mergeCell ref="L16:L17"/>
    <mergeCell ref="K1:P1"/>
    <mergeCell ref="B45:C45"/>
    <mergeCell ref="A10:P10"/>
    <mergeCell ref="A15:A17"/>
    <mergeCell ref="B15:B17"/>
    <mergeCell ref="C15:C17"/>
    <mergeCell ref="D15:D17"/>
    <mergeCell ref="E15:H15"/>
    <mergeCell ref="M15:P15"/>
    <mergeCell ref="E16:E17"/>
    <mergeCell ref="M16:M17"/>
    <mergeCell ref="N16:O16"/>
    <mergeCell ref="P16:P17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7" fitToHeight="3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2021-07-29T06:59:00Z</cp:lastPrinted>
  <dcterms:created xsi:type="dcterms:W3CDTF">2018-10-18T06:20:03Z</dcterms:created>
  <dcterms:modified xsi:type="dcterms:W3CDTF">2021-11-25T07:40:55Z</dcterms:modified>
</cp:coreProperties>
</file>