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bookViews>
  <sheets>
    <sheet name="Лист1" sheetId="1" r:id="rId1"/>
    <sheet name="Лист2" sheetId="2" r:id="rId2"/>
    <sheet name="Лист3" sheetId="3" r:id="rId3"/>
  </sheets>
  <definedNames>
    <definedName name="_xlnm.Print_Area" localSheetId="0">Лист1!$A$1:$K$91</definedName>
  </definedNames>
  <calcPr calcId="162913"/>
</workbook>
</file>

<file path=xl/calcChain.xml><?xml version="1.0" encoding="utf-8"?>
<calcChain xmlns="http://schemas.openxmlformats.org/spreadsheetml/2006/main">
  <c r="I80" i="1" l="1"/>
  <c r="J80" i="1"/>
  <c r="H80" i="1"/>
  <c r="H32" i="1"/>
  <c r="I32" i="1"/>
  <c r="J32" i="1"/>
  <c r="G32" i="1"/>
  <c r="H23" i="1"/>
  <c r="I23" i="1"/>
  <c r="J23" i="1"/>
  <c r="G23" i="1"/>
  <c r="I72" i="1" l="1"/>
  <c r="J72" i="1"/>
  <c r="H72" i="1"/>
  <c r="G66" i="1"/>
  <c r="I48" i="1"/>
  <c r="J48" i="1"/>
  <c r="H48" i="1"/>
  <c r="G43" i="1"/>
  <c r="G48" i="1" l="1"/>
  <c r="G45" i="1"/>
  <c r="G31" i="1" l="1"/>
  <c r="I30" i="1"/>
  <c r="J30" i="1"/>
  <c r="H30" i="1"/>
  <c r="G30" i="1" l="1"/>
  <c r="G68" i="1"/>
  <c r="G82" i="1" l="1"/>
  <c r="J58" i="1"/>
  <c r="I60" i="1"/>
  <c r="J60" i="1"/>
  <c r="H60" i="1"/>
  <c r="G63" i="1"/>
  <c r="G60" i="1" l="1"/>
  <c r="I78" i="1"/>
  <c r="J78" i="1"/>
  <c r="H78" i="1"/>
  <c r="G77" i="1"/>
  <c r="G76" i="1"/>
  <c r="G75" i="1"/>
  <c r="I69" i="1"/>
  <c r="J69" i="1"/>
  <c r="H69" i="1"/>
  <c r="G67" i="1"/>
  <c r="G64" i="1"/>
  <c r="G62" i="1"/>
  <c r="G61" i="1"/>
  <c r="H59" i="1"/>
  <c r="I58" i="1"/>
  <c r="H58" i="1"/>
  <c r="G55" i="1"/>
  <c r="G56" i="1"/>
  <c r="G57" i="1"/>
  <c r="I54" i="1"/>
  <c r="I81" i="1" s="1"/>
  <c r="J54" i="1"/>
  <c r="H54" i="1"/>
  <c r="I53" i="1"/>
  <c r="J53" i="1"/>
  <c r="H53" i="1"/>
  <c r="G51" i="1"/>
  <c r="G52" i="1"/>
  <c r="I50" i="1"/>
  <c r="J50" i="1"/>
  <c r="H50" i="1"/>
  <c r="J81" i="1" l="1"/>
  <c r="H81" i="1"/>
  <c r="G78" i="1"/>
  <c r="G69" i="1"/>
  <c r="G71" i="1" s="1"/>
  <c r="G53" i="1"/>
  <c r="G54" i="1"/>
  <c r="G58" i="1"/>
  <c r="G59" i="1"/>
  <c r="G50" i="1"/>
  <c r="G44" i="1"/>
  <c r="G47" i="1"/>
  <c r="G36" i="1"/>
  <c r="G37" i="1"/>
  <c r="G38" i="1"/>
  <c r="G39" i="1"/>
  <c r="G35" i="1"/>
  <c r="G24" i="1"/>
  <c r="G25" i="1"/>
  <c r="G26" i="1"/>
  <c r="G28" i="1"/>
  <c r="G29" i="1"/>
  <c r="G21" i="1"/>
  <c r="G16" i="1"/>
  <c r="G17" i="1"/>
  <c r="G18" i="1"/>
  <c r="G15" i="1"/>
  <c r="G10" i="1"/>
  <c r="G11" i="1"/>
  <c r="G12" i="1"/>
  <c r="G9" i="1"/>
  <c r="G72" i="1" l="1"/>
  <c r="G81" i="1"/>
  <c r="I40" i="1"/>
  <c r="J40" i="1"/>
  <c r="H40" i="1"/>
  <c r="I27" i="1"/>
  <c r="I22" i="1" s="1"/>
  <c r="J27" i="1"/>
  <c r="J22" i="1" s="1"/>
  <c r="H27" i="1"/>
  <c r="H22" i="1" s="1"/>
  <c r="I19" i="1"/>
  <c r="J19" i="1"/>
  <c r="H19" i="1"/>
  <c r="I13" i="1"/>
  <c r="J13" i="1"/>
  <c r="H13" i="1"/>
  <c r="J79" i="1" l="1"/>
  <c r="I79" i="1"/>
  <c r="G40" i="1"/>
  <c r="G13" i="1"/>
  <c r="G27" i="1"/>
  <c r="G22" i="1" s="1"/>
  <c r="G19" i="1"/>
  <c r="H79" i="1" l="1"/>
  <c r="H83" i="1" s="1"/>
  <c r="I83" i="1"/>
  <c r="J83" i="1"/>
  <c r="G80" i="1" l="1"/>
  <c r="G79" i="1"/>
  <c r="G83" i="1" s="1"/>
</calcChain>
</file>

<file path=xl/sharedStrings.xml><?xml version="1.0" encoding="utf-8"?>
<sst xmlns="http://schemas.openxmlformats.org/spreadsheetml/2006/main" count="172" uniqueCount="131">
  <si>
    <t>№№ з/п</t>
  </si>
  <si>
    <t>Назва напряму діяльності (пріоритетні завдання)</t>
  </si>
  <si>
    <t>Перелік заходів програми</t>
  </si>
  <si>
    <t xml:space="preserve">Виконавці </t>
  </si>
  <si>
    <t>Орієнтовані обсяги фінансування (вартість) грн., в т.ч. по роках</t>
  </si>
  <si>
    <t>всього</t>
  </si>
  <si>
    <t>Очікуваний результат</t>
  </si>
  <si>
    <t xml:space="preserve">до Програми розвитку фізичної культури і спорту </t>
  </si>
  <si>
    <t>Підпрограма 1. «Проведення навчально-тренувальних зборів і змагань з олімпійських видів спорту»</t>
  </si>
  <si>
    <t>1.</t>
  </si>
  <si>
    <t>Забезпечення розвитку олімпійських видів спорту</t>
  </si>
  <si>
    <t xml:space="preserve">1. Проведення навчально-тренувальних зборів з олімпійських видів спорту з підготовки до змагань різних рівнів (обласних, всеукраїнських, міжнародних змагань, чемпіонатів, кубків Європи та світу) </t>
  </si>
  <si>
    <t>2022 – 2024 роки</t>
  </si>
  <si>
    <t>Бюджет СМТГ</t>
  </si>
  <si>
    <t>2. Організація і проведення міських змагань з олімпійських видів спорту</t>
  </si>
  <si>
    <t>Строк виконання заходу</t>
  </si>
  <si>
    <t xml:space="preserve">Джерела фінансування
</t>
  </si>
  <si>
    <t>3. Представлення спортивних досягнень спортсменами збірних команд  та тренерів міста на обласних,  всеукра-їнських змаганнях з олімпійських видів спорту</t>
  </si>
  <si>
    <t>4. Представлення спортивних досягнень спортсменами збірних команд та тренерів міста у змаганнях різних рівнів з олімпійських видів спорту (міжнародних змагань, чемпіонатів, кубків Європи та світу)</t>
  </si>
  <si>
    <t xml:space="preserve">                                                              Усього на підпрограму 1:</t>
  </si>
  <si>
    <t>Підпрограма 2. «Проведення навчально-тренувальних зборів і змагань з неолімпійських видів спорту»</t>
  </si>
  <si>
    <t>Забезпечення розвитку неолімпійських видів спорту</t>
  </si>
  <si>
    <t>2. Організація і проведення міських змагань з неолімпійських видів спорту</t>
  </si>
  <si>
    <t xml:space="preserve">                                                                                                  Усього на підпрограму 2:</t>
  </si>
  <si>
    <t>Підпрограма 3. «Утримання та навчально-тренувальна робота комунальних дитячо-юнацьких спортивних шкіл»</t>
  </si>
  <si>
    <t>Підготовка спортивного резерву та підвищення рівня фізичної підготовленості дітей дитячо-юнацькими спортивними школами</t>
  </si>
  <si>
    <t>КДЮСШ «Суми»</t>
  </si>
  <si>
    <t>КДЮСШ єдиноборств СМР</t>
  </si>
  <si>
    <t>Управління освіти і науки Сумської міської ради спільно з КДЮСШ</t>
  </si>
  <si>
    <t xml:space="preserve">КДЮСШ № 1 м. Суми
</t>
  </si>
  <si>
    <t>КДЮСШ № 2 м. Суми</t>
  </si>
  <si>
    <t>Усього на підпрограму 3:</t>
  </si>
  <si>
    <t>Підпрограма 4. «Фінансова підтримка дитячо-юнацьких спортивних шкіл фізкультурно-спортивних товариств»</t>
  </si>
  <si>
    <t>Усього на підпрограму 4:</t>
  </si>
  <si>
    <t>Підпрограма 5. «Забезпечення діяльності міського центру фізичного здоров’я населення «Спорт для всіх» та проведення фізкультурно-масових заходів серед населення міста»</t>
  </si>
  <si>
    <t>Залучення широких верств населення до регулярних оздоровчих занять, надання фізкультурно-спортивних послуг, збільшення проведення спортивних заходів за місцем проживання та в місцях масового відпочинку населення</t>
  </si>
  <si>
    <t>Усього на підпрограму 5:</t>
  </si>
  <si>
    <t>Підпрограма 6. «Підтримка спорту вищих досягнень та організацій, які здійснюють фізкультурно-спортивну діяльність в місті»</t>
  </si>
  <si>
    <t>1.1. Утримання КП СМР «Муніципальний спортивний клуб з хокею на траві «Сумчанка»</t>
  </si>
  <si>
    <t>2.</t>
  </si>
  <si>
    <t>3.</t>
  </si>
  <si>
    <t>4.</t>
  </si>
  <si>
    <t>Усього на підпрограму 6:</t>
  </si>
  <si>
    <t>Усього на підпрограму 7:</t>
  </si>
  <si>
    <t>Разом по Програмі без урахування коштів на виконання підпрограми 7, в т. ч.:</t>
  </si>
  <si>
    <t>інші надходження</t>
  </si>
  <si>
    <t>ВСЬОГО:</t>
  </si>
  <si>
    <t>Сумський міський голова</t>
  </si>
  <si>
    <t>Напрями діяльності, завдання та заходи Програми розвитку фізичної культури і спорту Сумської міської територіальної громади на 2022 – 2024 роки</t>
  </si>
  <si>
    <t>1. Забезпечення розвитку та вдосконалення здібностей вихованців СДЮСШОР В. Голубничого з легкої атлетики</t>
  </si>
  <si>
    <t>ДЮСШ з вільної боротьби</t>
  </si>
  <si>
    <t>3.1. Утримання КП "ФК "Суми" СМР</t>
  </si>
  <si>
    <t>5.</t>
  </si>
  <si>
    <t>5.1. Надання фінансової підтримки громадським організаціям фізкультурно-спортивної спрямованості:</t>
  </si>
  <si>
    <t xml:space="preserve">Бюджет СМТГ </t>
  </si>
  <si>
    <t>Управління капітального будівництва та дорожнього господарства СМР спільно з МЦ ФЗН «Спорт для всіх»</t>
  </si>
  <si>
    <t xml:space="preserve">Збільшення на 25% проведення змагань різних рівнів, створення умов для проведення заходів та турнірів міжнародного рівня 
</t>
  </si>
  <si>
    <t>3. Представлення спортивних досягнень спортсменами збірних команд та тренерів міста на обласних, всеукраїнських змаганнях з неолімпійських видів спорту</t>
  </si>
  <si>
    <t>1.3. Проведення поточного ремонту приміщень центру</t>
  </si>
  <si>
    <t xml:space="preserve">СМ ДЮСШ "Спартак" </t>
  </si>
  <si>
    <t>ДЮСШ "Спартаківець"</t>
  </si>
  <si>
    <t>МДЮСШ СОО ВФСТ "Колос"</t>
  </si>
  <si>
    <t>КДЮСШ "Україна" ПО ПАТ "Сумбуд"</t>
  </si>
  <si>
    <t>КДЮСШ "Авангард" СОО ФСТ "Україна"</t>
  </si>
  <si>
    <t>Забезпечення розвитку спорту вищих досягнень, сприяння популяризації тенісу та настільного тенісу</t>
  </si>
  <si>
    <t xml:space="preserve">Забезпечення розвитку спорту вищих досягнень, сприяння популяризації футболу </t>
  </si>
  <si>
    <t>Забезпечення розвитку інфраструктури Сумської міської територіальної громади</t>
  </si>
  <si>
    <t>інші бюджети</t>
  </si>
  <si>
    <t>Додаток 2</t>
  </si>
  <si>
    <t>2022 (план)</t>
  </si>
  <si>
    <t>2023 (план)</t>
  </si>
  <si>
    <t>2024 (план)</t>
  </si>
  <si>
    <t>4. Представлення спортивних досягнень спортсменами збірних команд та тренерів міста у змаганнях різних рівнів з неолімпійських видів спорту (міжнародних змагань, чемпіонатів, кубків Європи та світу)</t>
  </si>
  <si>
    <t>1. Забезпечення розвитку здібностей вихованців дитячо-юнацьких спортивних шкіл в обраному виді спорту з них по ДЮСШ та КДЮСШ:</t>
  </si>
  <si>
    <t>Залучення до 14 % дітей та молоді Сумської міської територіальної громади віком від 6 до 23 років до занять спортом у дитячо-юнацьких спортивних школах</t>
  </si>
  <si>
    <t>1. Надання фінансової підтримки КП СМР «Муніципальний спортивний клуб з хокею на траві «Сумчанка», сприяння популяризації хокею на траві (індорхокею) в т. ч:</t>
  </si>
  <si>
    <t>Забезпечення розвитку спорту вищих досягнень, сприяння популяризації хокею на траві (індорхокею)</t>
  </si>
  <si>
    <t>1.2. Проведення навчально-тренувальних зборів та участь команди КП "МСК з хокею на траві «Сумчанка»  у змаганнях різних рівнів</t>
  </si>
  <si>
    <t xml:space="preserve">2. Надання фінансової підтримки КП «Муніципальний спортивний клуб «Тенісна Академія» СМР, сприяння популяризації тенісу та настільного тенісув т. ч.: </t>
  </si>
  <si>
    <t>2.1. Утримання КП "Муніципальний спортивний клуб "Тенісна Академія" СМР</t>
  </si>
  <si>
    <t xml:space="preserve">2.2. Підготовка та участь команди та спортсменів у обласних, всеукраїнських та міжнародних змаганнях </t>
  </si>
  <si>
    <t xml:space="preserve">3. Надання фінансової підтримки КП "ФК "Суми" СМР, сприяння популяризації футболу в т. ч.: </t>
  </si>
  <si>
    <t>3.2. Підготовка та участь команди КП "ФК "Суми" СМР у обласних, всеукраїнських та міжнародних змаганнях</t>
  </si>
  <si>
    <t>4.1. Підтримка талановитих спортсменів,  заохочення та стимулювання їх за успішний виступ на всеукраїнських та міжнародних змаганнях (виплата стипендій)</t>
  </si>
  <si>
    <t>4.2. Підтримка видатних спортивних тренерів, які працюють з дітьми та молоддю (виплата премій)</t>
  </si>
  <si>
    <t>реконструкція стадіону "Аванагрд"</t>
  </si>
  <si>
    <t>реконструкція приміщень (спортивних споруд)</t>
  </si>
  <si>
    <t xml:space="preserve">будівництво стадіону з хокею на траві </t>
  </si>
  <si>
    <t xml:space="preserve">Підпрограма 7.  "Реалізація заходів щодо  розвитку та модернізації закладів фізичної культруи та спорту" (на виконання Програми економічного і соціального розвитку Сумської міської територіальної громади на 2022-2024 роки")
</t>
  </si>
  <si>
    <t>Управління капітального будівництва та дорожнього господарства СМР спільно з КП СМР «МСК з хокею на траві «Сумчанка»</t>
  </si>
  <si>
    <t>1.2. Проведення спортивно-масових заходів центром серед населення СМТГ</t>
  </si>
  <si>
    <t>4.3. Нагородження провідних спортсменів та тренерів СМТГ за високі досягнення в спорті (виплата одноразової грошової винагороди)</t>
  </si>
  <si>
    <t>Фінансова підтримка і заохочення до подальшої професійної діяльності кращих спортсменів та тренерів СМТГ, які досягли високих спортивних результатів шляхом 
виплати одноразової грошової винагороди.</t>
  </si>
  <si>
    <t>Утвердження авторитету СМТГ, проведення якісної підготовки та успішний виступ команд на всеукраїнській арені</t>
  </si>
  <si>
    <r>
      <t>3.1</t>
    </r>
    <r>
      <rPr>
        <b/>
        <sz val="11"/>
        <rFont val="Times New Roman"/>
        <family val="1"/>
        <charset val="204"/>
      </rPr>
      <t>.</t>
    </r>
    <r>
      <rPr>
        <sz val="11"/>
        <rFont val="Times New Roman"/>
        <family val="1"/>
        <charset val="204"/>
      </rPr>
      <t xml:space="preserve"> Проведення капітального ремонту спортивного залу КДЮСШ, ДЮСШ</t>
    </r>
  </si>
  <si>
    <r>
      <t>3.</t>
    </r>
    <r>
      <rPr>
        <b/>
        <sz val="11"/>
        <rFont val="Times New Roman"/>
        <family val="1"/>
        <charset val="204"/>
      </rPr>
      <t xml:space="preserve"> </t>
    </r>
    <r>
      <rPr>
        <sz val="11"/>
        <rFont val="Times New Roman"/>
        <family val="1"/>
        <charset val="204"/>
      </rPr>
      <t>Будівництво споруд, установ та закладів фізичної культури і спорту</t>
    </r>
  </si>
  <si>
    <t>2. Будівництво споруд, установ та закладів фізичної культури і спорту</t>
  </si>
  <si>
    <t>громадській організації «Академія футзалу футзальний клуб «Суми»</t>
  </si>
  <si>
    <t xml:space="preserve">Сумської міської територіальної громади на 2022 – 2024 роки </t>
  </si>
  <si>
    <t>Виконавчий комітет Сумської міської ради (відділ фізичної культури та спорту СМР, відділ бухгалтерського обліку та звітності СМР)</t>
  </si>
  <si>
    <t xml:space="preserve">Розвиток 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олімпійських видів спорту на обласній, всеукраїнській та міжнародній арені.
Утвердження спортивного авторитету СМТГ на всеукраїнській та міжнародній арені.
</t>
  </si>
  <si>
    <t xml:space="preserve">Розвиток неолімпійських видів спорту та залучення населення до занять фізичною культурою та спортом.
Проведення якісної підготовки та успішний виступ спортсменів СМТГ з неолімпійських видів спорту на всеукраїнській та міжнародній арені.
Утвердження спортивного авторитету СМТГ на всеукраїнській та міжнародній арені.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</si>
  <si>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СДЮСШОР, 
ДЮСШ та КДЮСШ
</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</si>
  <si>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ДЮСШ, КДЮСШ </t>
  </si>
  <si>
    <t>Залучення до 14% дітей та молоді СМТГ віком від 6 до 23 років до занять спортом у дитячо-юнацьких спортивних школах</t>
  </si>
  <si>
    <t>Виконавчий комітет Сумської міської ради (відділ фізичної культури та спорту СМР, відділ бухгалтерського обліку та звітності СМР) спільно з ДЮСШ та КДЮСШ</t>
  </si>
  <si>
    <t xml:space="preserve">Виконавчий комітет Сумської міської ради (відділ фізичної культури та спорту СМР, відділ бухгалтерського обліку та звітності СМР) спільно з міським центром фізичного здоров’я населення «Спорт для всіх» </t>
  </si>
  <si>
    <t>Виконавчий комітет Сумської міської ради (відділ фізичної культури та спорту СМР, відділ бухгалтерського обліку та звітності СМР) спільно з  КП СМР Муніципальний спортивний клуб з хокею на траві «Сумчанка»</t>
  </si>
  <si>
    <t>Виконавчий комітет Сумської міської ради (відділ фізичної культури та спорту СМР, відділ бухгалтерського обліку та звітності СМР) спільно з  КП "Муніципальний спортивний клуб «Тенісна Академія» СМР</t>
  </si>
  <si>
    <t>Виконавчий комітет Сумської міської ради (відділ фізичної культури та спорту СМР, відділ бухгалтерського обліку та звітності СМР) спільно з  КП "ФК "Суми" СМР</t>
  </si>
  <si>
    <t>1.Забезпечення реконструкції та будівництва об’єктів фізичної культури СМТГ:</t>
  </si>
  <si>
    <t xml:space="preserve">Фінансова підтримка і заохочення до подальшої професійної діяльності кращих тренерів міста, вихованці яких представляють СМТГ на всеукраїнських та міжнародних змаганнях та досягли високих спортивних результатів шляхом 
виплати премії  міського голови.
</t>
  </si>
  <si>
    <t>Виконавчий комітет Сумської міської ради (відділ фізичної культури та спорту СМР, відділ бухгал-терського обліку та звітності СМР)</t>
  </si>
  <si>
    <t>Створення спортивного іміджу СМТГ, підготовка кваліфікованих спортсменів з хокею на траві (індорхокею), тенісу, насітльного тенісу, футболу  для збірних команд  територіальної громади, області та України, розвиток дитячо-юнацького спорту, залучення широких верств населення до масового спорту, формування суспільної налаштованоті на здоровий спосіб життя. Організація та проведення спортивних змагань, видовощних заходів серед аматорів, любителів спорту, професіоналів на високому організаційному рівні.</t>
  </si>
  <si>
    <t>1.Організація фізкультурно-оздоровчої діяльності, проведення масових фізкультурно-оздоровчих і спортивних заходів:</t>
  </si>
  <si>
    <t>2.1. Проведення капітальнго ремонту приміщень центру</t>
  </si>
  <si>
    <t>4. Заохочення видатних спортсменів та тренерів СМТГ</t>
  </si>
  <si>
    <t xml:space="preserve">
</t>
  </si>
  <si>
    <t>Стимулювання кращих спортсменів за успішний виступ на змаганнях різних рівнів шляхом 
виплати стипендії міського голови.</t>
  </si>
  <si>
    <t>Підтримка видатних спортсменів та тренерів СМТГ</t>
  </si>
  <si>
    <t>5. Підтримка громадських організацій фізкультурно-спортивної спрямованості</t>
  </si>
  <si>
    <t xml:space="preserve">Забезпечення розвитку спорту вищих досягнень, сприяння популяризації футзалу </t>
  </si>
  <si>
    <t xml:space="preserve">1. Проведення навчально-тренувальних зборів з неолімпійських видів спорту з підготовки до змагань різних рівнів (обласних, всеукраїнських, міжнародних змагань, чемпіонатів, кубків Європи та світу) </t>
  </si>
  <si>
    <t>підпорядкованих управлінню освіти і науки Сумської міської ради, в тому числі:</t>
  </si>
  <si>
    <t>Створення сприятливих умов для реалізації права громадян на заняття фізичною культурою за місцем проживання та в місцях масового відпочинку</t>
  </si>
  <si>
    <t xml:space="preserve">Підготовка спортивного резерву та підвищення рівня фізичної підготов-леності дітей ДЮСШ, які
підпорядковані громадським організаціям фізкультурно-спортивної спрямованості
</t>
  </si>
  <si>
    <t xml:space="preserve">2. Забезпечення розвитку здібностей вихованців ДЮСШ в обраному виді спорту, з них по ДЮСШ та КДЮСШ: </t>
  </si>
  <si>
    <t>підпорядкованих виконавчому комітету СМР, в тому числі:</t>
  </si>
  <si>
    <t xml:space="preserve">1.1. Утримання міського центру фізичного здоров’я населення «Спорт для всіх» </t>
  </si>
  <si>
    <t>Олександр ЛИСЕНКО</t>
  </si>
  <si>
    <t>Виконавець: Михальова Г.Ф.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</si>
</sst>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2"/>
      <name val="Times New Roman"/>
      <family val="1"/>
      <charset val="204"/>
    </font>
    <font>
      <sz val="11"/>
      <name val="Times New Roman"/>
      <family val="1"/>
      <charset val="204"/>
    </font>
    <font>
      <b/>
      <sz val="12"/>
      <name val="Times New Roman"/>
      <family val="1"/>
      <charset val="204"/>
    </font>
    <font>
      <b/>
      <sz val="11"/>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13">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xf numFmtId="0" fontId="1" fillId="0" borderId="0" xfId="0" applyFont="1" applyAlignment="1">
      <alignment vertical="center"/>
    </xf>
    <xf numFmtId="0" fontId="1" fillId="0" borderId="0" xfId="0" applyFont="1" applyBorder="1"/>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0" fontId="2" fillId="0" borderId="0" xfId="0" applyFont="1" applyAlignment="1">
      <alignment vertic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3" fontId="2"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3" fontId="1" fillId="0" borderId="0" xfId="0" applyNumberFormat="1" applyFont="1" applyAlignment="1">
      <alignment horizontal="center" vertical="top"/>
    </xf>
    <xf numFmtId="3" fontId="2" fillId="0" borderId="1" xfId="0" applyNumberFormat="1" applyFont="1" applyBorder="1" applyAlignment="1">
      <alignment horizontal="center" vertical="center" wrapText="1"/>
    </xf>
    <xf numFmtId="3" fontId="1" fillId="0" borderId="3" xfId="0" applyNumberFormat="1" applyFont="1" applyBorder="1" applyAlignment="1">
      <alignment horizontal="center" vertical="top" wrapText="1"/>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3" fontId="2" fillId="0" borderId="1" xfId="0" applyNumberFormat="1" applyFont="1" applyBorder="1" applyAlignment="1">
      <alignment horizontal="center" wrapText="1"/>
    </xf>
    <xf numFmtId="3" fontId="2" fillId="0" borderId="1" xfId="0" applyNumberFormat="1" applyFont="1" applyBorder="1" applyAlignment="1">
      <alignment horizontal="center"/>
    </xf>
    <xf numFmtId="0" fontId="3" fillId="0" borderId="1" xfId="0" applyFont="1" applyBorder="1" applyAlignment="1">
      <alignment horizontal="left" vertical="top" wrapText="1"/>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top"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3" fontId="6" fillId="0" borderId="1"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left" vertical="top" wrapText="1"/>
    </xf>
    <xf numFmtId="0" fontId="3" fillId="0" borderId="2" xfId="0" applyFont="1" applyBorder="1" applyAlignment="1">
      <alignment horizontal="left" vertical="top" wrapText="1"/>
    </xf>
    <xf numFmtId="0" fontId="1" fillId="0" borderId="1" xfId="0" applyFont="1" applyBorder="1" applyAlignment="1">
      <alignment horizontal="center" vertical="top" wrapText="1"/>
    </xf>
    <xf numFmtId="3" fontId="1" fillId="0" borderId="0" xfId="0" applyNumberFormat="1" applyFont="1" applyBorder="1" applyAlignment="1">
      <alignment horizontal="center" vertical="top"/>
    </xf>
    <xf numFmtId="0" fontId="4"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5" fillId="0" borderId="1" xfId="0" applyFont="1" applyFill="1" applyBorder="1" applyAlignment="1">
      <alignment vertical="center" wrapText="1"/>
    </xf>
    <xf numFmtId="0" fontId="1" fillId="0" borderId="2" xfId="0" applyFont="1" applyBorder="1" applyAlignment="1">
      <alignment horizontal="center" vertical="top" wrapText="1"/>
    </xf>
    <xf numFmtId="0" fontId="3"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0" fillId="0" borderId="3" xfId="0" applyBorder="1" applyAlignment="1"/>
    <xf numFmtId="0" fontId="3"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3" xfId="0" applyBorder="1" applyAlignment="1">
      <alignment horizontal="left" vertical="top" wrapText="1"/>
    </xf>
    <xf numFmtId="0" fontId="1" fillId="0" borderId="4" xfId="0" applyFont="1" applyBorder="1" applyAlignment="1">
      <alignment horizontal="left"/>
    </xf>
    <xf numFmtId="0" fontId="1" fillId="0" borderId="5"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center" vertical="top" wrapText="1"/>
    </xf>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top" wrapText="1"/>
    </xf>
    <xf numFmtId="0" fontId="1" fillId="0" borderId="0" xfId="0" applyFont="1" applyAlignment="1">
      <alignment horizontal="left" vertical="center"/>
    </xf>
    <xf numFmtId="0" fontId="0" fillId="0" borderId="0" xfId="0"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4" xfId="0" applyFont="1" applyBorder="1" applyAlignment="1">
      <alignment horizontal="right" wrapText="1"/>
    </xf>
    <xf numFmtId="0" fontId="2" fillId="0" borderId="5" xfId="0" applyFont="1" applyBorder="1" applyAlignment="1">
      <alignment horizontal="right"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3" xfId="0" applyFont="1" applyBorder="1" applyAlignment="1">
      <alignment horizontal="center" vertic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3" xfId="0" applyFont="1" applyBorder="1" applyAlignment="1">
      <alignment horizontal="left" vertical="top" wrapText="1"/>
    </xf>
    <xf numFmtId="0" fontId="1" fillId="0" borderId="0" xfId="0" applyFont="1" applyBorder="1" applyAlignment="1">
      <alignment horizontal="center"/>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0" xfId="0" applyFont="1" applyAlignment="1">
      <alignment horizontal="left"/>
    </xf>
    <xf numFmtId="0" fontId="2" fillId="0" borderId="4"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1" fillId="0" borderId="0" xfId="0" applyFont="1" applyBorder="1" applyAlignment="1">
      <alignment horizontal="left"/>
    </xf>
    <xf numFmtId="0" fontId="1" fillId="0" borderId="0" xfId="0" applyFont="1" applyAlignment="1">
      <alignment horizontal="center" vertical="center"/>
    </xf>
    <xf numFmtId="0" fontId="0" fillId="0" borderId="0" xfId="0"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view="pageBreakPreview" zoomScaleSheetLayoutView="100" workbookViewId="0">
      <selection activeCell="H84" sqref="H84"/>
    </sheetView>
  </sheetViews>
  <sheetFormatPr defaultColWidth="8.7109375" defaultRowHeight="15.75" x14ac:dyDescent="0.25"/>
  <cols>
    <col min="1" max="1" width="7.140625" style="1" customWidth="1"/>
    <col min="2" max="2" width="22.42578125" style="1" customWidth="1"/>
    <col min="3" max="3" width="23.85546875" style="26" customWidth="1"/>
    <col min="4" max="4" width="11.7109375" style="1" customWidth="1"/>
    <col min="5" max="5" width="19.42578125" style="1" customWidth="1"/>
    <col min="6" max="6" width="15.42578125" style="1" customWidth="1"/>
    <col min="7" max="7" width="14.28515625" style="1" customWidth="1"/>
    <col min="8" max="8" width="13.7109375" style="1" customWidth="1"/>
    <col min="9" max="9" width="13.28515625" style="1" customWidth="1"/>
    <col min="10" max="10" width="13.85546875" style="1" customWidth="1"/>
    <col min="11" max="11" width="32.42578125" style="1" customWidth="1"/>
    <col min="12" max="16384" width="8.7109375" style="1"/>
  </cols>
  <sheetData>
    <row r="1" spans="1:11" x14ac:dyDescent="0.25">
      <c r="G1" s="6"/>
      <c r="H1" s="6"/>
      <c r="I1" s="111" t="s">
        <v>68</v>
      </c>
      <c r="J1" s="112"/>
      <c r="K1" s="112"/>
    </row>
    <row r="2" spans="1:11" x14ac:dyDescent="0.25">
      <c r="G2" s="7"/>
      <c r="H2" s="7"/>
      <c r="I2" s="72" t="s">
        <v>7</v>
      </c>
      <c r="J2" s="73"/>
      <c r="K2" s="73"/>
    </row>
    <row r="3" spans="1:11" x14ac:dyDescent="0.25">
      <c r="G3" s="7"/>
      <c r="H3" s="7"/>
      <c r="I3" s="72" t="s">
        <v>98</v>
      </c>
      <c r="J3" s="73"/>
      <c r="K3" s="73"/>
    </row>
    <row r="4" spans="1:11" ht="61.5" customHeight="1" x14ac:dyDescent="0.25">
      <c r="A4" s="82" t="s">
        <v>48</v>
      </c>
      <c r="B4" s="82"/>
      <c r="C4" s="82"/>
      <c r="D4" s="82"/>
      <c r="E4" s="82"/>
      <c r="F4" s="82"/>
      <c r="G4" s="82"/>
      <c r="H4" s="82"/>
      <c r="I4" s="82"/>
      <c r="J4" s="82"/>
      <c r="K4" s="82"/>
    </row>
    <row r="5" spans="1:11" ht="37.5" customHeight="1" x14ac:dyDescent="0.25">
      <c r="A5" s="80" t="s">
        <v>0</v>
      </c>
      <c r="B5" s="80" t="s">
        <v>1</v>
      </c>
      <c r="C5" s="83" t="s">
        <v>2</v>
      </c>
      <c r="D5" s="80" t="s">
        <v>15</v>
      </c>
      <c r="E5" s="80" t="s">
        <v>3</v>
      </c>
      <c r="F5" s="80" t="s">
        <v>16</v>
      </c>
      <c r="G5" s="85" t="s">
        <v>4</v>
      </c>
      <c r="H5" s="86"/>
      <c r="I5" s="86"/>
      <c r="J5" s="87"/>
      <c r="K5" s="80" t="s">
        <v>6</v>
      </c>
    </row>
    <row r="6" spans="1:11" ht="29.25" customHeight="1" x14ac:dyDescent="0.25">
      <c r="A6" s="81"/>
      <c r="B6" s="81"/>
      <c r="C6" s="84"/>
      <c r="D6" s="81"/>
      <c r="E6" s="81"/>
      <c r="F6" s="81"/>
      <c r="G6" s="4" t="s">
        <v>5</v>
      </c>
      <c r="H6" s="4" t="s">
        <v>69</v>
      </c>
      <c r="I6" s="4" t="s">
        <v>70</v>
      </c>
      <c r="J6" s="4" t="s">
        <v>71</v>
      </c>
      <c r="K6" s="81"/>
    </row>
    <row r="7" spans="1:11" x14ac:dyDescent="0.25">
      <c r="A7" s="5">
        <v>1</v>
      </c>
      <c r="B7" s="5">
        <v>2</v>
      </c>
      <c r="C7" s="27">
        <v>3</v>
      </c>
      <c r="D7" s="5">
        <v>4</v>
      </c>
      <c r="E7" s="5">
        <v>5</v>
      </c>
      <c r="F7" s="5">
        <v>6</v>
      </c>
      <c r="G7" s="5">
        <v>7</v>
      </c>
      <c r="H7" s="5">
        <v>8</v>
      </c>
      <c r="I7" s="5">
        <v>9</v>
      </c>
      <c r="J7" s="5">
        <v>10</v>
      </c>
      <c r="K7" s="5">
        <v>11</v>
      </c>
    </row>
    <row r="8" spans="1:11" ht="24" customHeight="1" x14ac:dyDescent="0.25">
      <c r="A8" s="74" t="s">
        <v>8</v>
      </c>
      <c r="B8" s="75"/>
      <c r="C8" s="75"/>
      <c r="D8" s="75"/>
      <c r="E8" s="75"/>
      <c r="F8" s="75"/>
      <c r="G8" s="75"/>
      <c r="H8" s="75"/>
      <c r="I8" s="75"/>
      <c r="J8" s="75"/>
      <c r="K8" s="76"/>
    </row>
    <row r="9" spans="1:11" ht="142.5" customHeight="1" x14ac:dyDescent="0.25">
      <c r="A9" s="52" t="s">
        <v>9</v>
      </c>
      <c r="B9" s="68" t="s">
        <v>10</v>
      </c>
      <c r="C9" s="28" t="s">
        <v>11</v>
      </c>
      <c r="D9" s="52" t="s">
        <v>12</v>
      </c>
      <c r="E9" s="52" t="s">
        <v>99</v>
      </c>
      <c r="F9" s="52" t="s">
        <v>13</v>
      </c>
      <c r="G9" s="16">
        <f>H9+I9+J9</f>
        <v>315800</v>
      </c>
      <c r="H9" s="17">
        <v>100000</v>
      </c>
      <c r="I9" s="17">
        <v>105300</v>
      </c>
      <c r="J9" s="17">
        <v>110500</v>
      </c>
      <c r="K9" s="77" t="s">
        <v>100</v>
      </c>
    </row>
    <row r="10" spans="1:11" ht="60" x14ac:dyDescent="0.25">
      <c r="A10" s="53"/>
      <c r="B10" s="69"/>
      <c r="C10" s="28" t="s">
        <v>14</v>
      </c>
      <c r="D10" s="53"/>
      <c r="E10" s="53"/>
      <c r="F10" s="53"/>
      <c r="G10" s="16">
        <f t="shared" ref="G10:G13" si="0">H10+I10+J10</f>
        <v>1800420</v>
      </c>
      <c r="H10" s="17">
        <v>570000</v>
      </c>
      <c r="I10" s="45">
        <v>600200</v>
      </c>
      <c r="J10" s="17">
        <v>630220</v>
      </c>
      <c r="K10" s="78"/>
    </row>
    <row r="11" spans="1:11" ht="108" customHeight="1" x14ac:dyDescent="0.25">
      <c r="A11" s="53"/>
      <c r="B11" s="69"/>
      <c r="C11" s="32" t="s">
        <v>17</v>
      </c>
      <c r="D11" s="53"/>
      <c r="E11" s="53"/>
      <c r="F11" s="53"/>
      <c r="G11" s="16">
        <f t="shared" si="0"/>
        <v>726500</v>
      </c>
      <c r="H11" s="17">
        <v>230000</v>
      </c>
      <c r="I11" s="17">
        <v>242200</v>
      </c>
      <c r="J11" s="17">
        <v>254300</v>
      </c>
      <c r="K11" s="78"/>
    </row>
    <row r="12" spans="1:11" ht="141" customHeight="1" x14ac:dyDescent="0.25">
      <c r="A12" s="61"/>
      <c r="B12" s="70"/>
      <c r="C12" s="32" t="s">
        <v>18</v>
      </c>
      <c r="D12" s="61"/>
      <c r="E12" s="61"/>
      <c r="F12" s="61"/>
      <c r="G12" s="16">
        <f t="shared" si="0"/>
        <v>315900</v>
      </c>
      <c r="H12" s="17">
        <v>100000</v>
      </c>
      <c r="I12" s="17">
        <v>105300</v>
      </c>
      <c r="J12" s="17">
        <v>110600</v>
      </c>
      <c r="K12" s="79"/>
    </row>
    <row r="13" spans="1:11" s="10" customFormat="1" ht="15.6" customHeight="1" x14ac:dyDescent="0.25">
      <c r="A13" s="89" t="s">
        <v>19</v>
      </c>
      <c r="B13" s="90"/>
      <c r="C13" s="90"/>
      <c r="D13" s="90"/>
      <c r="E13" s="90"/>
      <c r="F13" s="90"/>
      <c r="G13" s="16">
        <f t="shared" si="0"/>
        <v>3158620</v>
      </c>
      <c r="H13" s="19">
        <f>H9+H10+H11+H12</f>
        <v>1000000</v>
      </c>
      <c r="I13" s="19">
        <f t="shared" ref="I13:J13" si="1">I9+I10+I11+I12</f>
        <v>1053000</v>
      </c>
      <c r="J13" s="19">
        <f t="shared" si="1"/>
        <v>1105620</v>
      </c>
      <c r="K13" s="9"/>
    </row>
    <row r="14" spans="1:11" ht="32.1" customHeight="1" x14ac:dyDescent="0.25">
      <c r="A14" s="65" t="s">
        <v>20</v>
      </c>
      <c r="B14" s="66"/>
      <c r="C14" s="66"/>
      <c r="D14" s="66"/>
      <c r="E14" s="66"/>
      <c r="F14" s="66"/>
      <c r="G14" s="66"/>
      <c r="H14" s="66"/>
      <c r="I14" s="66"/>
      <c r="J14" s="66"/>
      <c r="K14" s="67"/>
    </row>
    <row r="15" spans="1:11" ht="150" x14ac:dyDescent="0.25">
      <c r="A15" s="52" t="s">
        <v>9</v>
      </c>
      <c r="B15" s="68" t="s">
        <v>21</v>
      </c>
      <c r="C15" s="28" t="s">
        <v>122</v>
      </c>
      <c r="D15" s="52" t="s">
        <v>12</v>
      </c>
      <c r="E15" s="52" t="s">
        <v>99</v>
      </c>
      <c r="F15" s="52" t="s">
        <v>13</v>
      </c>
      <c r="G15" s="16">
        <f>H15+I15+J15</f>
        <v>631800</v>
      </c>
      <c r="H15" s="17">
        <v>200000</v>
      </c>
      <c r="I15" s="17">
        <v>210600</v>
      </c>
      <c r="J15" s="17">
        <v>221200</v>
      </c>
      <c r="K15" s="52" t="s">
        <v>101</v>
      </c>
    </row>
    <row r="16" spans="1:11" ht="60" x14ac:dyDescent="0.25">
      <c r="A16" s="53"/>
      <c r="B16" s="69"/>
      <c r="C16" s="28" t="s">
        <v>22</v>
      </c>
      <c r="D16" s="53"/>
      <c r="E16" s="53"/>
      <c r="F16" s="53"/>
      <c r="G16" s="16">
        <f t="shared" ref="G16:G19" si="2">H16+I16+J16</f>
        <v>1737300</v>
      </c>
      <c r="H16" s="17">
        <v>550000</v>
      </c>
      <c r="I16" s="17">
        <v>579200</v>
      </c>
      <c r="J16" s="17">
        <v>608100</v>
      </c>
      <c r="K16" s="53"/>
    </row>
    <row r="17" spans="1:11" ht="117.75" customHeight="1" x14ac:dyDescent="0.25">
      <c r="A17" s="53"/>
      <c r="B17" s="69"/>
      <c r="C17" s="32" t="s">
        <v>57</v>
      </c>
      <c r="D17" s="53"/>
      <c r="E17" s="53"/>
      <c r="F17" s="53"/>
      <c r="G17" s="16">
        <f t="shared" si="2"/>
        <v>473900</v>
      </c>
      <c r="H17" s="17">
        <v>150000</v>
      </c>
      <c r="I17" s="17">
        <v>158000</v>
      </c>
      <c r="J17" s="17">
        <v>165900</v>
      </c>
      <c r="K17" s="53"/>
    </row>
    <row r="18" spans="1:11" ht="137.25" customHeight="1" x14ac:dyDescent="0.25">
      <c r="A18" s="61"/>
      <c r="B18" s="70"/>
      <c r="C18" s="28" t="s">
        <v>72</v>
      </c>
      <c r="D18" s="61"/>
      <c r="E18" s="61"/>
      <c r="F18" s="61"/>
      <c r="G18" s="16">
        <f t="shared" si="2"/>
        <v>315900</v>
      </c>
      <c r="H18" s="17">
        <v>100000</v>
      </c>
      <c r="I18" s="17">
        <v>105300</v>
      </c>
      <c r="J18" s="17">
        <v>110600</v>
      </c>
      <c r="K18" s="61"/>
    </row>
    <row r="19" spans="1:11" s="10" customFormat="1" x14ac:dyDescent="0.25">
      <c r="A19" s="62" t="s">
        <v>23</v>
      </c>
      <c r="B19" s="63"/>
      <c r="C19" s="63"/>
      <c r="D19" s="63"/>
      <c r="E19" s="63"/>
      <c r="F19" s="64"/>
      <c r="G19" s="16">
        <f t="shared" si="2"/>
        <v>3158900</v>
      </c>
      <c r="H19" s="19">
        <f>H15+H16+H17+H18</f>
        <v>1000000</v>
      </c>
      <c r="I19" s="19">
        <f t="shared" ref="I19:J19" si="3">I15+I16+I17+I18</f>
        <v>1053100</v>
      </c>
      <c r="J19" s="19">
        <f t="shared" si="3"/>
        <v>1105800</v>
      </c>
      <c r="K19" s="9"/>
    </row>
    <row r="20" spans="1:11" ht="33.6" customHeight="1" x14ac:dyDescent="0.25">
      <c r="A20" s="65" t="s">
        <v>24</v>
      </c>
      <c r="B20" s="66"/>
      <c r="C20" s="66"/>
      <c r="D20" s="66"/>
      <c r="E20" s="66"/>
      <c r="F20" s="66"/>
      <c r="G20" s="66"/>
      <c r="H20" s="66"/>
      <c r="I20" s="66"/>
      <c r="J20" s="66"/>
      <c r="K20" s="67"/>
    </row>
    <row r="21" spans="1:11" ht="97.5" customHeight="1" x14ac:dyDescent="0.25">
      <c r="A21" s="91" t="s">
        <v>9</v>
      </c>
      <c r="B21" s="71" t="s">
        <v>25</v>
      </c>
      <c r="C21" s="28" t="s">
        <v>49</v>
      </c>
      <c r="D21" s="52" t="s">
        <v>12</v>
      </c>
      <c r="E21" s="71" t="s">
        <v>102</v>
      </c>
      <c r="F21" s="52" t="s">
        <v>13</v>
      </c>
      <c r="G21" s="16">
        <f>H21+I21+J21</f>
        <v>16800900</v>
      </c>
      <c r="H21" s="17">
        <v>5320000</v>
      </c>
      <c r="I21" s="18">
        <v>5600900</v>
      </c>
      <c r="J21" s="17">
        <v>5880000</v>
      </c>
      <c r="K21" s="52" t="s">
        <v>104</v>
      </c>
    </row>
    <row r="22" spans="1:11" ht="86.25" customHeight="1" x14ac:dyDescent="0.25">
      <c r="A22" s="92"/>
      <c r="B22" s="71"/>
      <c r="C22" s="28" t="s">
        <v>126</v>
      </c>
      <c r="D22" s="53"/>
      <c r="E22" s="71"/>
      <c r="F22" s="53"/>
      <c r="G22" s="16">
        <f>G23+G27</f>
        <v>84600340</v>
      </c>
      <c r="H22" s="16">
        <f t="shared" ref="H22:J22" si="4">H23+H27</f>
        <v>26481000</v>
      </c>
      <c r="I22" s="16">
        <f t="shared" si="4"/>
        <v>28367900</v>
      </c>
      <c r="J22" s="16">
        <f t="shared" si="4"/>
        <v>29751440</v>
      </c>
      <c r="K22" s="53"/>
    </row>
    <row r="23" spans="1:11" ht="48.75" customHeight="1" x14ac:dyDescent="0.25">
      <c r="A23" s="92"/>
      <c r="B23" s="71"/>
      <c r="C23" s="28" t="s">
        <v>127</v>
      </c>
      <c r="D23" s="53"/>
      <c r="E23" s="71"/>
      <c r="F23" s="53"/>
      <c r="G23" s="16">
        <f>G24+G25+G26</f>
        <v>53208140</v>
      </c>
      <c r="H23" s="16">
        <f t="shared" ref="H23:J23" si="5">H24+H25+H26</f>
        <v>16850000</v>
      </c>
      <c r="I23" s="16">
        <f t="shared" si="5"/>
        <v>17777800</v>
      </c>
      <c r="J23" s="16">
        <f t="shared" si="5"/>
        <v>18580340</v>
      </c>
      <c r="K23" s="53"/>
    </row>
    <row r="24" spans="1:11" ht="30" x14ac:dyDescent="0.25">
      <c r="A24" s="92"/>
      <c r="B24" s="71"/>
      <c r="C24" s="28" t="s">
        <v>50</v>
      </c>
      <c r="D24" s="53"/>
      <c r="E24" s="71"/>
      <c r="F24" s="53"/>
      <c r="G24" s="16">
        <f t="shared" ref="G24:G29" si="6">H24+I24+J24</f>
        <v>11971140</v>
      </c>
      <c r="H24" s="17">
        <v>3800000</v>
      </c>
      <c r="I24" s="17">
        <v>3990800</v>
      </c>
      <c r="J24" s="17">
        <v>4180340</v>
      </c>
      <c r="K24" s="53"/>
    </row>
    <row r="25" spans="1:11" x14ac:dyDescent="0.25">
      <c r="A25" s="92"/>
      <c r="B25" s="71"/>
      <c r="C25" s="28" t="s">
        <v>26</v>
      </c>
      <c r="D25" s="53"/>
      <c r="E25" s="71"/>
      <c r="F25" s="53"/>
      <c r="G25" s="16">
        <f t="shared" si="6"/>
        <v>24867000</v>
      </c>
      <c r="H25" s="17">
        <v>7880000</v>
      </c>
      <c r="I25" s="17">
        <v>8287000</v>
      </c>
      <c r="J25" s="17">
        <v>8700000</v>
      </c>
      <c r="K25" s="53"/>
    </row>
    <row r="26" spans="1:11" ht="30" x14ac:dyDescent="0.25">
      <c r="A26" s="92"/>
      <c r="B26" s="71"/>
      <c r="C26" s="28" t="s">
        <v>27</v>
      </c>
      <c r="D26" s="53"/>
      <c r="E26" s="71"/>
      <c r="F26" s="53"/>
      <c r="G26" s="16">
        <f t="shared" si="6"/>
        <v>16370000</v>
      </c>
      <c r="H26" s="17">
        <v>5170000</v>
      </c>
      <c r="I26" s="17">
        <v>5500000</v>
      </c>
      <c r="J26" s="17">
        <v>5700000</v>
      </c>
      <c r="K26" s="53"/>
    </row>
    <row r="27" spans="1:11" ht="60" customHeight="1" x14ac:dyDescent="0.25">
      <c r="A27" s="92"/>
      <c r="B27" s="71"/>
      <c r="C27" s="28" t="s">
        <v>123</v>
      </c>
      <c r="D27" s="53"/>
      <c r="E27" s="80" t="s">
        <v>28</v>
      </c>
      <c r="F27" s="53"/>
      <c r="G27" s="16">
        <f t="shared" si="6"/>
        <v>31392200</v>
      </c>
      <c r="H27" s="16">
        <f>H28+H29</f>
        <v>9631000</v>
      </c>
      <c r="I27" s="16">
        <f t="shared" ref="I27:J27" si="7">I28+I29</f>
        <v>10590100</v>
      </c>
      <c r="J27" s="16">
        <f t="shared" si="7"/>
        <v>11171100</v>
      </c>
      <c r="K27" s="53"/>
    </row>
    <row r="28" spans="1:11" ht="24" customHeight="1" x14ac:dyDescent="0.25">
      <c r="A28" s="92"/>
      <c r="B28" s="71"/>
      <c r="C28" s="25" t="s">
        <v>29</v>
      </c>
      <c r="D28" s="53"/>
      <c r="E28" s="88"/>
      <c r="F28" s="53"/>
      <c r="G28" s="16">
        <f t="shared" si="6"/>
        <v>11768100</v>
      </c>
      <c r="H28" s="17">
        <v>3601700</v>
      </c>
      <c r="I28" s="17">
        <v>3958000</v>
      </c>
      <c r="J28" s="17">
        <v>4208400</v>
      </c>
      <c r="K28" s="53"/>
    </row>
    <row r="29" spans="1:11" ht="26.25" customHeight="1" x14ac:dyDescent="0.25">
      <c r="A29" s="92"/>
      <c r="B29" s="71"/>
      <c r="C29" s="28" t="s">
        <v>30</v>
      </c>
      <c r="D29" s="61"/>
      <c r="E29" s="81"/>
      <c r="F29" s="61"/>
      <c r="G29" s="16">
        <f t="shared" si="6"/>
        <v>19624100</v>
      </c>
      <c r="H29" s="17">
        <v>6029300</v>
      </c>
      <c r="I29" s="17">
        <v>6632100</v>
      </c>
      <c r="J29" s="17">
        <v>6962700</v>
      </c>
      <c r="K29" s="61"/>
    </row>
    <row r="30" spans="1:11" ht="60" x14ac:dyDescent="0.25">
      <c r="A30" s="93"/>
      <c r="B30" s="44"/>
      <c r="C30" s="49" t="s">
        <v>95</v>
      </c>
      <c r="D30" s="47"/>
      <c r="E30" s="83" t="s">
        <v>103</v>
      </c>
      <c r="F30" s="48" t="s">
        <v>13</v>
      </c>
      <c r="G30" s="16">
        <f>H30+I30+J30</f>
        <v>1650000</v>
      </c>
      <c r="H30" s="16">
        <f>H31</f>
        <v>500000</v>
      </c>
      <c r="I30" s="16">
        <f t="shared" ref="I30:J30" si="8">I31</f>
        <v>550000</v>
      </c>
      <c r="J30" s="16">
        <f t="shared" si="8"/>
        <v>600000</v>
      </c>
      <c r="K30" s="41"/>
    </row>
    <row r="31" spans="1:11" ht="85.5" customHeight="1" x14ac:dyDescent="0.25">
      <c r="A31" s="94"/>
      <c r="B31" s="44"/>
      <c r="C31" s="49" t="s">
        <v>94</v>
      </c>
      <c r="D31" s="47"/>
      <c r="E31" s="95"/>
      <c r="F31" s="48"/>
      <c r="G31" s="16">
        <f>H31+I31+J31</f>
        <v>1650000</v>
      </c>
      <c r="H31" s="17">
        <v>500000</v>
      </c>
      <c r="I31" s="17">
        <v>550000</v>
      </c>
      <c r="J31" s="17">
        <v>600000</v>
      </c>
      <c r="K31" s="41"/>
    </row>
    <row r="32" spans="1:11" s="10" customFormat="1" x14ac:dyDescent="0.25">
      <c r="A32" s="62" t="s">
        <v>31</v>
      </c>
      <c r="B32" s="63"/>
      <c r="C32" s="63"/>
      <c r="D32" s="63"/>
      <c r="E32" s="63"/>
      <c r="F32" s="64"/>
      <c r="G32" s="16">
        <f>G21+G22+G30</f>
        <v>103051240</v>
      </c>
      <c r="H32" s="16">
        <f t="shared" ref="H32:J32" si="9">H21+H22+H30</f>
        <v>32301000</v>
      </c>
      <c r="I32" s="16">
        <f t="shared" si="9"/>
        <v>34518800</v>
      </c>
      <c r="J32" s="16">
        <f t="shared" si="9"/>
        <v>36231440</v>
      </c>
      <c r="K32" s="11"/>
    </row>
    <row r="33" spans="1:11" s="10" customFormat="1" ht="21" customHeight="1" x14ac:dyDescent="0.25">
      <c r="A33" s="65" t="s">
        <v>32</v>
      </c>
      <c r="B33" s="66"/>
      <c r="C33" s="66"/>
      <c r="D33" s="66"/>
      <c r="E33" s="66"/>
      <c r="F33" s="66"/>
      <c r="G33" s="66"/>
      <c r="H33" s="66"/>
      <c r="I33" s="66"/>
      <c r="J33" s="66"/>
      <c r="K33" s="67"/>
    </row>
    <row r="34" spans="1:11" ht="105" x14ac:dyDescent="0.25">
      <c r="A34" s="52" t="s">
        <v>9</v>
      </c>
      <c r="B34" s="68" t="s">
        <v>125</v>
      </c>
      <c r="C34" s="28" t="s">
        <v>73</v>
      </c>
      <c r="D34" s="52" t="s">
        <v>12</v>
      </c>
      <c r="E34" s="52" t="s">
        <v>105</v>
      </c>
      <c r="F34" s="52" t="s">
        <v>13</v>
      </c>
      <c r="G34" s="17"/>
      <c r="H34" s="17"/>
      <c r="I34" s="17"/>
      <c r="J34" s="17"/>
      <c r="K34" s="52" t="s">
        <v>74</v>
      </c>
    </row>
    <row r="35" spans="1:11" x14ac:dyDescent="0.25">
      <c r="A35" s="53"/>
      <c r="B35" s="69"/>
      <c r="C35" s="32" t="s">
        <v>59</v>
      </c>
      <c r="D35" s="53"/>
      <c r="E35" s="53"/>
      <c r="F35" s="53"/>
      <c r="G35" s="16">
        <f>H35+I35+J35</f>
        <v>10785000</v>
      </c>
      <c r="H35" s="17">
        <v>3430000</v>
      </c>
      <c r="I35" s="17">
        <v>3630000</v>
      </c>
      <c r="J35" s="17">
        <v>3725000</v>
      </c>
      <c r="K35" s="53"/>
    </row>
    <row r="36" spans="1:11" x14ac:dyDescent="0.25">
      <c r="A36" s="53"/>
      <c r="B36" s="69"/>
      <c r="C36" s="32" t="s">
        <v>60</v>
      </c>
      <c r="D36" s="53"/>
      <c r="E36" s="53"/>
      <c r="F36" s="53"/>
      <c r="G36" s="16">
        <f t="shared" ref="G36:G40" si="10">H36+I36+J36</f>
        <v>8900000</v>
      </c>
      <c r="H36" s="17">
        <v>2850000</v>
      </c>
      <c r="I36" s="17">
        <v>3000000</v>
      </c>
      <c r="J36" s="17">
        <v>3050000</v>
      </c>
      <c r="K36" s="53"/>
    </row>
    <row r="37" spans="1:11" ht="30.75" customHeight="1" x14ac:dyDescent="0.25">
      <c r="A37" s="53"/>
      <c r="B37" s="69"/>
      <c r="C37" s="32" t="s">
        <v>61</v>
      </c>
      <c r="D37" s="53"/>
      <c r="E37" s="53"/>
      <c r="F37" s="53"/>
      <c r="G37" s="16">
        <f t="shared" si="10"/>
        <v>11345000</v>
      </c>
      <c r="H37" s="17">
        <v>3610000</v>
      </c>
      <c r="I37" s="17">
        <v>3800000</v>
      </c>
      <c r="J37" s="17">
        <v>3935000</v>
      </c>
      <c r="K37" s="53"/>
    </row>
    <row r="38" spans="1:11" ht="34.5" customHeight="1" x14ac:dyDescent="0.25">
      <c r="A38" s="53"/>
      <c r="B38" s="69"/>
      <c r="C38" s="33" t="s">
        <v>62</v>
      </c>
      <c r="D38" s="53"/>
      <c r="E38" s="53"/>
      <c r="F38" s="53"/>
      <c r="G38" s="16">
        <f t="shared" si="10"/>
        <v>13980000</v>
      </c>
      <c r="H38" s="17">
        <v>4400000</v>
      </c>
      <c r="I38" s="17">
        <v>4700000</v>
      </c>
      <c r="J38" s="17">
        <v>4880000</v>
      </c>
      <c r="K38" s="53"/>
    </row>
    <row r="39" spans="1:11" ht="32.25" customHeight="1" x14ac:dyDescent="0.25">
      <c r="A39" s="61"/>
      <c r="B39" s="70"/>
      <c r="C39" s="32" t="s">
        <v>63</v>
      </c>
      <c r="D39" s="61"/>
      <c r="E39" s="61"/>
      <c r="F39" s="61"/>
      <c r="G39" s="16">
        <f t="shared" si="10"/>
        <v>10725000</v>
      </c>
      <c r="H39" s="17">
        <v>3400000</v>
      </c>
      <c r="I39" s="17">
        <v>3600000</v>
      </c>
      <c r="J39" s="17">
        <v>3725000</v>
      </c>
      <c r="K39" s="61"/>
    </row>
    <row r="40" spans="1:11" s="10" customFormat="1" x14ac:dyDescent="0.25">
      <c r="A40" s="62" t="s">
        <v>33</v>
      </c>
      <c r="B40" s="63"/>
      <c r="C40" s="63"/>
      <c r="D40" s="63"/>
      <c r="E40" s="63"/>
      <c r="F40" s="64"/>
      <c r="G40" s="16">
        <f t="shared" si="10"/>
        <v>55735000</v>
      </c>
      <c r="H40" s="19">
        <f>H35+H36+H37+H38+H39</f>
        <v>17690000</v>
      </c>
      <c r="I40" s="19">
        <f t="shared" ref="I40:J40" si="11">I35+I36+I37+I38+I39</f>
        <v>18730000</v>
      </c>
      <c r="J40" s="19">
        <f t="shared" si="11"/>
        <v>19315000</v>
      </c>
      <c r="K40" s="11"/>
    </row>
    <row r="41" spans="1:11" s="12" customFormat="1" ht="23.25" customHeight="1" x14ac:dyDescent="0.25">
      <c r="A41" s="65" t="s">
        <v>34</v>
      </c>
      <c r="B41" s="66"/>
      <c r="C41" s="66"/>
      <c r="D41" s="66"/>
      <c r="E41" s="66"/>
      <c r="F41" s="66"/>
      <c r="G41" s="66"/>
      <c r="H41" s="66"/>
      <c r="I41" s="66"/>
      <c r="J41" s="66"/>
      <c r="K41" s="67"/>
    </row>
    <row r="42" spans="1:11" ht="89.25" customHeight="1" x14ac:dyDescent="0.25">
      <c r="A42" s="52" t="s">
        <v>9</v>
      </c>
      <c r="B42" s="68" t="s">
        <v>124</v>
      </c>
      <c r="C42" s="28" t="s">
        <v>114</v>
      </c>
      <c r="D42" s="52" t="s">
        <v>12</v>
      </c>
      <c r="E42" s="52" t="s">
        <v>106</v>
      </c>
      <c r="F42" s="52" t="s">
        <v>13</v>
      </c>
      <c r="G42" s="16"/>
      <c r="H42" s="17"/>
      <c r="I42" s="17"/>
      <c r="J42" s="17"/>
      <c r="K42" s="52" t="s">
        <v>35</v>
      </c>
    </row>
    <row r="43" spans="1:11" ht="64.5" customHeight="1" x14ac:dyDescent="0.25">
      <c r="A43" s="53"/>
      <c r="B43" s="69"/>
      <c r="C43" s="28" t="s">
        <v>128</v>
      </c>
      <c r="D43" s="53"/>
      <c r="E43" s="53"/>
      <c r="F43" s="53"/>
      <c r="G43" s="16">
        <f>H43+I43+J43</f>
        <v>19472100</v>
      </c>
      <c r="H43" s="17">
        <v>6150000</v>
      </c>
      <c r="I43" s="17">
        <v>6502100</v>
      </c>
      <c r="J43" s="17">
        <v>6820000</v>
      </c>
      <c r="K43" s="53"/>
    </row>
    <row r="44" spans="1:11" ht="60" x14ac:dyDescent="0.25">
      <c r="A44" s="53"/>
      <c r="B44" s="69"/>
      <c r="C44" s="28" t="s">
        <v>90</v>
      </c>
      <c r="D44" s="53"/>
      <c r="E44" s="53"/>
      <c r="F44" s="53"/>
      <c r="G44" s="16">
        <f t="shared" ref="G44:G47" si="12">H44+I44+J44</f>
        <v>297700</v>
      </c>
      <c r="H44" s="17">
        <v>93200</v>
      </c>
      <c r="I44" s="17">
        <v>98800</v>
      </c>
      <c r="J44" s="17">
        <v>105700</v>
      </c>
      <c r="K44" s="53"/>
    </row>
    <row r="45" spans="1:11" ht="45" x14ac:dyDescent="0.25">
      <c r="A45" s="53"/>
      <c r="B45" s="69"/>
      <c r="C45" s="28" t="s">
        <v>58</v>
      </c>
      <c r="D45" s="53"/>
      <c r="E45" s="53"/>
      <c r="F45" s="53"/>
      <c r="G45" s="16">
        <f t="shared" si="12"/>
        <v>700000</v>
      </c>
      <c r="H45" s="17">
        <v>200000</v>
      </c>
      <c r="I45" s="17">
        <v>250000</v>
      </c>
      <c r="J45" s="17">
        <v>250000</v>
      </c>
      <c r="K45" s="53"/>
    </row>
    <row r="46" spans="1:11" ht="60" x14ac:dyDescent="0.25">
      <c r="A46" s="53"/>
      <c r="B46" s="69"/>
      <c r="C46" s="28" t="s">
        <v>96</v>
      </c>
      <c r="D46" s="53"/>
      <c r="E46" s="53"/>
      <c r="F46" s="53"/>
      <c r="G46" s="16"/>
      <c r="H46" s="17"/>
      <c r="I46" s="17"/>
      <c r="J46" s="17"/>
      <c r="K46" s="53"/>
    </row>
    <row r="47" spans="1:11" ht="45" x14ac:dyDescent="0.25">
      <c r="A47" s="61"/>
      <c r="B47" s="70"/>
      <c r="C47" s="28" t="s">
        <v>115</v>
      </c>
      <c r="D47" s="61"/>
      <c r="E47" s="61"/>
      <c r="F47" s="61"/>
      <c r="G47" s="16">
        <f t="shared" si="12"/>
        <v>30000000</v>
      </c>
      <c r="H47" s="17">
        <v>10000000</v>
      </c>
      <c r="I47" s="17">
        <v>10000000</v>
      </c>
      <c r="J47" s="17">
        <v>10000000</v>
      </c>
      <c r="K47" s="61"/>
    </row>
    <row r="48" spans="1:11" s="10" customFormat="1" x14ac:dyDescent="0.25">
      <c r="A48" s="62" t="s">
        <v>36</v>
      </c>
      <c r="B48" s="63"/>
      <c r="C48" s="63"/>
      <c r="D48" s="63"/>
      <c r="E48" s="63"/>
      <c r="F48" s="64"/>
      <c r="G48" s="19">
        <f>H48+I48+J48</f>
        <v>50469800</v>
      </c>
      <c r="H48" s="19">
        <f>H42+H44+H47+H45+H43</f>
        <v>16443200</v>
      </c>
      <c r="I48" s="19">
        <f t="shared" ref="I48:J48" si="13">I42+I44+I47+I45+I43</f>
        <v>16850900</v>
      </c>
      <c r="J48" s="19">
        <f t="shared" si="13"/>
        <v>17175700</v>
      </c>
      <c r="K48" s="11"/>
    </row>
    <row r="49" spans="1:11" ht="20.25" customHeight="1" x14ac:dyDescent="0.25">
      <c r="A49" s="65" t="s">
        <v>37</v>
      </c>
      <c r="B49" s="66"/>
      <c r="C49" s="66"/>
      <c r="D49" s="66"/>
      <c r="E49" s="66"/>
      <c r="F49" s="66"/>
      <c r="G49" s="66"/>
      <c r="H49" s="66"/>
      <c r="I49" s="66"/>
      <c r="J49" s="66"/>
      <c r="K49" s="67"/>
    </row>
    <row r="50" spans="1:11" ht="120" x14ac:dyDescent="0.25">
      <c r="A50" s="52" t="s">
        <v>9</v>
      </c>
      <c r="B50" s="68" t="s">
        <v>76</v>
      </c>
      <c r="C50" s="25" t="s">
        <v>75</v>
      </c>
      <c r="D50" s="52" t="s">
        <v>12</v>
      </c>
      <c r="E50" s="96" t="s">
        <v>107</v>
      </c>
      <c r="F50" s="52" t="s">
        <v>13</v>
      </c>
      <c r="G50" s="16">
        <f>H50+I50+J50</f>
        <v>19591400</v>
      </c>
      <c r="H50" s="16">
        <f>H51+H52</f>
        <v>6200000</v>
      </c>
      <c r="I50" s="16">
        <f t="shared" ref="I50:J50" si="14">I51+I52</f>
        <v>6520000</v>
      </c>
      <c r="J50" s="16">
        <f t="shared" si="14"/>
        <v>6871400</v>
      </c>
      <c r="K50" s="52" t="s">
        <v>113</v>
      </c>
    </row>
    <row r="51" spans="1:11" ht="61.5" customHeight="1" x14ac:dyDescent="0.25">
      <c r="A51" s="53"/>
      <c r="B51" s="69"/>
      <c r="C51" s="25" t="s">
        <v>38</v>
      </c>
      <c r="D51" s="53"/>
      <c r="E51" s="97"/>
      <c r="F51" s="53"/>
      <c r="G51" s="16">
        <f t="shared" ref="G51:G52" si="15">H51+I51+J51</f>
        <v>14995000</v>
      </c>
      <c r="H51" s="17">
        <v>4750000</v>
      </c>
      <c r="I51" s="17">
        <v>5000000</v>
      </c>
      <c r="J51" s="17">
        <v>5245000</v>
      </c>
      <c r="K51" s="53"/>
    </row>
    <row r="52" spans="1:11" ht="89.25" customHeight="1" x14ac:dyDescent="0.25">
      <c r="A52" s="61"/>
      <c r="B52" s="70"/>
      <c r="C52" s="25" t="s">
        <v>77</v>
      </c>
      <c r="D52" s="61"/>
      <c r="E52" s="98"/>
      <c r="F52" s="61"/>
      <c r="G52" s="16">
        <f t="shared" si="15"/>
        <v>4596400</v>
      </c>
      <c r="H52" s="17">
        <v>1450000</v>
      </c>
      <c r="I52" s="17">
        <v>1520000</v>
      </c>
      <c r="J52" s="17">
        <v>1626400</v>
      </c>
      <c r="K52" s="53"/>
    </row>
    <row r="53" spans="1:11" ht="31.5" x14ac:dyDescent="0.25">
      <c r="A53" s="52" t="s">
        <v>39</v>
      </c>
      <c r="B53" s="68" t="s">
        <v>64</v>
      </c>
      <c r="C53" s="55" t="s">
        <v>78</v>
      </c>
      <c r="D53" s="52" t="s">
        <v>12</v>
      </c>
      <c r="E53" s="52" t="s">
        <v>108</v>
      </c>
      <c r="F53" s="13" t="s">
        <v>13</v>
      </c>
      <c r="G53" s="16">
        <f>H53+I53+J53</f>
        <v>10155300</v>
      </c>
      <c r="H53" s="16">
        <f>H55+H57</f>
        <v>3200000</v>
      </c>
      <c r="I53" s="16">
        <f t="shared" ref="I53:J53" si="16">I55+I57</f>
        <v>3390000</v>
      </c>
      <c r="J53" s="16">
        <f t="shared" si="16"/>
        <v>3565300</v>
      </c>
      <c r="K53" s="99"/>
    </row>
    <row r="54" spans="1:11" ht="91.5" customHeight="1" x14ac:dyDescent="0.25">
      <c r="A54" s="53"/>
      <c r="B54" s="69"/>
      <c r="C54" s="101"/>
      <c r="D54" s="53"/>
      <c r="E54" s="53"/>
      <c r="F54" s="15" t="s">
        <v>45</v>
      </c>
      <c r="G54" s="16">
        <f t="shared" ref="G54:G57" si="17">H54+I54+J54</f>
        <v>360000</v>
      </c>
      <c r="H54" s="16">
        <f>H56</f>
        <v>110000</v>
      </c>
      <c r="I54" s="16">
        <f t="shared" ref="I54:J54" si="18">I56</f>
        <v>120000</v>
      </c>
      <c r="J54" s="16">
        <f t="shared" si="18"/>
        <v>130000</v>
      </c>
      <c r="K54" s="99"/>
    </row>
    <row r="55" spans="1:11" ht="31.5" x14ac:dyDescent="0.25">
      <c r="A55" s="53"/>
      <c r="B55" s="69"/>
      <c r="C55" s="55" t="s">
        <v>79</v>
      </c>
      <c r="D55" s="53"/>
      <c r="E55" s="53"/>
      <c r="F55" s="13" t="s">
        <v>13</v>
      </c>
      <c r="G55" s="16">
        <f t="shared" si="17"/>
        <v>9280000</v>
      </c>
      <c r="H55" s="17">
        <v>2925000</v>
      </c>
      <c r="I55" s="17">
        <v>3100000</v>
      </c>
      <c r="J55" s="17">
        <v>3255000</v>
      </c>
      <c r="K55" s="99"/>
    </row>
    <row r="56" spans="1:11" ht="33.75" customHeight="1" x14ac:dyDescent="0.25">
      <c r="A56" s="53"/>
      <c r="B56" s="69"/>
      <c r="C56" s="101"/>
      <c r="D56" s="53"/>
      <c r="E56" s="53"/>
      <c r="F56" s="15" t="s">
        <v>45</v>
      </c>
      <c r="G56" s="16">
        <f t="shared" si="17"/>
        <v>360000</v>
      </c>
      <c r="H56" s="17">
        <v>110000</v>
      </c>
      <c r="I56" s="17">
        <v>120000</v>
      </c>
      <c r="J56" s="17">
        <v>130000</v>
      </c>
      <c r="K56" s="99"/>
    </row>
    <row r="57" spans="1:11" ht="76.5" customHeight="1" x14ac:dyDescent="0.25">
      <c r="A57" s="61"/>
      <c r="B57" s="70"/>
      <c r="C57" s="25" t="s">
        <v>80</v>
      </c>
      <c r="D57" s="61"/>
      <c r="E57" s="61"/>
      <c r="F57" s="14" t="s">
        <v>13</v>
      </c>
      <c r="G57" s="16">
        <f t="shared" si="17"/>
        <v>875300</v>
      </c>
      <c r="H57" s="17">
        <v>275000</v>
      </c>
      <c r="I57" s="17">
        <v>290000</v>
      </c>
      <c r="J57" s="17">
        <v>310300</v>
      </c>
      <c r="K57" s="99"/>
    </row>
    <row r="58" spans="1:11" ht="31.5" x14ac:dyDescent="0.25">
      <c r="A58" s="52" t="s">
        <v>40</v>
      </c>
      <c r="B58" s="68" t="s">
        <v>65</v>
      </c>
      <c r="C58" s="55" t="s">
        <v>81</v>
      </c>
      <c r="D58" s="52" t="s">
        <v>12</v>
      </c>
      <c r="E58" s="52" t="s">
        <v>109</v>
      </c>
      <c r="F58" s="13" t="s">
        <v>13</v>
      </c>
      <c r="G58" s="16">
        <f>H58+I58+J58</f>
        <v>20340000</v>
      </c>
      <c r="H58" s="16">
        <f>H61+H64</f>
        <v>6400000</v>
      </c>
      <c r="I58" s="16">
        <f t="shared" ref="I58" si="19">I61+I64</f>
        <v>6800000</v>
      </c>
      <c r="J58" s="16">
        <f>J61+J64</f>
        <v>7140000</v>
      </c>
      <c r="K58" s="99"/>
    </row>
    <row r="59" spans="1:11" ht="33" customHeight="1" x14ac:dyDescent="0.25">
      <c r="A59" s="53"/>
      <c r="B59" s="69"/>
      <c r="C59" s="56"/>
      <c r="D59" s="53"/>
      <c r="E59" s="53"/>
      <c r="F59" s="15" t="s">
        <v>45</v>
      </c>
      <c r="G59" s="16">
        <f t="shared" ref="G59:G68" si="20">H59+I59+J59</f>
        <v>370000</v>
      </c>
      <c r="H59" s="16">
        <f>H62</f>
        <v>100000</v>
      </c>
      <c r="I59" s="16">
        <v>130000</v>
      </c>
      <c r="J59" s="16">
        <v>140000</v>
      </c>
      <c r="K59" s="99"/>
    </row>
    <row r="60" spans="1:11" ht="21.75" customHeight="1" x14ac:dyDescent="0.25">
      <c r="A60" s="53"/>
      <c r="B60" s="69"/>
      <c r="C60" s="57"/>
      <c r="D60" s="53"/>
      <c r="E60" s="53"/>
      <c r="F60" s="37" t="s">
        <v>67</v>
      </c>
      <c r="G60" s="16">
        <f>H60+I60+J60</f>
        <v>2000000</v>
      </c>
      <c r="H60" s="16">
        <f>H63</f>
        <v>500000</v>
      </c>
      <c r="I60" s="16">
        <f t="shared" ref="I60:J60" si="21">I63</f>
        <v>700000</v>
      </c>
      <c r="J60" s="16">
        <f t="shared" si="21"/>
        <v>800000</v>
      </c>
      <c r="K60" s="99"/>
    </row>
    <row r="61" spans="1:11" ht="31.5" x14ac:dyDescent="0.25">
      <c r="A61" s="53"/>
      <c r="B61" s="69"/>
      <c r="C61" s="55" t="s">
        <v>51</v>
      </c>
      <c r="D61" s="53"/>
      <c r="E61" s="53"/>
      <c r="F61" s="13" t="s">
        <v>13</v>
      </c>
      <c r="G61" s="16">
        <f t="shared" si="20"/>
        <v>11085000</v>
      </c>
      <c r="H61" s="17">
        <v>3500000</v>
      </c>
      <c r="I61" s="17">
        <v>3700000</v>
      </c>
      <c r="J61" s="17">
        <v>3885000</v>
      </c>
      <c r="K61" s="99"/>
    </row>
    <row r="62" spans="1:11" ht="29.25" customHeight="1" x14ac:dyDescent="0.25">
      <c r="A62" s="53"/>
      <c r="B62" s="69"/>
      <c r="C62" s="56"/>
      <c r="D62" s="53"/>
      <c r="E62" s="53"/>
      <c r="F62" s="15" t="s">
        <v>45</v>
      </c>
      <c r="G62" s="16">
        <f t="shared" si="20"/>
        <v>370000</v>
      </c>
      <c r="H62" s="17">
        <v>100000</v>
      </c>
      <c r="I62" s="17">
        <v>130000</v>
      </c>
      <c r="J62" s="17">
        <v>140000</v>
      </c>
      <c r="K62" s="99"/>
    </row>
    <row r="63" spans="1:11" ht="20.25" customHeight="1" x14ac:dyDescent="0.25">
      <c r="A63" s="53"/>
      <c r="B63" s="69"/>
      <c r="C63" s="57"/>
      <c r="D63" s="53"/>
      <c r="E63" s="53"/>
      <c r="F63" s="38" t="s">
        <v>67</v>
      </c>
      <c r="G63" s="16">
        <f t="shared" si="20"/>
        <v>2000000</v>
      </c>
      <c r="H63" s="17">
        <v>500000</v>
      </c>
      <c r="I63" s="17">
        <v>700000</v>
      </c>
      <c r="J63" s="17">
        <v>800000</v>
      </c>
      <c r="K63" s="99"/>
    </row>
    <row r="64" spans="1:11" ht="75" x14ac:dyDescent="0.25">
      <c r="A64" s="61"/>
      <c r="B64" s="70"/>
      <c r="C64" s="25" t="s">
        <v>82</v>
      </c>
      <c r="D64" s="61"/>
      <c r="E64" s="61"/>
      <c r="F64" s="14" t="s">
        <v>13</v>
      </c>
      <c r="G64" s="16">
        <f t="shared" si="20"/>
        <v>9255000</v>
      </c>
      <c r="H64" s="17">
        <v>2900000</v>
      </c>
      <c r="I64" s="17">
        <v>3100000</v>
      </c>
      <c r="J64" s="17">
        <v>3255000</v>
      </c>
      <c r="K64" s="100"/>
    </row>
    <row r="65" spans="1:11" ht="45" customHeight="1" x14ac:dyDescent="0.25">
      <c r="A65" s="52" t="s">
        <v>41</v>
      </c>
      <c r="B65" s="68" t="s">
        <v>119</v>
      </c>
      <c r="C65" s="29" t="s">
        <v>116</v>
      </c>
      <c r="D65" s="52" t="s">
        <v>12</v>
      </c>
      <c r="E65" s="52" t="s">
        <v>112</v>
      </c>
      <c r="F65" s="13"/>
      <c r="G65" s="16"/>
      <c r="H65" s="17"/>
      <c r="I65" s="17"/>
      <c r="J65" s="20"/>
      <c r="K65" s="34" t="s">
        <v>117</v>
      </c>
    </row>
    <row r="66" spans="1:11" ht="126" customHeight="1" x14ac:dyDescent="0.25">
      <c r="A66" s="53"/>
      <c r="B66" s="69"/>
      <c r="C66" s="51" t="s">
        <v>83</v>
      </c>
      <c r="D66" s="53"/>
      <c r="E66" s="53"/>
      <c r="F66" s="50" t="s">
        <v>13</v>
      </c>
      <c r="G66" s="16">
        <f t="shared" ref="G66" si="22">H66+I66+J66</f>
        <v>2278000</v>
      </c>
      <c r="H66" s="17">
        <v>720000</v>
      </c>
      <c r="I66" s="17">
        <v>760000</v>
      </c>
      <c r="J66" s="20">
        <v>798000</v>
      </c>
      <c r="K66" s="34" t="s">
        <v>118</v>
      </c>
    </row>
    <row r="67" spans="1:11" ht="143.25" customHeight="1" x14ac:dyDescent="0.25">
      <c r="A67" s="53"/>
      <c r="B67" s="69"/>
      <c r="C67" s="29" t="s">
        <v>84</v>
      </c>
      <c r="D67" s="53"/>
      <c r="E67" s="53"/>
      <c r="F67" s="13" t="s">
        <v>13</v>
      </c>
      <c r="G67" s="16">
        <f t="shared" si="20"/>
        <v>150000</v>
      </c>
      <c r="H67" s="17">
        <v>50000</v>
      </c>
      <c r="I67" s="17">
        <v>50000</v>
      </c>
      <c r="J67" s="17">
        <v>50000</v>
      </c>
      <c r="K67" s="35" t="s">
        <v>111</v>
      </c>
    </row>
    <row r="68" spans="1:11" ht="126" customHeight="1" x14ac:dyDescent="0.25">
      <c r="A68" s="40"/>
      <c r="B68" s="42"/>
      <c r="C68" s="43" t="s">
        <v>91</v>
      </c>
      <c r="D68" s="53"/>
      <c r="E68" s="53"/>
      <c r="F68" s="39" t="s">
        <v>54</v>
      </c>
      <c r="G68" s="16">
        <f t="shared" si="20"/>
        <v>750000</v>
      </c>
      <c r="H68" s="17">
        <v>250000</v>
      </c>
      <c r="I68" s="17">
        <v>250000</v>
      </c>
      <c r="J68" s="17">
        <v>250000</v>
      </c>
      <c r="K68" s="46" t="s">
        <v>92</v>
      </c>
    </row>
    <row r="69" spans="1:11" ht="62.25" customHeight="1" x14ac:dyDescent="0.25">
      <c r="A69" s="52" t="s">
        <v>52</v>
      </c>
      <c r="B69" s="68" t="s">
        <v>121</v>
      </c>
      <c r="C69" s="25" t="s">
        <v>120</v>
      </c>
      <c r="D69" s="53"/>
      <c r="E69" s="53"/>
      <c r="F69" s="52" t="s">
        <v>54</v>
      </c>
      <c r="G69" s="16">
        <f>H69+I69+J69</f>
        <v>3835900</v>
      </c>
      <c r="H69" s="16">
        <f>H71</f>
        <v>1000000</v>
      </c>
      <c r="I69" s="16">
        <f t="shared" ref="I69:J69" si="23">I71</f>
        <v>1370000</v>
      </c>
      <c r="J69" s="16">
        <f t="shared" si="23"/>
        <v>1465900</v>
      </c>
      <c r="K69" s="71" t="s">
        <v>93</v>
      </c>
    </row>
    <row r="70" spans="1:11" ht="78" customHeight="1" x14ac:dyDescent="0.25">
      <c r="A70" s="53"/>
      <c r="B70" s="69"/>
      <c r="C70" s="25" t="s">
        <v>53</v>
      </c>
      <c r="D70" s="53"/>
      <c r="E70" s="53"/>
      <c r="F70" s="53"/>
      <c r="G70" s="16"/>
      <c r="H70" s="16"/>
      <c r="I70" s="16"/>
      <c r="J70" s="16"/>
      <c r="K70" s="71"/>
    </row>
    <row r="71" spans="1:11" ht="61.5" customHeight="1" x14ac:dyDescent="0.25">
      <c r="A71" s="61"/>
      <c r="B71" s="70"/>
      <c r="C71" s="25" t="s">
        <v>97</v>
      </c>
      <c r="D71" s="61"/>
      <c r="E71" s="61"/>
      <c r="F71" s="54"/>
      <c r="G71" s="16">
        <f>G69</f>
        <v>3835900</v>
      </c>
      <c r="H71" s="17">
        <v>1000000</v>
      </c>
      <c r="I71" s="17">
        <v>1370000</v>
      </c>
      <c r="J71" s="17">
        <v>1465900</v>
      </c>
      <c r="K71" s="71"/>
    </row>
    <row r="72" spans="1:11" s="10" customFormat="1" x14ac:dyDescent="0.25">
      <c r="A72" s="62" t="s">
        <v>42</v>
      </c>
      <c r="B72" s="63"/>
      <c r="C72" s="63"/>
      <c r="D72" s="63"/>
      <c r="E72" s="63"/>
      <c r="F72" s="64"/>
      <c r="G72" s="36">
        <f>H72+I72+J72</f>
        <v>59830600</v>
      </c>
      <c r="H72" s="36">
        <f>H50+H53+H54+H58+H59+H65+H67+H69+H60+H68+H66</f>
        <v>18530000</v>
      </c>
      <c r="I72" s="36">
        <f t="shared" ref="I72:J72" si="24">I50+I53+I54+I58+I59+I65+I67+I69+I60+I68+I66</f>
        <v>20090000</v>
      </c>
      <c r="J72" s="36">
        <f t="shared" si="24"/>
        <v>21210600</v>
      </c>
      <c r="K72" s="9"/>
    </row>
    <row r="73" spans="1:11" ht="42.75" customHeight="1" x14ac:dyDescent="0.25">
      <c r="A73" s="65" t="s">
        <v>88</v>
      </c>
      <c r="B73" s="66"/>
      <c r="C73" s="66"/>
      <c r="D73" s="66"/>
      <c r="E73" s="66"/>
      <c r="F73" s="66"/>
      <c r="G73" s="66"/>
      <c r="H73" s="66"/>
      <c r="I73" s="66"/>
      <c r="J73" s="66"/>
      <c r="K73" s="67"/>
    </row>
    <row r="74" spans="1:11" ht="75" x14ac:dyDescent="0.25">
      <c r="A74" s="52" t="s">
        <v>9</v>
      </c>
      <c r="B74" s="68" t="s">
        <v>66</v>
      </c>
      <c r="C74" s="28" t="s">
        <v>110</v>
      </c>
      <c r="D74" s="52" t="s">
        <v>12</v>
      </c>
      <c r="E74" s="96" t="s">
        <v>55</v>
      </c>
      <c r="F74" s="4"/>
      <c r="G74" s="4"/>
      <c r="H74" s="4"/>
      <c r="I74" s="4"/>
      <c r="J74" s="4"/>
      <c r="K74" s="52" t="s">
        <v>56</v>
      </c>
    </row>
    <row r="75" spans="1:11" ht="31.5" customHeight="1" x14ac:dyDescent="0.25">
      <c r="A75" s="53"/>
      <c r="B75" s="69"/>
      <c r="C75" s="30" t="s">
        <v>85</v>
      </c>
      <c r="D75" s="53"/>
      <c r="E75" s="97"/>
      <c r="F75" s="15" t="s">
        <v>54</v>
      </c>
      <c r="G75" s="21">
        <f t="shared" ref="G75:G81" si="25">H75+I75+J75</f>
        <v>6000000</v>
      </c>
      <c r="H75" s="21">
        <v>2000000</v>
      </c>
      <c r="I75" s="21">
        <v>2000000</v>
      </c>
      <c r="J75" s="21">
        <v>2000000</v>
      </c>
      <c r="K75" s="53"/>
    </row>
    <row r="76" spans="1:11" ht="48" customHeight="1" x14ac:dyDescent="0.25">
      <c r="A76" s="53"/>
      <c r="B76" s="69"/>
      <c r="C76" s="30" t="s">
        <v>86</v>
      </c>
      <c r="D76" s="53"/>
      <c r="E76" s="97"/>
      <c r="F76" s="15" t="s">
        <v>54</v>
      </c>
      <c r="G76" s="21">
        <f t="shared" si="25"/>
        <v>1500000</v>
      </c>
      <c r="H76" s="22">
        <v>500000</v>
      </c>
      <c r="I76" s="21">
        <v>500000</v>
      </c>
      <c r="J76" s="21">
        <v>500000</v>
      </c>
      <c r="K76" s="53"/>
    </row>
    <row r="77" spans="1:11" ht="120" x14ac:dyDescent="0.25">
      <c r="A77" s="61"/>
      <c r="B77" s="70"/>
      <c r="C77" s="28" t="s">
        <v>87</v>
      </c>
      <c r="D77" s="61"/>
      <c r="E77" s="31" t="s">
        <v>89</v>
      </c>
      <c r="F77" s="15" t="s">
        <v>54</v>
      </c>
      <c r="G77" s="21">
        <f t="shared" si="25"/>
        <v>3000000</v>
      </c>
      <c r="H77" s="21">
        <v>1000000</v>
      </c>
      <c r="I77" s="21">
        <v>1000000</v>
      </c>
      <c r="J77" s="21">
        <v>1000000</v>
      </c>
      <c r="K77" s="61"/>
    </row>
    <row r="78" spans="1:11" s="10" customFormat="1" x14ac:dyDescent="0.25">
      <c r="A78" s="62" t="s">
        <v>43</v>
      </c>
      <c r="B78" s="63"/>
      <c r="C78" s="63"/>
      <c r="D78" s="63"/>
      <c r="E78" s="63"/>
      <c r="F78" s="64"/>
      <c r="G78" s="19">
        <f t="shared" si="25"/>
        <v>10500000</v>
      </c>
      <c r="H78" s="19">
        <f>H75+H76+H77</f>
        <v>3500000</v>
      </c>
      <c r="I78" s="19">
        <f t="shared" ref="I78:J78" si="26">I75+I76+I77</f>
        <v>3500000</v>
      </c>
      <c r="J78" s="19">
        <f t="shared" si="26"/>
        <v>3500000</v>
      </c>
      <c r="K78" s="9"/>
    </row>
    <row r="79" spans="1:11" ht="21.75" customHeight="1" x14ac:dyDescent="0.25">
      <c r="A79" s="103" t="s">
        <v>44</v>
      </c>
      <c r="B79" s="104"/>
      <c r="C79" s="104"/>
      <c r="D79" s="104"/>
      <c r="E79" s="104"/>
      <c r="F79" s="105"/>
      <c r="G79" s="23">
        <f>H79+I79+J79</f>
        <v>275404160</v>
      </c>
      <c r="H79" s="23">
        <f>H13+H19+H32+H40+H48+H72</f>
        <v>86964200</v>
      </c>
      <c r="I79" s="23">
        <f>I13+I19+I32+I40+I48+I72</f>
        <v>92295800</v>
      </c>
      <c r="J79" s="23">
        <f>J13+J19+J32+J40+J48+J72</f>
        <v>96144160</v>
      </c>
      <c r="K79" s="2"/>
    </row>
    <row r="80" spans="1:11" ht="21" customHeight="1" x14ac:dyDescent="0.25">
      <c r="A80" s="103" t="s">
        <v>54</v>
      </c>
      <c r="B80" s="104"/>
      <c r="C80" s="104"/>
      <c r="D80" s="104"/>
      <c r="E80" s="104"/>
      <c r="F80" s="105"/>
      <c r="G80" s="23">
        <f>H80+I80+J80</f>
        <v>272674160</v>
      </c>
      <c r="H80" s="23">
        <f>H13+H19+H32+H40+H48+H50+H53+H58+H66+H67+H68+H69</f>
        <v>86254200</v>
      </c>
      <c r="I80" s="23">
        <f t="shared" ref="I80:J80" si="27">I13+I19+I32+I40+I48+I50+I53+I58+I66+I67+I68+I69</f>
        <v>91345800</v>
      </c>
      <c r="J80" s="23">
        <f t="shared" si="27"/>
        <v>95074160</v>
      </c>
      <c r="K80" s="2"/>
    </row>
    <row r="81" spans="1:11" ht="23.25" customHeight="1" x14ac:dyDescent="0.25">
      <c r="A81" s="58" t="s">
        <v>45</v>
      </c>
      <c r="B81" s="59"/>
      <c r="C81" s="59"/>
      <c r="D81" s="59"/>
      <c r="E81" s="59"/>
      <c r="F81" s="60"/>
      <c r="G81" s="24">
        <f t="shared" si="25"/>
        <v>730000</v>
      </c>
      <c r="H81" s="24">
        <f>H54+H59</f>
        <v>210000</v>
      </c>
      <c r="I81" s="24">
        <f>I54+I59</f>
        <v>250000</v>
      </c>
      <c r="J81" s="24">
        <f>J54+J59</f>
        <v>270000</v>
      </c>
      <c r="K81" s="3"/>
    </row>
    <row r="82" spans="1:11" ht="23.25" customHeight="1" x14ac:dyDescent="0.25">
      <c r="A82" s="58" t="s">
        <v>67</v>
      </c>
      <c r="B82" s="59"/>
      <c r="C82" s="59"/>
      <c r="D82" s="59"/>
      <c r="E82" s="59"/>
      <c r="F82" s="60"/>
      <c r="G82" s="24">
        <f>H82+I82+J82</f>
        <v>2000000</v>
      </c>
      <c r="H82" s="24">
        <v>500000</v>
      </c>
      <c r="I82" s="24">
        <v>700000</v>
      </c>
      <c r="J82" s="24">
        <v>800000</v>
      </c>
      <c r="K82" s="3"/>
    </row>
    <row r="83" spans="1:11" ht="16.5" customHeight="1" x14ac:dyDescent="0.25">
      <c r="A83" s="107" t="s">
        <v>46</v>
      </c>
      <c r="B83" s="108"/>
      <c r="C83" s="108"/>
      <c r="D83" s="108"/>
      <c r="E83" s="108"/>
      <c r="F83" s="109"/>
      <c r="G83" s="24">
        <f>G78+G79</f>
        <v>285904160</v>
      </c>
      <c r="H83" s="24">
        <f t="shared" ref="H83:J83" si="28">H78+H79</f>
        <v>90464200</v>
      </c>
      <c r="I83" s="24">
        <f t="shared" si="28"/>
        <v>95795800</v>
      </c>
      <c r="J83" s="24">
        <f t="shared" si="28"/>
        <v>99644160</v>
      </c>
      <c r="K83" s="3"/>
    </row>
    <row r="84" spans="1:11" ht="72" customHeight="1" x14ac:dyDescent="0.25">
      <c r="A84" s="8"/>
      <c r="B84" s="110" t="s">
        <v>47</v>
      </c>
      <c r="C84" s="110"/>
      <c r="D84" s="8"/>
      <c r="E84" s="8"/>
      <c r="F84" s="8"/>
      <c r="G84" s="8"/>
      <c r="H84" s="8"/>
      <c r="I84" s="102" t="s">
        <v>129</v>
      </c>
      <c r="J84" s="102"/>
      <c r="K84" s="8"/>
    </row>
    <row r="86" spans="1:11" ht="43.5" customHeight="1" x14ac:dyDescent="0.25">
      <c r="B86" s="106" t="s">
        <v>130</v>
      </c>
      <c r="C86" s="106"/>
    </row>
  </sheetData>
  <mergeCells count="97">
    <mergeCell ref="E65:E71"/>
    <mergeCell ref="K69:K71"/>
    <mergeCell ref="A65:A67"/>
    <mergeCell ref="B65:B67"/>
    <mergeCell ref="I1:K1"/>
    <mergeCell ref="A69:A71"/>
    <mergeCell ref="B69:B71"/>
    <mergeCell ref="D53:D57"/>
    <mergeCell ref="A40:F40"/>
    <mergeCell ref="A41:K41"/>
    <mergeCell ref="A42:A47"/>
    <mergeCell ref="B42:B47"/>
    <mergeCell ref="D42:D47"/>
    <mergeCell ref="E42:E47"/>
    <mergeCell ref="F42:F47"/>
    <mergeCell ref="K42:K47"/>
    <mergeCell ref="B86:C86"/>
    <mergeCell ref="A81:F81"/>
    <mergeCell ref="A83:F83"/>
    <mergeCell ref="B84:C84"/>
    <mergeCell ref="A74:A77"/>
    <mergeCell ref="B74:B77"/>
    <mergeCell ref="D74:D77"/>
    <mergeCell ref="E74:E76"/>
    <mergeCell ref="K74:K77"/>
    <mergeCell ref="I84:J84"/>
    <mergeCell ref="A78:F78"/>
    <mergeCell ref="A79:F79"/>
    <mergeCell ref="A80:F80"/>
    <mergeCell ref="A73:K73"/>
    <mergeCell ref="A49:K49"/>
    <mergeCell ref="A50:A52"/>
    <mergeCell ref="B50:B52"/>
    <mergeCell ref="D50:D52"/>
    <mergeCell ref="E50:E52"/>
    <mergeCell ref="F50:F52"/>
    <mergeCell ref="K50:K64"/>
    <mergeCell ref="A58:A64"/>
    <mergeCell ref="B58:B64"/>
    <mergeCell ref="D58:D64"/>
    <mergeCell ref="E58:E64"/>
    <mergeCell ref="C53:C54"/>
    <mergeCell ref="C55:C56"/>
    <mergeCell ref="A72:F72"/>
    <mergeCell ref="D65:D71"/>
    <mergeCell ref="A53:A57"/>
    <mergeCell ref="B53:B57"/>
    <mergeCell ref="E53:E57"/>
    <mergeCell ref="D21:D29"/>
    <mergeCell ref="F21:F29"/>
    <mergeCell ref="E30:E31"/>
    <mergeCell ref="A48:F48"/>
    <mergeCell ref="F5:F6"/>
    <mergeCell ref="G5:J5"/>
    <mergeCell ref="K21:K29"/>
    <mergeCell ref="E21:E26"/>
    <mergeCell ref="E27:E29"/>
    <mergeCell ref="A13:F13"/>
    <mergeCell ref="A19:F19"/>
    <mergeCell ref="A14:K14"/>
    <mergeCell ref="A15:A18"/>
    <mergeCell ref="B15:B18"/>
    <mergeCell ref="D15:D18"/>
    <mergeCell ref="K15:K18"/>
    <mergeCell ref="A21:A31"/>
    <mergeCell ref="I2:K2"/>
    <mergeCell ref="I3:K3"/>
    <mergeCell ref="A8:K8"/>
    <mergeCell ref="B9:B12"/>
    <mergeCell ref="D9:D12"/>
    <mergeCell ref="F9:F12"/>
    <mergeCell ref="E9:E12"/>
    <mergeCell ref="K9:K12"/>
    <mergeCell ref="A9:A12"/>
    <mergeCell ref="K5:K6"/>
    <mergeCell ref="A4:K4"/>
    <mergeCell ref="A5:A6"/>
    <mergeCell ref="B5:B6"/>
    <mergeCell ref="C5:C6"/>
    <mergeCell ref="D5:D6"/>
    <mergeCell ref="E5:E6"/>
    <mergeCell ref="F69:F71"/>
    <mergeCell ref="C61:C63"/>
    <mergeCell ref="C58:C60"/>
    <mergeCell ref="A82:F82"/>
    <mergeCell ref="E15:E18"/>
    <mergeCell ref="F15:F18"/>
    <mergeCell ref="A32:F32"/>
    <mergeCell ref="A33:K33"/>
    <mergeCell ref="A34:A39"/>
    <mergeCell ref="B34:B39"/>
    <mergeCell ref="D34:D39"/>
    <mergeCell ref="E34:E39"/>
    <mergeCell ref="F34:F39"/>
    <mergeCell ref="K34:K39"/>
    <mergeCell ref="A20:K20"/>
    <mergeCell ref="B21:B29"/>
  </mergeCells>
  <printOptions horizontalCentered="1"/>
  <pageMargins left="0.39370078740157483" right="0.39370078740157483" top="0.78740157480314965" bottom="0.39370078740157483" header="0.31496062992125984" footer="0.31496062992125984"/>
  <pageSetup paperSize="9" scale="74" fitToHeight="4" orientation="landscape" r:id="rId1"/>
  <rowBreaks count="6" manualBreakCount="6">
    <brk id="13" max="10" man="1"/>
    <brk id="21" max="10" man="1"/>
    <brk id="37" max="10" man="1"/>
    <brk id="51" max="10" man="1"/>
    <brk id="64" max="10" man="1"/>
    <brk id="7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2021-11-25T08:04:55Z</dcterms:modified>
</cp:coreProperties>
</file>