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my.local\depdata\Users_DFEI\Sektor_zb\ОКСАНА\ДОДАТКИ\"/>
    </mc:Choice>
  </mc:AlternateContent>
  <bookViews>
    <workbookView xWindow="0" yWindow="0" windowWidth="20490" windowHeight="7410"/>
  </bookViews>
  <sheets>
    <sheet name="дод 4 (с)" sheetId="1" r:id="rId1"/>
  </sheets>
  <definedNames>
    <definedName name="_xlnm.Print_Titles" localSheetId="0">'дод 4 (с)'!$13:$17</definedName>
    <definedName name="_xlnm.Print_Area" localSheetId="0">'дод 4 (с)'!$A$1:$AD$63</definedName>
  </definedNames>
  <calcPr calcId="162913"/>
</workbook>
</file>

<file path=xl/calcChain.xml><?xml version="1.0" encoding="utf-8"?>
<calcChain xmlns="http://schemas.openxmlformats.org/spreadsheetml/2006/main">
  <c r="L20" i="1" l="1"/>
  <c r="AD20" i="1" s="1"/>
  <c r="AD19" i="1" s="1"/>
  <c r="AD18" i="1" s="1"/>
  <c r="H20" i="1"/>
  <c r="G33" i="1"/>
  <c r="H33" i="1"/>
  <c r="J33" i="1"/>
  <c r="K33" i="1"/>
  <c r="M33" i="1"/>
  <c r="N33" i="1"/>
  <c r="O33" i="1"/>
  <c r="P33" i="1"/>
  <c r="Q33" i="1"/>
  <c r="R33" i="1"/>
  <c r="T33" i="1"/>
  <c r="W33" i="1"/>
  <c r="X33" i="1"/>
  <c r="Y33" i="1"/>
  <c r="Z33" i="1"/>
  <c r="AC33" i="1"/>
  <c r="F33" i="1"/>
  <c r="E33" i="1"/>
  <c r="F27" i="1"/>
  <c r="AD21" i="1"/>
  <c r="AC21" i="1"/>
  <c r="AB21" i="1"/>
  <c r="AA21" i="1"/>
  <c r="Z21" i="1"/>
  <c r="Y21" i="1"/>
  <c r="X21" i="1"/>
  <c r="W21" i="1"/>
  <c r="AC20" i="1"/>
  <c r="AB20" i="1"/>
  <c r="AA20" i="1"/>
  <c r="AA19" i="1" s="1"/>
  <c r="AA18" i="1" s="1"/>
  <c r="AA33" i="1" s="1"/>
  <c r="Z20" i="1"/>
  <c r="Z19" i="1" s="1"/>
  <c r="Z18" i="1" s="1"/>
  <c r="Y20" i="1"/>
  <c r="X20" i="1"/>
  <c r="W20" i="1"/>
  <c r="AC19" i="1"/>
  <c r="AC18" i="1" s="1"/>
  <c r="Y19" i="1"/>
  <c r="Y18" i="1" s="1"/>
  <c r="AB19" i="1"/>
  <c r="AB18" i="1" s="1"/>
  <c r="X19" i="1"/>
  <c r="X18" i="1" s="1"/>
  <c r="X24" i="1"/>
  <c r="G18" i="1"/>
  <c r="K18" i="1"/>
  <c r="O18" i="1"/>
  <c r="S18" i="1"/>
  <c r="F19" i="1"/>
  <c r="F18" i="1" s="1"/>
  <c r="G19" i="1"/>
  <c r="H19" i="1"/>
  <c r="H18" i="1" s="1"/>
  <c r="I19" i="1"/>
  <c r="I18" i="1" s="1"/>
  <c r="I33" i="1" s="1"/>
  <c r="J19" i="1"/>
  <c r="J18" i="1" s="1"/>
  <c r="K19" i="1"/>
  <c r="L19" i="1"/>
  <c r="L18" i="1" s="1"/>
  <c r="L33" i="1" s="1"/>
  <c r="M19" i="1"/>
  <c r="M18" i="1" s="1"/>
  <c r="N19" i="1"/>
  <c r="N18" i="1" s="1"/>
  <c r="O19" i="1"/>
  <c r="P19" i="1"/>
  <c r="P18" i="1" s="1"/>
  <c r="Q19" i="1"/>
  <c r="Q18" i="1" s="1"/>
  <c r="R19" i="1"/>
  <c r="R18" i="1" s="1"/>
  <c r="S19" i="1"/>
  <c r="T19" i="1"/>
  <c r="T18" i="1" s="1"/>
  <c r="U19" i="1"/>
  <c r="U18" i="1" s="1"/>
  <c r="V19" i="1"/>
  <c r="V18" i="1" s="1"/>
  <c r="W19" i="1"/>
  <c r="W18" i="1" s="1"/>
  <c r="E18" i="1"/>
  <c r="E19" i="1"/>
  <c r="Q21" i="1"/>
  <c r="Q32" i="1" l="1"/>
  <c r="Q28" i="1"/>
  <c r="Q26" i="1"/>
  <c r="Q25" i="1"/>
  <c r="W32" i="1" l="1"/>
  <c r="X32" i="1"/>
  <c r="Y32" i="1"/>
  <c r="AA32" i="1"/>
  <c r="AB32" i="1"/>
  <c r="AC32" i="1"/>
  <c r="AC31" i="1"/>
  <c r="AB31" i="1"/>
  <c r="AA31" i="1"/>
  <c r="Y31" i="1"/>
  <c r="X31" i="1"/>
  <c r="W31" i="1"/>
  <c r="U32" i="1"/>
  <c r="V32" i="1" s="1"/>
  <c r="U31" i="1"/>
  <c r="Q31" i="1"/>
  <c r="AD31" i="1" l="1"/>
  <c r="L32" i="1"/>
  <c r="AD32" i="1" s="1"/>
  <c r="L31" i="1"/>
  <c r="L30" i="1" s="1"/>
  <c r="L29" i="1" s="1"/>
  <c r="H32" i="1"/>
  <c r="Z32" i="1" s="1"/>
  <c r="H31" i="1"/>
  <c r="H27" i="1"/>
  <c r="K29" i="1"/>
  <c r="S29" i="1"/>
  <c r="F30" i="1"/>
  <c r="F29" i="1" s="1"/>
  <c r="G30" i="1"/>
  <c r="G29" i="1" s="1"/>
  <c r="I30" i="1"/>
  <c r="I29" i="1" s="1"/>
  <c r="J30" i="1"/>
  <c r="J29" i="1" s="1"/>
  <c r="K30" i="1"/>
  <c r="N30" i="1"/>
  <c r="N29" i="1" s="1"/>
  <c r="O30" i="1"/>
  <c r="O29" i="1" s="1"/>
  <c r="P30" i="1"/>
  <c r="P29" i="1" s="1"/>
  <c r="Q30" i="1"/>
  <c r="Q29" i="1" s="1"/>
  <c r="R30" i="1"/>
  <c r="R29" i="1" s="1"/>
  <c r="S30" i="1"/>
  <c r="T30" i="1"/>
  <c r="T29" i="1" s="1"/>
  <c r="U30" i="1"/>
  <c r="U29" i="1" s="1"/>
  <c r="V30" i="1"/>
  <c r="V29" i="1" s="1"/>
  <c r="W30" i="1"/>
  <c r="W29" i="1" s="1"/>
  <c r="X30" i="1"/>
  <c r="X29" i="1" s="1"/>
  <c r="Y30" i="1"/>
  <c r="Y29" i="1" s="1"/>
  <c r="AA30" i="1"/>
  <c r="AA29" i="1" s="1"/>
  <c r="AB30" i="1"/>
  <c r="AB29" i="1" s="1"/>
  <c r="AC30" i="1"/>
  <c r="AC29" i="1" s="1"/>
  <c r="E30" i="1"/>
  <c r="E29" i="1"/>
  <c r="AD30" i="1" l="1"/>
  <c r="AD29" i="1" s="1"/>
  <c r="H30" i="1"/>
  <c r="H29" i="1" s="1"/>
  <c r="Z31" i="1"/>
  <c r="Z30" i="1" s="1"/>
  <c r="Z29" i="1" s="1"/>
  <c r="M31" i="1"/>
  <c r="M30" i="1" s="1"/>
  <c r="M29" i="1" s="1"/>
  <c r="AB28" i="1" l="1"/>
  <c r="AC24" i="1" l="1"/>
  <c r="AC28" i="1"/>
  <c r="AA28" i="1"/>
  <c r="AC27" i="1"/>
  <c r="AC26" i="1" s="1"/>
  <c r="AC25" i="1" s="1"/>
  <c r="AB27" i="1"/>
  <c r="AB26" i="1" s="1"/>
  <c r="AB25" i="1" s="1"/>
  <c r="AB33" i="1" s="1"/>
  <c r="AA27" i="1"/>
  <c r="AC23" i="1"/>
  <c r="AC22" i="1" s="1"/>
  <c r="AB24" i="1"/>
  <c r="AB23" i="1" s="1"/>
  <c r="AB22" i="1" s="1"/>
  <c r="AA24" i="1"/>
  <c r="AA23" i="1" s="1"/>
  <c r="AA22" i="1" s="1"/>
  <c r="U28" i="1"/>
  <c r="T26" i="1"/>
  <c r="T25" i="1" s="1"/>
  <c r="S26" i="1"/>
  <c r="S25" i="1" s="1"/>
  <c r="S33" i="1" s="1"/>
  <c r="R26" i="1"/>
  <c r="R25" i="1" s="1"/>
  <c r="U24" i="1"/>
  <c r="U23" i="1" s="1"/>
  <c r="U22" i="1" s="1"/>
  <c r="T23" i="1"/>
  <c r="T22" i="1" s="1"/>
  <c r="S23" i="1"/>
  <c r="R23" i="1"/>
  <c r="S22" i="1"/>
  <c r="R22" i="1"/>
  <c r="L27" i="1"/>
  <c r="M27" i="1" s="1"/>
  <c r="K26" i="1"/>
  <c r="I26" i="1"/>
  <c r="I25" i="1" s="1"/>
  <c r="K25" i="1"/>
  <c r="L23" i="1"/>
  <c r="K23" i="1"/>
  <c r="K22" i="1" s="1"/>
  <c r="J23" i="1"/>
  <c r="I23" i="1"/>
  <c r="L22" i="1"/>
  <c r="J22" i="1"/>
  <c r="I22" i="1"/>
  <c r="L26" i="1" l="1"/>
  <c r="L25" i="1" s="1"/>
  <c r="AA26" i="1"/>
  <c r="AA25" i="1" s="1"/>
  <c r="AD28" i="1"/>
  <c r="U26" i="1"/>
  <c r="U25" i="1" s="1"/>
  <c r="U33" i="1" s="1"/>
  <c r="AD27" i="1"/>
  <c r="AD24" i="1"/>
  <c r="AD23" i="1" s="1"/>
  <c r="AD22" i="1" s="1"/>
  <c r="J26" i="1"/>
  <c r="J25" i="1" s="1"/>
  <c r="AD26" i="1" l="1"/>
  <c r="AD25" i="1" s="1"/>
  <c r="AD33" i="1" s="1"/>
  <c r="F26" i="1"/>
  <c r="F25" i="1" s="1"/>
  <c r="G26" i="1"/>
  <c r="G25" i="1" s="1"/>
  <c r="N26" i="1"/>
  <c r="N25" i="1" s="1"/>
  <c r="O26" i="1"/>
  <c r="O25" i="1" s="1"/>
  <c r="P26" i="1"/>
  <c r="P25" i="1" s="1"/>
  <c r="E26" i="1"/>
  <c r="E25" i="1" s="1"/>
  <c r="W28" i="1"/>
  <c r="X28" i="1"/>
  <c r="Y28" i="1"/>
  <c r="Y27" i="1"/>
  <c r="X27" i="1"/>
  <c r="W27" i="1"/>
  <c r="F23" i="1"/>
  <c r="F22" i="1" s="1"/>
  <c r="G23" i="1"/>
  <c r="G22" i="1" s="1"/>
  <c r="H23" i="1"/>
  <c r="H22" i="1" s="1"/>
  <c r="N23" i="1"/>
  <c r="N22" i="1" s="1"/>
  <c r="O23" i="1"/>
  <c r="O22" i="1" s="1"/>
  <c r="P23" i="1"/>
  <c r="P22" i="1" s="1"/>
  <c r="E23" i="1"/>
  <c r="E22" i="1" s="1"/>
  <c r="Y24" i="1"/>
  <c r="Y23" i="1" s="1"/>
  <c r="Y22" i="1" s="1"/>
  <c r="X23" i="1"/>
  <c r="X22" i="1" s="1"/>
  <c r="W24" i="1"/>
  <c r="W23" i="1" s="1"/>
  <c r="W22" i="1" s="1"/>
  <c r="Q24" i="1"/>
  <c r="Q23" i="1" l="1"/>
  <c r="Q22" i="1" s="1"/>
  <c r="V24" i="1"/>
  <c r="V23" i="1" s="1"/>
  <c r="V22" i="1" s="1"/>
  <c r="Z28" i="1"/>
  <c r="V28" i="1"/>
  <c r="V26" i="1" s="1"/>
  <c r="V25" i="1" s="1"/>
  <c r="V33" i="1" s="1"/>
  <c r="H26" i="1"/>
  <c r="M26" i="1"/>
  <c r="M25" i="1" s="1"/>
  <c r="W26" i="1"/>
  <c r="W25" i="1" s="1"/>
  <c r="Y26" i="1"/>
  <c r="Y25" i="1" s="1"/>
  <c r="X26" i="1"/>
  <c r="X25" i="1" s="1"/>
  <c r="Z24" i="1"/>
  <c r="Z23" i="1" s="1"/>
  <c r="Z22" i="1" s="1"/>
  <c r="Z27" i="1"/>
  <c r="H25" i="1" l="1"/>
  <c r="Z26" i="1"/>
  <c r="Z25" i="1" s="1"/>
</calcChain>
</file>

<file path=xl/sharedStrings.xml><?xml version="1.0" encoding="utf-8"?>
<sst xmlns="http://schemas.openxmlformats.org/spreadsheetml/2006/main" count="107" uniqueCount="63">
  <si>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</si>
  <si>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</si>
  <si>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</si>
  <si>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</si>
  <si>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</si>
  <si>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</si>
  <si>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</si>
  <si>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</si>
  <si>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</si>
  <si>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</si>
  <si>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</si>
  <si>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</si>
  <si>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</si>
  <si>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</si>
  <si>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</si>
  <si>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</si>
  <si>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</si>
  <si>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</si>
  <si>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</si>
  <si>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</si>
  <si>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</si>
  <si>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</si>
  <si>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</si>
  <si>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</si>
  <si>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</si>
  <si>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</si>
  <si>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</si>
  <si>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</si>
  <si>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</si>
  <si>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</si>
  <si>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</si>
  <si>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</si>
  <si>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</si>
  <si>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>3700000</t>
  </si>
  <si>
    <t>Департамент фінансів, економіки та інвестицій Сумської міської ради</t>
  </si>
  <si>
    <t>3718881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</si>
  <si>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</si>
  <si>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</si>
  <si>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</si>
  <si>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</si>
  <si>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</si>
  <si>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  </t>
  </si>
  <si>
    <t>_______________</t>
  </si>
  <si>
    <t>до    рішення     Сумської    міської     ради</t>
  </si>
  <si>
    <t>(18531000000)</t>
  </si>
  <si>
    <t xml:space="preserve"> код бюджету</t>
  </si>
  <si>
    <t xml:space="preserve">Сумської  міської  територіальної  громади </t>
  </si>
  <si>
    <t>«Про    звіт    про      виконання     бюджету</t>
  </si>
  <si>
    <t>Надання пільгових довгострокових кредитів молодим сім’ям та одиноким молодим громадянам на будівництво/реконструкцію/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</si>
  <si>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будівництво/реконструкцію/придбання житла</t>
  </si>
  <si>
    <t>за І півріччя 2021 рік»</t>
  </si>
  <si>
    <t>Звіт про виконання повернення кредитів до бюджету Сумської міської територіальної громади та надання кредитів з бюджету                                                                                                                                                                                                                              Сумської міської територіальної громади за І півріччя 2021 рік</t>
  </si>
  <si>
    <t>0200000</t>
  </si>
  <si>
    <t>Виконавчий комітет Сумської міської ради</t>
  </si>
  <si>
    <t>0210000</t>
  </si>
  <si>
    <t>0218861</t>
  </si>
  <si>
    <t>Надання бюджетних позичок суб'єктам господарювання</t>
  </si>
  <si>
    <t>0218862</t>
  </si>
  <si>
    <t>від   29   вересня   2021   оку   № 1918 -  МР</t>
  </si>
  <si>
    <t>Секретар Сумської міської ради</t>
  </si>
  <si>
    <t>Олег РЄЗНІК</t>
  </si>
  <si>
    <t>Виконавець: Л.І. Співакова</t>
  </si>
  <si>
    <t xml:space="preserve">                      Додаток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</si>
</sst>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3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u/>
      <sz val="24"/>
      <color rgb="FF000000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/>
    <xf numFmtId="0" fontId="9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/>
    </xf>
    <xf numFmtId="49" fontId="23" fillId="2" borderId="1" xfId="0" applyNumberFormat="1" applyFont="1" applyFill="1" applyBorder="1" applyAlignment="1" applyProtection="1">
      <alignment horizontal="center" vertical="center"/>
    </xf>
    <xf numFmtId="49" fontId="24" fillId="2" borderId="1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6" fillId="2" borderId="1" xfId="0" applyNumberFormat="1" applyFont="1" applyFill="1" applyBorder="1" applyAlignment="1" applyProtection="1">
      <alignment horizontal="center" vertical="center"/>
    </xf>
    <xf numFmtId="49" fontId="25" fillId="2" borderId="1" xfId="0" applyNumberFormat="1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30" fillId="2" borderId="0" xfId="0" applyFont="1" applyFill="1" applyAlignment="1">
      <alignment vertical="center" textRotation="180"/>
    </xf>
    <xf numFmtId="0" fontId="31" fillId="2" borderId="0" xfId="0" applyNumberFormat="1" applyFont="1" applyFill="1" applyAlignment="1" applyProtection="1"/>
    <xf numFmtId="0" fontId="31" fillId="2" borderId="0" xfId="0" applyNumberFormat="1" applyFont="1" applyFill="1" applyAlignment="1" applyProtection="1">
      <alignment horizontal="center"/>
    </xf>
    <xf numFmtId="0" fontId="32" fillId="2" borderId="0" xfId="0" applyNumberFormat="1" applyFont="1" applyFill="1" applyAlignment="1" applyProtection="1"/>
    <xf numFmtId="0" fontId="35" fillId="2" borderId="0" xfId="0" applyFont="1" applyFill="1"/>
    <xf numFmtId="0" fontId="32" fillId="2" borderId="0" xfId="0" applyFont="1" applyFill="1"/>
    <xf numFmtId="0" fontId="32" fillId="2" borderId="0" xfId="0" applyFont="1" applyFill="1" applyAlignment="1">
      <alignment vertical="center" textRotation="180"/>
    </xf>
    <xf numFmtId="0" fontId="32" fillId="2" borderId="0" xfId="0" applyNumberFormat="1" applyFont="1" applyFill="1" applyAlignment="1" applyProtection="1">
      <alignment horizontal="center"/>
    </xf>
    <xf numFmtId="4" fontId="32" fillId="2" borderId="0" xfId="0" applyNumberFormat="1" applyFont="1" applyFill="1" applyAlignment="1" applyProtection="1"/>
    <xf numFmtId="0" fontId="32" fillId="2" borderId="0" xfId="0" applyFont="1" applyFill="1" applyAlignment="1">
      <alignment vertical="top"/>
    </xf>
    <xf numFmtId="0" fontId="32" fillId="2" borderId="0" xfId="0" applyFont="1" applyFill="1" applyBorder="1"/>
    <xf numFmtId="49" fontId="32" fillId="2" borderId="0" xfId="0" applyNumberFormat="1" applyFont="1" applyFill="1" applyBorder="1" applyAlignment="1">
      <alignment vertical="center" wrapText="1"/>
    </xf>
    <xf numFmtId="0" fontId="32" fillId="2" borderId="0" xfId="0" applyFont="1" applyFill="1" applyBorder="1" applyAlignment="1">
      <alignment vertical="center" textRotation="180"/>
    </xf>
    <xf numFmtId="0" fontId="32" fillId="2" borderId="0" xfId="0" applyFont="1" applyFill="1" applyAlignment="1">
      <alignment horizontal="center"/>
    </xf>
    <xf numFmtId="14" fontId="32" fillId="2" borderId="0" xfId="0" applyNumberFormat="1" applyFont="1" applyFill="1" applyBorder="1" applyAlignment="1"/>
    <xf numFmtId="4" fontId="32" fillId="2" borderId="0" xfId="0" applyNumberFormat="1" applyFont="1" applyFill="1"/>
    <xf numFmtId="3" fontId="36" fillId="2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38" fillId="2" borderId="1" xfId="0" applyNumberFormat="1" applyFont="1" applyFill="1" applyBorder="1" applyAlignment="1" applyProtection="1">
      <alignment horizontal="center" vertical="center"/>
    </xf>
    <xf numFmtId="49" fontId="39" fillId="2" borderId="1" xfId="0" applyNumberFormat="1" applyFont="1" applyFill="1" applyBorder="1" applyAlignment="1" applyProtection="1">
      <alignment horizontal="center" vertical="center"/>
    </xf>
    <xf numFmtId="0" fontId="38" fillId="2" borderId="1" xfId="0" applyFont="1" applyFill="1" applyBorder="1" applyAlignment="1">
      <alignment horizontal="left" vertical="center" wrapText="1"/>
    </xf>
    <xf numFmtId="49" fontId="40" fillId="2" borderId="1" xfId="0" applyNumberFormat="1" applyFont="1" applyFill="1" applyBorder="1" applyAlignment="1" applyProtection="1">
      <alignment horizontal="center" vertical="center"/>
    </xf>
    <xf numFmtId="49" fontId="41" fillId="2" borderId="1" xfId="0" applyNumberFormat="1" applyFont="1" applyFill="1" applyBorder="1" applyAlignment="1" applyProtection="1">
      <alignment horizontal="center" vertical="center"/>
    </xf>
    <xf numFmtId="0" fontId="40" fillId="2" borderId="1" xfId="0" applyFont="1" applyFill="1" applyBorder="1" applyAlignment="1">
      <alignment horizontal="left" vertical="center" wrapText="1"/>
    </xf>
    <xf numFmtId="49" fontId="42" fillId="2" borderId="1" xfId="0" applyNumberFormat="1" applyFont="1" applyFill="1" applyBorder="1" applyAlignment="1" applyProtection="1">
      <alignment horizontal="center" vertical="center"/>
    </xf>
    <xf numFmtId="0" fontId="42" fillId="2" borderId="1" xfId="0" applyFont="1" applyFill="1" applyBorder="1" applyAlignment="1">
      <alignment horizontal="left" vertical="center" wrapText="1"/>
    </xf>
    <xf numFmtId="14" fontId="32" fillId="2" borderId="0" xfId="0" applyNumberFormat="1" applyFont="1" applyFill="1" applyBorder="1" applyAlignment="1">
      <alignment horizontal="center"/>
    </xf>
    <xf numFmtId="0" fontId="32" fillId="2" borderId="0" xfId="0" applyNumberFormat="1" applyFont="1" applyFill="1" applyAlignment="1" applyProtection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33" fillId="2" borderId="0" xfId="0" applyNumberFormat="1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textRotation="180"/>
    </xf>
    <xf numFmtId="0" fontId="29" fillId="2" borderId="1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left" vertical="distributed" wrapText="1"/>
    </xf>
    <xf numFmtId="49" fontId="34" fillId="2" borderId="0" xfId="0" applyNumberFormat="1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37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showZeros="0" tabSelected="1" view="pageBreakPreview" topLeftCell="H1" zoomScale="70" zoomScaleNormal="100" zoomScaleSheetLayoutView="70" workbookViewId="0">
      <selection activeCell="W2" sqref="W2:AC2"/>
    </sheetView>
  </sheetViews>
  <sheetFormatPr defaultColWidth="8.85546875" defaultRowHeight="12.75" x14ac:dyDescent="0.2"/>
  <cols>
    <col min="1" max="1" width="10.42578125" style="1" customWidth="1"/>
    <col min="2" max="2" width="10.5703125" style="1" customWidth="1"/>
    <col min="3" max="3" width="13.42578125" style="1" customWidth="1"/>
    <col min="4" max="4" width="21.140625" style="1" customWidth="1"/>
    <col min="5" max="5" width="16.5703125" style="1" customWidth="1"/>
    <col min="6" max="6" width="15.85546875" style="1" customWidth="1"/>
    <col min="7" max="7" width="16.140625" style="1" customWidth="1"/>
    <col min="8" max="8" width="16.85546875" style="1" customWidth="1"/>
    <col min="9" max="9" width="14.42578125" style="1" bestFit="1" customWidth="1"/>
    <col min="10" max="10" width="16.42578125" style="1" customWidth="1"/>
    <col min="11" max="11" width="7.42578125" style="1" customWidth="1"/>
    <col min="12" max="12" width="16.5703125" style="1" customWidth="1"/>
    <col min="13" max="13" width="8.42578125" style="1" customWidth="1"/>
    <col min="14" max="14" width="7.42578125" style="1" customWidth="1"/>
    <col min="15" max="15" width="18.85546875" style="1" customWidth="1"/>
    <col min="16" max="16" width="18.42578125" style="1" customWidth="1"/>
    <col min="17" max="17" width="16.42578125" style="1" customWidth="1"/>
    <col min="18" max="18" width="7.42578125" style="1" customWidth="1"/>
    <col min="19" max="19" width="15.7109375" style="1" customWidth="1"/>
    <col min="20" max="20" width="8.28515625" style="1" customWidth="1"/>
    <col min="21" max="21" width="16.85546875" style="1" customWidth="1"/>
    <col min="22" max="22" width="7.5703125" style="1" customWidth="1"/>
    <col min="23" max="23" width="16.85546875" style="1" customWidth="1"/>
    <col min="24" max="24" width="16.5703125" style="1" customWidth="1"/>
    <col min="25" max="25" width="18.140625" style="1" customWidth="1"/>
    <col min="26" max="26" width="16.140625" style="1" customWidth="1"/>
    <col min="27" max="27" width="14.42578125" style="1" bestFit="1" customWidth="1"/>
    <col min="28" max="28" width="17.28515625" style="1" customWidth="1"/>
    <col min="29" max="29" width="8.5703125" style="1" customWidth="1"/>
    <col min="30" max="30" width="16.5703125" style="1" customWidth="1"/>
    <col min="31" max="31" width="8.85546875" style="29"/>
    <col min="32" max="16384" width="8.85546875" style="1"/>
  </cols>
  <sheetData>
    <row r="1" spans="1:30" ht="30.75" x14ac:dyDescent="0.45">
      <c r="R1" s="6"/>
      <c r="S1" s="6"/>
      <c r="T1" s="6"/>
      <c r="U1" s="6"/>
      <c r="V1" s="6"/>
      <c r="W1" s="62" t="s">
        <v>62</v>
      </c>
      <c r="X1" s="62"/>
      <c r="Y1" s="62"/>
      <c r="Z1" s="62"/>
      <c r="AA1" s="62"/>
      <c r="AB1" s="62"/>
      <c r="AC1" s="32"/>
      <c r="AD1" s="30"/>
    </row>
    <row r="2" spans="1:30" ht="30.75" x14ac:dyDescent="0.45">
      <c r="R2" s="6"/>
      <c r="S2" s="6"/>
      <c r="T2" s="6"/>
      <c r="U2" s="6"/>
      <c r="V2" s="6"/>
      <c r="W2" s="62" t="s">
        <v>43</v>
      </c>
      <c r="X2" s="62"/>
      <c r="Y2" s="62"/>
      <c r="Z2" s="62"/>
      <c r="AA2" s="62"/>
      <c r="AB2" s="62"/>
      <c r="AC2" s="62"/>
      <c r="AD2" s="30"/>
    </row>
    <row r="3" spans="1:30" ht="30.75" x14ac:dyDescent="0.45">
      <c r="R3" s="6"/>
      <c r="S3" s="6"/>
      <c r="T3" s="6"/>
      <c r="U3" s="6"/>
      <c r="V3" s="6"/>
      <c r="W3" s="62" t="s">
        <v>47</v>
      </c>
      <c r="X3" s="62"/>
      <c r="Y3" s="62"/>
      <c r="Z3" s="62"/>
      <c r="AA3" s="62"/>
      <c r="AB3" s="62"/>
      <c r="AC3" s="62"/>
      <c r="AD3" s="30"/>
    </row>
    <row r="4" spans="1:30" ht="30.75" x14ac:dyDescent="0.45">
      <c r="Q4" s="5"/>
      <c r="U4" s="5"/>
      <c r="W4" s="62" t="s">
        <v>46</v>
      </c>
      <c r="X4" s="62"/>
      <c r="Y4" s="62"/>
      <c r="Z4" s="62"/>
      <c r="AA4" s="62"/>
      <c r="AB4" s="62"/>
      <c r="AC4" s="62"/>
      <c r="AD4" s="30"/>
    </row>
    <row r="5" spans="1:30" ht="30.75" x14ac:dyDescent="0.45">
      <c r="Q5" s="5"/>
      <c r="U5" s="5"/>
      <c r="W5" s="62" t="s">
        <v>50</v>
      </c>
      <c r="X5" s="62"/>
      <c r="Y5" s="62"/>
      <c r="Z5" s="62"/>
      <c r="AA5" s="62"/>
      <c r="AB5" s="62"/>
      <c r="AC5" s="62"/>
      <c r="AD5" s="30"/>
    </row>
    <row r="6" spans="1:30" ht="30.6" customHeight="1" x14ac:dyDescent="0.45">
      <c r="W6" s="62" t="s">
        <v>58</v>
      </c>
      <c r="X6" s="62"/>
      <c r="Y6" s="62"/>
      <c r="Z6" s="62"/>
      <c r="AA6" s="62"/>
      <c r="AB6" s="62"/>
      <c r="AC6" s="62"/>
      <c r="AD6" s="30"/>
    </row>
    <row r="7" spans="1:30" ht="30.6" customHeight="1" x14ac:dyDescent="0.4">
      <c r="W7" s="31"/>
      <c r="X7" s="31"/>
      <c r="Y7" s="31"/>
      <c r="Z7" s="31"/>
      <c r="AA7" s="31"/>
      <c r="AB7" s="31"/>
      <c r="AC7" s="30"/>
      <c r="AD7" s="30"/>
    </row>
    <row r="8" spans="1:30" ht="30.6" customHeight="1" x14ac:dyDescent="0.4">
      <c r="W8" s="31"/>
      <c r="X8" s="31"/>
      <c r="Y8" s="31"/>
      <c r="Z8" s="31"/>
      <c r="AA8" s="31"/>
      <c r="AB8" s="31"/>
      <c r="AC8" s="30"/>
      <c r="AD8" s="30"/>
    </row>
    <row r="9" spans="1:30" ht="89.45" customHeight="1" x14ac:dyDescent="0.2">
      <c r="A9" s="67" t="s">
        <v>51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</row>
    <row r="10" spans="1:30" ht="30.75" x14ac:dyDescent="0.2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71" t="s">
        <v>44</v>
      </c>
      <c r="Q10" s="71"/>
    </row>
    <row r="11" spans="1:30" ht="26.25" x14ac:dyDescent="0.2">
      <c r="P11" s="75" t="s">
        <v>45</v>
      </c>
      <c r="Q11" s="75"/>
    </row>
    <row r="12" spans="1:30" ht="27.95" customHeight="1" x14ac:dyDescent="0.5">
      <c r="A12" s="2"/>
      <c r="P12" s="33"/>
      <c r="Q12" s="33"/>
      <c r="Z12" s="2"/>
      <c r="AD12" s="7" t="s">
        <v>32</v>
      </c>
    </row>
    <row r="13" spans="1:30" ht="13.7" customHeight="1" x14ac:dyDescent="0.2">
      <c r="A13" s="69" t="s">
        <v>0</v>
      </c>
      <c r="B13" s="69" t="s">
        <v>1</v>
      </c>
      <c r="C13" s="69" t="s">
        <v>2</v>
      </c>
      <c r="D13" s="69" t="s">
        <v>3</v>
      </c>
      <c r="E13" s="64" t="s">
        <v>4</v>
      </c>
      <c r="F13" s="65"/>
      <c r="G13" s="65"/>
      <c r="H13" s="65"/>
      <c r="I13" s="65"/>
      <c r="J13" s="65"/>
      <c r="K13" s="65"/>
      <c r="L13" s="65"/>
      <c r="M13" s="66"/>
      <c r="N13" s="76" t="s">
        <v>5</v>
      </c>
      <c r="O13" s="77"/>
      <c r="P13" s="77"/>
      <c r="Q13" s="77"/>
      <c r="R13" s="77"/>
      <c r="S13" s="77"/>
      <c r="T13" s="77"/>
      <c r="U13" s="77"/>
      <c r="V13" s="78"/>
      <c r="W13" s="64" t="s">
        <v>6</v>
      </c>
      <c r="X13" s="65"/>
      <c r="Y13" s="65"/>
      <c r="Z13" s="65"/>
      <c r="AA13" s="65"/>
      <c r="AB13" s="65"/>
      <c r="AC13" s="65"/>
      <c r="AD13" s="66"/>
    </row>
    <row r="14" spans="1:30" ht="13.7" customHeight="1" x14ac:dyDescent="0.2">
      <c r="A14" s="69"/>
      <c r="B14" s="69"/>
      <c r="C14" s="69"/>
      <c r="D14" s="69"/>
      <c r="E14" s="64" t="s">
        <v>31</v>
      </c>
      <c r="F14" s="65"/>
      <c r="G14" s="65"/>
      <c r="H14" s="66"/>
      <c r="I14" s="63" t="s">
        <v>29</v>
      </c>
      <c r="J14" s="63"/>
      <c r="K14" s="63"/>
      <c r="L14" s="63"/>
      <c r="M14" s="72" t="s">
        <v>30</v>
      </c>
      <c r="N14" s="64" t="s">
        <v>31</v>
      </c>
      <c r="O14" s="65"/>
      <c r="P14" s="65"/>
      <c r="Q14" s="66"/>
      <c r="R14" s="63" t="s">
        <v>29</v>
      </c>
      <c r="S14" s="63"/>
      <c r="T14" s="63"/>
      <c r="U14" s="63"/>
      <c r="V14" s="72" t="s">
        <v>30</v>
      </c>
      <c r="W14" s="64" t="s">
        <v>31</v>
      </c>
      <c r="X14" s="65"/>
      <c r="Y14" s="65"/>
      <c r="Z14" s="66"/>
      <c r="AA14" s="63" t="s">
        <v>29</v>
      </c>
      <c r="AB14" s="63"/>
      <c r="AC14" s="63"/>
      <c r="AD14" s="63"/>
    </row>
    <row r="15" spans="1:30" ht="20.45" customHeight="1" x14ac:dyDescent="0.2">
      <c r="A15" s="69"/>
      <c r="B15" s="69"/>
      <c r="C15" s="69"/>
      <c r="D15" s="69"/>
      <c r="E15" s="63" t="s">
        <v>7</v>
      </c>
      <c r="F15" s="63" t="s">
        <v>8</v>
      </c>
      <c r="G15" s="63"/>
      <c r="H15" s="63" t="s">
        <v>9</v>
      </c>
      <c r="I15" s="63" t="s">
        <v>7</v>
      </c>
      <c r="J15" s="63" t="s">
        <v>8</v>
      </c>
      <c r="K15" s="63"/>
      <c r="L15" s="63" t="s">
        <v>9</v>
      </c>
      <c r="M15" s="73"/>
      <c r="N15" s="63" t="s">
        <v>7</v>
      </c>
      <c r="O15" s="63" t="s">
        <v>8</v>
      </c>
      <c r="P15" s="63"/>
      <c r="Q15" s="63" t="s">
        <v>9</v>
      </c>
      <c r="R15" s="63" t="s">
        <v>7</v>
      </c>
      <c r="S15" s="63" t="s">
        <v>8</v>
      </c>
      <c r="T15" s="63"/>
      <c r="U15" s="63" t="s">
        <v>9</v>
      </c>
      <c r="V15" s="73"/>
      <c r="W15" s="63" t="s">
        <v>7</v>
      </c>
      <c r="X15" s="63" t="s">
        <v>8</v>
      </c>
      <c r="Y15" s="63"/>
      <c r="Z15" s="63" t="s">
        <v>9</v>
      </c>
      <c r="AA15" s="63" t="s">
        <v>7</v>
      </c>
      <c r="AB15" s="63" t="s">
        <v>8</v>
      </c>
      <c r="AC15" s="63"/>
      <c r="AD15" s="63" t="s">
        <v>9</v>
      </c>
    </row>
    <row r="16" spans="1:30" ht="67.7" customHeight="1" x14ac:dyDescent="0.2">
      <c r="A16" s="69"/>
      <c r="B16" s="69"/>
      <c r="C16" s="69"/>
      <c r="D16" s="69"/>
      <c r="E16" s="63"/>
      <c r="F16" s="46" t="s">
        <v>10</v>
      </c>
      <c r="G16" s="46" t="s">
        <v>11</v>
      </c>
      <c r="H16" s="63"/>
      <c r="I16" s="63"/>
      <c r="J16" s="46" t="s">
        <v>10</v>
      </c>
      <c r="K16" s="46" t="s">
        <v>11</v>
      </c>
      <c r="L16" s="63"/>
      <c r="M16" s="74"/>
      <c r="N16" s="63"/>
      <c r="O16" s="46" t="s">
        <v>10</v>
      </c>
      <c r="P16" s="46" t="s">
        <v>11</v>
      </c>
      <c r="Q16" s="63"/>
      <c r="R16" s="63"/>
      <c r="S16" s="46" t="s">
        <v>10</v>
      </c>
      <c r="T16" s="46" t="s">
        <v>11</v>
      </c>
      <c r="U16" s="63"/>
      <c r="V16" s="74"/>
      <c r="W16" s="63"/>
      <c r="X16" s="46" t="s">
        <v>10</v>
      </c>
      <c r="Y16" s="46" t="s">
        <v>11</v>
      </c>
      <c r="Z16" s="63"/>
      <c r="AA16" s="63"/>
      <c r="AB16" s="46" t="s">
        <v>10</v>
      </c>
      <c r="AC16" s="46" t="s">
        <v>11</v>
      </c>
      <c r="AD16" s="63"/>
    </row>
    <row r="17" spans="1:31" x14ac:dyDescent="0.2">
      <c r="A17" s="8">
        <v>1</v>
      </c>
      <c r="B17" s="8">
        <v>2</v>
      </c>
      <c r="C17" s="8">
        <v>3</v>
      </c>
      <c r="D17" s="8">
        <v>4</v>
      </c>
      <c r="E17" s="46">
        <v>5</v>
      </c>
      <c r="F17" s="46">
        <v>6</v>
      </c>
      <c r="G17" s="46">
        <v>7</v>
      </c>
      <c r="H17" s="46">
        <v>8</v>
      </c>
      <c r="I17" s="46">
        <v>5</v>
      </c>
      <c r="J17" s="46">
        <v>6</v>
      </c>
      <c r="K17" s="46">
        <v>7</v>
      </c>
      <c r="L17" s="46">
        <v>8</v>
      </c>
      <c r="M17" s="46"/>
      <c r="N17" s="46">
        <v>9</v>
      </c>
      <c r="O17" s="46">
        <v>10</v>
      </c>
      <c r="P17" s="46">
        <v>11</v>
      </c>
      <c r="Q17" s="46">
        <v>12</v>
      </c>
      <c r="R17" s="46">
        <v>9</v>
      </c>
      <c r="S17" s="46">
        <v>10</v>
      </c>
      <c r="T17" s="46">
        <v>11</v>
      </c>
      <c r="U17" s="46">
        <v>12</v>
      </c>
      <c r="V17" s="46"/>
      <c r="W17" s="46">
        <v>13</v>
      </c>
      <c r="X17" s="46">
        <v>14</v>
      </c>
      <c r="Y17" s="46">
        <v>15</v>
      </c>
      <c r="Z17" s="46">
        <v>16</v>
      </c>
      <c r="AA17" s="46">
        <v>13</v>
      </c>
      <c r="AB17" s="46">
        <v>14</v>
      </c>
      <c r="AC17" s="46">
        <v>15</v>
      </c>
      <c r="AD17" s="46">
        <v>16</v>
      </c>
    </row>
    <row r="18" spans="1:31" ht="33.950000000000003" customHeight="1" x14ac:dyDescent="0.2">
      <c r="A18" s="53" t="s">
        <v>52</v>
      </c>
      <c r="B18" s="54"/>
      <c r="C18" s="54"/>
      <c r="D18" s="55" t="s">
        <v>53</v>
      </c>
      <c r="E18" s="10">
        <f>E19</f>
        <v>300000</v>
      </c>
      <c r="F18" s="10">
        <f t="shared" ref="F18:AD18" si="0">F19</f>
        <v>0</v>
      </c>
      <c r="G18" s="10">
        <f t="shared" si="0"/>
        <v>0</v>
      </c>
      <c r="H18" s="10">
        <f t="shared" si="0"/>
        <v>300000</v>
      </c>
      <c r="I18" s="10">
        <f t="shared" si="0"/>
        <v>300000</v>
      </c>
      <c r="J18" s="10">
        <f t="shared" si="0"/>
        <v>0</v>
      </c>
      <c r="K18" s="10">
        <f t="shared" si="0"/>
        <v>0</v>
      </c>
      <c r="L18" s="10">
        <f t="shared" si="0"/>
        <v>300000</v>
      </c>
      <c r="M18" s="10">
        <f t="shared" si="0"/>
        <v>0</v>
      </c>
      <c r="N18" s="10">
        <f t="shared" si="0"/>
        <v>0</v>
      </c>
      <c r="O18" s="10">
        <f t="shared" si="0"/>
        <v>-300000</v>
      </c>
      <c r="P18" s="10">
        <f t="shared" si="0"/>
        <v>-300000</v>
      </c>
      <c r="Q18" s="10">
        <f t="shared" si="0"/>
        <v>-300000</v>
      </c>
      <c r="R18" s="10">
        <f t="shared" si="0"/>
        <v>0</v>
      </c>
      <c r="S18" s="10">
        <f t="shared" si="0"/>
        <v>0</v>
      </c>
      <c r="T18" s="10">
        <f t="shared" si="0"/>
        <v>0</v>
      </c>
      <c r="U18" s="10">
        <f t="shared" si="0"/>
        <v>0</v>
      </c>
      <c r="V18" s="10">
        <f t="shared" si="0"/>
        <v>0</v>
      </c>
      <c r="W18" s="10">
        <f t="shared" si="0"/>
        <v>300000</v>
      </c>
      <c r="X18" s="10">
        <f t="shared" si="0"/>
        <v>-300000</v>
      </c>
      <c r="Y18" s="10">
        <f t="shared" si="0"/>
        <v>-300000</v>
      </c>
      <c r="Z18" s="10">
        <f t="shared" si="0"/>
        <v>0</v>
      </c>
      <c r="AA18" s="10">
        <f t="shared" si="0"/>
        <v>300000</v>
      </c>
      <c r="AB18" s="10">
        <f t="shared" si="0"/>
        <v>0</v>
      </c>
      <c r="AC18" s="10">
        <f t="shared" si="0"/>
        <v>0</v>
      </c>
      <c r="AD18" s="10">
        <f t="shared" si="0"/>
        <v>300000</v>
      </c>
    </row>
    <row r="19" spans="1:31" ht="39" customHeight="1" x14ac:dyDescent="0.2">
      <c r="A19" s="56" t="s">
        <v>54</v>
      </c>
      <c r="B19" s="57"/>
      <c r="C19" s="57"/>
      <c r="D19" s="58" t="s">
        <v>53</v>
      </c>
      <c r="E19" s="12">
        <f>E20+E21</f>
        <v>300000</v>
      </c>
      <c r="F19" s="12">
        <f t="shared" ref="F19:AD19" si="1">F20+F21</f>
        <v>0</v>
      </c>
      <c r="G19" s="12">
        <f t="shared" si="1"/>
        <v>0</v>
      </c>
      <c r="H19" s="12">
        <f t="shared" si="1"/>
        <v>300000</v>
      </c>
      <c r="I19" s="12">
        <f t="shared" si="1"/>
        <v>300000</v>
      </c>
      <c r="J19" s="12">
        <f t="shared" si="1"/>
        <v>0</v>
      </c>
      <c r="K19" s="12">
        <f t="shared" si="1"/>
        <v>0</v>
      </c>
      <c r="L19" s="12">
        <f t="shared" si="1"/>
        <v>300000</v>
      </c>
      <c r="M19" s="12">
        <f t="shared" si="1"/>
        <v>0</v>
      </c>
      <c r="N19" s="12">
        <f t="shared" si="1"/>
        <v>0</v>
      </c>
      <c r="O19" s="12">
        <f t="shared" si="1"/>
        <v>-300000</v>
      </c>
      <c r="P19" s="12">
        <f t="shared" si="1"/>
        <v>-300000</v>
      </c>
      <c r="Q19" s="12">
        <f t="shared" si="1"/>
        <v>-300000</v>
      </c>
      <c r="R19" s="12">
        <f t="shared" si="1"/>
        <v>0</v>
      </c>
      <c r="S19" s="12">
        <f t="shared" si="1"/>
        <v>0</v>
      </c>
      <c r="T19" s="12">
        <f t="shared" si="1"/>
        <v>0</v>
      </c>
      <c r="U19" s="12">
        <f t="shared" si="1"/>
        <v>0</v>
      </c>
      <c r="V19" s="12">
        <f t="shared" si="1"/>
        <v>0</v>
      </c>
      <c r="W19" s="12">
        <f t="shared" si="1"/>
        <v>300000</v>
      </c>
      <c r="X19" s="12">
        <f t="shared" si="1"/>
        <v>-300000</v>
      </c>
      <c r="Y19" s="12">
        <f t="shared" si="1"/>
        <v>-300000</v>
      </c>
      <c r="Z19" s="12">
        <f t="shared" si="1"/>
        <v>0</v>
      </c>
      <c r="AA19" s="12">
        <f t="shared" si="1"/>
        <v>300000</v>
      </c>
      <c r="AB19" s="12">
        <f t="shared" si="1"/>
        <v>0</v>
      </c>
      <c r="AC19" s="12">
        <f t="shared" si="1"/>
        <v>0</v>
      </c>
      <c r="AD19" s="12">
        <f t="shared" si="1"/>
        <v>300000</v>
      </c>
    </row>
    <row r="20" spans="1:31" ht="49.5" customHeight="1" x14ac:dyDescent="0.2">
      <c r="A20" s="59" t="s">
        <v>55</v>
      </c>
      <c r="B20" s="59">
        <v>8861</v>
      </c>
      <c r="C20" s="59" t="s">
        <v>19</v>
      </c>
      <c r="D20" s="60" t="s">
        <v>56</v>
      </c>
      <c r="E20" s="48">
        <v>300000</v>
      </c>
      <c r="F20" s="52"/>
      <c r="G20" s="52"/>
      <c r="H20" s="48">
        <f>F20+E20</f>
        <v>300000</v>
      </c>
      <c r="I20" s="48">
        <v>300000</v>
      </c>
      <c r="J20" s="52"/>
      <c r="K20" s="52"/>
      <c r="L20" s="48">
        <f>I20+J20</f>
        <v>300000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48">
        <f t="shared" ref="W20:W21" si="2">N20+E20</f>
        <v>300000</v>
      </c>
      <c r="X20" s="48">
        <f t="shared" ref="X20:X21" si="3">O20+F20</f>
        <v>0</v>
      </c>
      <c r="Y20" s="48">
        <f t="shared" ref="Y20:Y21" si="4">P20+G20</f>
        <v>0</v>
      </c>
      <c r="Z20" s="48">
        <f t="shared" ref="Z20:Z21" si="5">Q20+H20</f>
        <v>300000</v>
      </c>
      <c r="AA20" s="48">
        <f t="shared" ref="AA20:AA21" si="6">R20+I20</f>
        <v>300000</v>
      </c>
      <c r="AB20" s="48">
        <f t="shared" ref="AB20:AB21" si="7">S20+J20</f>
        <v>0</v>
      </c>
      <c r="AC20" s="48">
        <f t="shared" ref="AC20:AC21" si="8">T20+K20</f>
        <v>0</v>
      </c>
      <c r="AD20" s="48">
        <f t="shared" ref="AD20:AD21" si="9">U20+L20</f>
        <v>300000</v>
      </c>
    </row>
    <row r="21" spans="1:31" ht="51.95" customHeight="1" x14ac:dyDescent="0.2">
      <c r="A21" s="59" t="s">
        <v>57</v>
      </c>
      <c r="B21" s="59" t="s">
        <v>18</v>
      </c>
      <c r="C21" s="59" t="s">
        <v>19</v>
      </c>
      <c r="D21" s="60" t="s">
        <v>28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48">
        <v>-300000</v>
      </c>
      <c r="P21" s="48">
        <v>-300000</v>
      </c>
      <c r="Q21" s="48">
        <f>O21+N21</f>
        <v>-300000</v>
      </c>
      <c r="R21" s="52"/>
      <c r="S21" s="52"/>
      <c r="T21" s="52"/>
      <c r="U21" s="52"/>
      <c r="V21" s="52"/>
      <c r="W21" s="48">
        <f t="shared" si="2"/>
        <v>0</v>
      </c>
      <c r="X21" s="48">
        <f t="shared" si="3"/>
        <v>-300000</v>
      </c>
      <c r="Y21" s="48">
        <f t="shared" si="4"/>
        <v>-300000</v>
      </c>
      <c r="Z21" s="48">
        <f t="shared" si="5"/>
        <v>-300000</v>
      </c>
      <c r="AA21" s="48">
        <f t="shared" si="6"/>
        <v>0</v>
      </c>
      <c r="AB21" s="48">
        <f t="shared" si="7"/>
        <v>0</v>
      </c>
      <c r="AC21" s="48">
        <f t="shared" si="8"/>
        <v>0</v>
      </c>
      <c r="AD21" s="48">
        <f t="shared" si="9"/>
        <v>0</v>
      </c>
    </row>
    <row r="22" spans="1:31" s="3" customFormat="1" ht="66.95" customHeight="1" x14ac:dyDescent="0.2">
      <c r="A22" s="16" t="s">
        <v>14</v>
      </c>
      <c r="B22" s="16"/>
      <c r="C22" s="16"/>
      <c r="D22" s="24" t="s">
        <v>15</v>
      </c>
      <c r="E22" s="10">
        <f>E23</f>
        <v>0</v>
      </c>
      <c r="F22" s="10">
        <f t="shared" ref="F22:AA23" si="10">F23</f>
        <v>0</v>
      </c>
      <c r="G22" s="10">
        <f t="shared" si="10"/>
        <v>0</v>
      </c>
      <c r="H22" s="10">
        <f t="shared" si="10"/>
        <v>0</v>
      </c>
      <c r="I22" s="10">
        <f>I23</f>
        <v>0</v>
      </c>
      <c r="J22" s="10">
        <f t="shared" si="10"/>
        <v>0</v>
      </c>
      <c r="K22" s="10">
        <f t="shared" si="10"/>
        <v>0</v>
      </c>
      <c r="L22" s="10">
        <f t="shared" si="10"/>
        <v>0</v>
      </c>
      <c r="M22" s="10"/>
      <c r="N22" s="10">
        <f t="shared" si="10"/>
        <v>0</v>
      </c>
      <c r="O22" s="10">
        <f t="shared" si="10"/>
        <v>-2054092</v>
      </c>
      <c r="P22" s="10">
        <f t="shared" si="10"/>
        <v>-2054092</v>
      </c>
      <c r="Q22" s="10">
        <f t="shared" si="10"/>
        <v>-2054092</v>
      </c>
      <c r="R22" s="10">
        <f t="shared" si="10"/>
        <v>0</v>
      </c>
      <c r="S22" s="10">
        <f t="shared" si="10"/>
        <v>0</v>
      </c>
      <c r="T22" s="10">
        <f t="shared" si="10"/>
        <v>0</v>
      </c>
      <c r="U22" s="10">
        <f t="shared" si="10"/>
        <v>0</v>
      </c>
      <c r="V22" s="11">
        <f t="shared" si="10"/>
        <v>0</v>
      </c>
      <c r="W22" s="10">
        <f t="shared" si="10"/>
        <v>0</v>
      </c>
      <c r="X22" s="10">
        <f t="shared" si="10"/>
        <v>-2054092</v>
      </c>
      <c r="Y22" s="10">
        <f t="shared" si="10"/>
        <v>-2054092</v>
      </c>
      <c r="Z22" s="10">
        <f t="shared" si="10"/>
        <v>-2054092</v>
      </c>
      <c r="AA22" s="10">
        <f t="shared" si="10"/>
        <v>0</v>
      </c>
      <c r="AB22" s="10">
        <f t="shared" ref="AA22:AD23" si="11">AB23</f>
        <v>0</v>
      </c>
      <c r="AC22" s="10">
        <f>AC23</f>
        <v>0</v>
      </c>
      <c r="AD22" s="10">
        <f t="shared" si="11"/>
        <v>0</v>
      </c>
      <c r="AE22" s="29"/>
    </row>
    <row r="23" spans="1:31" s="3" customFormat="1" ht="66" customHeight="1" x14ac:dyDescent="0.2">
      <c r="A23" s="17" t="s">
        <v>16</v>
      </c>
      <c r="B23" s="17"/>
      <c r="C23" s="17"/>
      <c r="D23" s="25" t="s">
        <v>15</v>
      </c>
      <c r="E23" s="12">
        <f>E24</f>
        <v>0</v>
      </c>
      <c r="F23" s="12">
        <f t="shared" si="10"/>
        <v>0</v>
      </c>
      <c r="G23" s="12">
        <f t="shared" si="10"/>
        <v>0</v>
      </c>
      <c r="H23" s="12">
        <f t="shared" si="10"/>
        <v>0</v>
      </c>
      <c r="I23" s="12">
        <f>I24</f>
        <v>0</v>
      </c>
      <c r="J23" s="12">
        <f t="shared" si="10"/>
        <v>0</v>
      </c>
      <c r="K23" s="12">
        <f t="shared" si="10"/>
        <v>0</v>
      </c>
      <c r="L23" s="12">
        <f t="shared" si="10"/>
        <v>0</v>
      </c>
      <c r="M23" s="12"/>
      <c r="N23" s="12">
        <f t="shared" si="10"/>
        <v>0</v>
      </c>
      <c r="O23" s="12">
        <f t="shared" si="10"/>
        <v>-2054092</v>
      </c>
      <c r="P23" s="12">
        <f t="shared" si="10"/>
        <v>-2054092</v>
      </c>
      <c r="Q23" s="12">
        <f t="shared" si="10"/>
        <v>-2054092</v>
      </c>
      <c r="R23" s="12">
        <f t="shared" si="10"/>
        <v>0</v>
      </c>
      <c r="S23" s="12">
        <f t="shared" si="10"/>
        <v>0</v>
      </c>
      <c r="T23" s="12">
        <f t="shared" si="10"/>
        <v>0</v>
      </c>
      <c r="U23" s="12">
        <f t="shared" si="10"/>
        <v>0</v>
      </c>
      <c r="V23" s="13">
        <f t="shared" si="10"/>
        <v>0</v>
      </c>
      <c r="W23" s="12">
        <f t="shared" si="10"/>
        <v>0</v>
      </c>
      <c r="X23" s="12">
        <f t="shared" si="10"/>
        <v>-2054092</v>
      </c>
      <c r="Y23" s="12">
        <f t="shared" si="10"/>
        <v>-2054092</v>
      </c>
      <c r="Z23" s="12">
        <f t="shared" si="10"/>
        <v>-2054092</v>
      </c>
      <c r="AA23" s="12">
        <f t="shared" si="11"/>
        <v>0</v>
      </c>
      <c r="AB23" s="12">
        <f t="shared" si="11"/>
        <v>0</v>
      </c>
      <c r="AC23" s="12">
        <f t="shared" si="11"/>
        <v>0</v>
      </c>
      <c r="AD23" s="12">
        <f t="shared" si="11"/>
        <v>0</v>
      </c>
      <c r="AE23" s="29"/>
    </row>
    <row r="24" spans="1:31" s="4" customFormat="1" ht="63" customHeight="1" x14ac:dyDescent="0.2">
      <c r="A24" s="18" t="s">
        <v>17</v>
      </c>
      <c r="B24" s="18" t="s">
        <v>18</v>
      </c>
      <c r="C24" s="18" t="s">
        <v>19</v>
      </c>
      <c r="D24" s="47" t="s">
        <v>28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>
        <v>-2054092</v>
      </c>
      <c r="P24" s="48">
        <v>-2054092</v>
      </c>
      <c r="Q24" s="48">
        <f>O24+N24</f>
        <v>-2054092</v>
      </c>
      <c r="R24" s="48"/>
      <c r="S24" s="48"/>
      <c r="T24" s="48"/>
      <c r="U24" s="48">
        <f>S24+R24</f>
        <v>0</v>
      </c>
      <c r="V24" s="49">
        <f>U24/Q24*100</f>
        <v>0</v>
      </c>
      <c r="W24" s="48">
        <f t="shared" ref="W24:AD24" si="12">N24+E24</f>
        <v>0</v>
      </c>
      <c r="X24" s="48">
        <f>O24+F24</f>
        <v>-2054092</v>
      </c>
      <c r="Y24" s="48">
        <f t="shared" si="12"/>
        <v>-2054092</v>
      </c>
      <c r="Z24" s="48">
        <f t="shared" si="12"/>
        <v>-2054092</v>
      </c>
      <c r="AA24" s="48">
        <f t="shared" si="12"/>
        <v>0</v>
      </c>
      <c r="AB24" s="48">
        <f t="shared" si="12"/>
        <v>0</v>
      </c>
      <c r="AC24" s="48">
        <f t="shared" si="12"/>
        <v>0</v>
      </c>
      <c r="AD24" s="48">
        <f t="shared" si="12"/>
        <v>0</v>
      </c>
      <c r="AE24" s="29"/>
    </row>
    <row r="25" spans="1:31" s="4" customFormat="1" ht="98.1" customHeight="1" x14ac:dyDescent="0.2">
      <c r="A25" s="16" t="s">
        <v>20</v>
      </c>
      <c r="B25" s="18"/>
      <c r="C25" s="18"/>
      <c r="D25" s="24" t="s">
        <v>21</v>
      </c>
      <c r="E25" s="10">
        <f>E26</f>
        <v>1500000</v>
      </c>
      <c r="F25" s="10">
        <f t="shared" ref="F25:AD25" si="13">F26</f>
        <v>1295691.3599999999</v>
      </c>
      <c r="G25" s="10">
        <f t="shared" si="13"/>
        <v>0</v>
      </c>
      <c r="H25" s="10">
        <f>H26</f>
        <v>2795691.36</v>
      </c>
      <c r="I25" s="10">
        <f>I26</f>
        <v>0</v>
      </c>
      <c r="J25" s="10">
        <f t="shared" si="13"/>
        <v>0</v>
      </c>
      <c r="K25" s="10">
        <f t="shared" si="13"/>
        <v>0</v>
      </c>
      <c r="L25" s="10">
        <f t="shared" si="13"/>
        <v>0</v>
      </c>
      <c r="M25" s="11">
        <f t="shared" si="13"/>
        <v>0</v>
      </c>
      <c r="N25" s="10">
        <f t="shared" si="13"/>
        <v>0</v>
      </c>
      <c r="O25" s="10">
        <f t="shared" si="13"/>
        <v>-810000</v>
      </c>
      <c r="P25" s="10">
        <f t="shared" si="13"/>
        <v>0</v>
      </c>
      <c r="Q25" s="10">
        <f>Q26</f>
        <v>-810000</v>
      </c>
      <c r="R25" s="10">
        <f t="shared" si="13"/>
        <v>0</v>
      </c>
      <c r="S25" s="10">
        <f t="shared" si="13"/>
        <v>-406709.81</v>
      </c>
      <c r="T25" s="10">
        <f t="shared" si="13"/>
        <v>0</v>
      </c>
      <c r="U25" s="10">
        <f t="shared" si="13"/>
        <v>-406709.81</v>
      </c>
      <c r="V25" s="11">
        <f t="shared" si="13"/>
        <v>50.211087654320984</v>
      </c>
      <c r="W25" s="10">
        <f t="shared" si="13"/>
        <v>1500000</v>
      </c>
      <c r="X25" s="10">
        <f t="shared" si="13"/>
        <v>485691.35999999987</v>
      </c>
      <c r="Y25" s="10">
        <f t="shared" si="13"/>
        <v>0</v>
      </c>
      <c r="Z25" s="10">
        <f t="shared" si="13"/>
        <v>1985691.3599999999</v>
      </c>
      <c r="AA25" s="10">
        <f t="shared" si="13"/>
        <v>0</v>
      </c>
      <c r="AB25" s="10">
        <f t="shared" si="13"/>
        <v>-406709.81</v>
      </c>
      <c r="AC25" s="10">
        <f t="shared" si="13"/>
        <v>0</v>
      </c>
      <c r="AD25" s="10">
        <f t="shared" si="13"/>
        <v>-406709.81</v>
      </c>
      <c r="AE25" s="29"/>
    </row>
    <row r="26" spans="1:31" s="4" customFormat="1" ht="105" customHeight="1" x14ac:dyDescent="0.2">
      <c r="A26" s="17" t="s">
        <v>22</v>
      </c>
      <c r="B26" s="19"/>
      <c r="C26" s="19"/>
      <c r="D26" s="25" t="s">
        <v>21</v>
      </c>
      <c r="E26" s="12">
        <f>E27+E28</f>
        <v>1500000</v>
      </c>
      <c r="F26" s="12">
        <f t="shared" ref="F26:Z26" si="14">F27+F28</f>
        <v>1295691.3599999999</v>
      </c>
      <c r="G26" s="12">
        <f t="shared" si="14"/>
        <v>0</v>
      </c>
      <c r="H26" s="12">
        <f t="shared" si="14"/>
        <v>2795691.36</v>
      </c>
      <c r="I26" s="12">
        <f>I27+I28</f>
        <v>0</v>
      </c>
      <c r="J26" s="12">
        <f t="shared" ref="J26:L26" si="15">J27+J28</f>
        <v>0</v>
      </c>
      <c r="K26" s="12">
        <f t="shared" si="15"/>
        <v>0</v>
      </c>
      <c r="L26" s="12">
        <f t="shared" si="15"/>
        <v>0</v>
      </c>
      <c r="M26" s="13">
        <f t="shared" ref="M26" si="16">M27+M28</f>
        <v>0</v>
      </c>
      <c r="N26" s="12">
        <f t="shared" si="14"/>
        <v>0</v>
      </c>
      <c r="O26" s="12">
        <f t="shared" si="14"/>
        <v>-810000</v>
      </c>
      <c r="P26" s="12">
        <f t="shared" si="14"/>
        <v>0</v>
      </c>
      <c r="Q26" s="12">
        <f>Q27+Q28</f>
        <v>-810000</v>
      </c>
      <c r="R26" s="12">
        <f t="shared" ref="R26:U26" si="17">R27+R28</f>
        <v>0</v>
      </c>
      <c r="S26" s="12">
        <f t="shared" si="17"/>
        <v>-406709.81</v>
      </c>
      <c r="T26" s="12">
        <f t="shared" si="17"/>
        <v>0</v>
      </c>
      <c r="U26" s="12">
        <f t="shared" si="17"/>
        <v>-406709.81</v>
      </c>
      <c r="V26" s="13">
        <f t="shared" ref="V26" si="18">V27+V28</f>
        <v>50.211087654320984</v>
      </c>
      <c r="W26" s="12">
        <f t="shared" si="14"/>
        <v>1500000</v>
      </c>
      <c r="X26" s="12">
        <f t="shared" si="14"/>
        <v>485691.35999999987</v>
      </c>
      <c r="Y26" s="12">
        <f t="shared" si="14"/>
        <v>0</v>
      </c>
      <c r="Z26" s="12">
        <f t="shared" si="14"/>
        <v>1985691.3599999999</v>
      </c>
      <c r="AA26" s="12">
        <f t="shared" ref="AA26:AD26" si="19">AA27+AA28</f>
        <v>0</v>
      </c>
      <c r="AB26" s="12">
        <f t="shared" si="19"/>
        <v>-406709.81</v>
      </c>
      <c r="AC26" s="12">
        <f t="shared" si="19"/>
        <v>0</v>
      </c>
      <c r="AD26" s="12">
        <f t="shared" si="19"/>
        <v>-406709.81</v>
      </c>
      <c r="AE26" s="29"/>
    </row>
    <row r="27" spans="1:31" s="4" customFormat="1" ht="100.5" customHeight="1" x14ac:dyDescent="0.2">
      <c r="A27" s="18" t="s">
        <v>23</v>
      </c>
      <c r="B27" s="18" t="s">
        <v>24</v>
      </c>
      <c r="C27" s="18" t="s">
        <v>25</v>
      </c>
      <c r="D27" s="50" t="s">
        <v>48</v>
      </c>
      <c r="E27" s="48">
        <v>1500000</v>
      </c>
      <c r="F27" s="48">
        <f>810000+485691.36</f>
        <v>1295691.3599999999</v>
      </c>
      <c r="G27" s="48"/>
      <c r="H27" s="48">
        <f>F27+E27</f>
        <v>2795691.36</v>
      </c>
      <c r="I27" s="48"/>
      <c r="J27" s="48"/>
      <c r="K27" s="48"/>
      <c r="L27" s="48">
        <f>J27+I27</f>
        <v>0</v>
      </c>
      <c r="M27" s="49">
        <f>(L27/H27)*100</f>
        <v>0</v>
      </c>
      <c r="N27" s="48"/>
      <c r="O27" s="48"/>
      <c r="P27" s="48"/>
      <c r="Q27" s="48"/>
      <c r="R27" s="48"/>
      <c r="S27" s="48"/>
      <c r="T27" s="48"/>
      <c r="U27" s="48"/>
      <c r="V27" s="48"/>
      <c r="W27" s="48">
        <f t="shared" ref="W27:AD28" si="20">N27+E27</f>
        <v>1500000</v>
      </c>
      <c r="X27" s="48">
        <f t="shared" si="20"/>
        <v>1295691.3599999999</v>
      </c>
      <c r="Y27" s="48">
        <f t="shared" si="20"/>
        <v>0</v>
      </c>
      <c r="Z27" s="48">
        <f t="shared" si="20"/>
        <v>2795691.36</v>
      </c>
      <c r="AA27" s="48">
        <f t="shared" si="20"/>
        <v>0</v>
      </c>
      <c r="AB27" s="48">
        <f t="shared" si="20"/>
        <v>0</v>
      </c>
      <c r="AC27" s="48">
        <f t="shared" si="20"/>
        <v>0</v>
      </c>
      <c r="AD27" s="48">
        <f t="shared" si="20"/>
        <v>0</v>
      </c>
      <c r="AE27" s="29"/>
    </row>
    <row r="28" spans="1:31" s="4" customFormat="1" ht="116.1" customHeight="1" x14ac:dyDescent="0.2">
      <c r="A28" s="18" t="s">
        <v>26</v>
      </c>
      <c r="B28" s="18" t="s">
        <v>27</v>
      </c>
      <c r="C28" s="18" t="s">
        <v>25</v>
      </c>
      <c r="D28" s="50" t="s">
        <v>49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>
        <v>-810000</v>
      </c>
      <c r="P28" s="48"/>
      <c r="Q28" s="48">
        <f>O28+N28</f>
        <v>-810000</v>
      </c>
      <c r="R28" s="48"/>
      <c r="S28" s="48">
        <v>-406709.81</v>
      </c>
      <c r="T28" s="48"/>
      <c r="U28" s="48">
        <f>S28+R28</f>
        <v>-406709.81</v>
      </c>
      <c r="V28" s="49">
        <f>U28/Q28*100</f>
        <v>50.211087654320984</v>
      </c>
      <c r="W28" s="48">
        <f t="shared" si="20"/>
        <v>0</v>
      </c>
      <c r="X28" s="48">
        <f t="shared" si="20"/>
        <v>-810000</v>
      </c>
      <c r="Y28" s="48">
        <f t="shared" si="20"/>
        <v>0</v>
      </c>
      <c r="Z28" s="48">
        <f t="shared" si="20"/>
        <v>-810000</v>
      </c>
      <c r="AA28" s="48">
        <f t="shared" si="20"/>
        <v>0</v>
      </c>
      <c r="AB28" s="48">
        <f t="shared" si="20"/>
        <v>-406709.81</v>
      </c>
      <c r="AC28" s="48">
        <f t="shared" si="20"/>
        <v>0</v>
      </c>
      <c r="AD28" s="48">
        <f t="shared" si="20"/>
        <v>-406709.81</v>
      </c>
      <c r="AE28" s="29"/>
    </row>
    <row r="29" spans="1:31" s="4" customFormat="1" ht="78" customHeight="1" x14ac:dyDescent="0.2">
      <c r="A29" s="20" t="s">
        <v>33</v>
      </c>
      <c r="B29" s="21"/>
      <c r="C29" s="21"/>
      <c r="D29" s="26" t="s">
        <v>34</v>
      </c>
      <c r="E29" s="14">
        <f>E30</f>
        <v>0</v>
      </c>
      <c r="F29" s="14">
        <f t="shared" ref="F29:AD29" si="21">F30</f>
        <v>1112506</v>
      </c>
      <c r="G29" s="14">
        <f t="shared" si="21"/>
        <v>1112506</v>
      </c>
      <c r="H29" s="14">
        <f t="shared" si="21"/>
        <v>1112506</v>
      </c>
      <c r="I29" s="14">
        <f t="shared" si="21"/>
        <v>0</v>
      </c>
      <c r="J29" s="14">
        <f t="shared" si="21"/>
        <v>0</v>
      </c>
      <c r="K29" s="14">
        <f t="shared" si="21"/>
        <v>0</v>
      </c>
      <c r="L29" s="14">
        <f t="shared" si="21"/>
        <v>0</v>
      </c>
      <c r="M29" s="14">
        <f t="shared" si="21"/>
        <v>0</v>
      </c>
      <c r="N29" s="14">
        <f t="shared" si="21"/>
        <v>0</v>
      </c>
      <c r="O29" s="14">
        <f t="shared" si="21"/>
        <v>-1112506</v>
      </c>
      <c r="P29" s="14">
        <f t="shared" si="21"/>
        <v>-1112506</v>
      </c>
      <c r="Q29" s="14">
        <f t="shared" si="21"/>
        <v>-1112506</v>
      </c>
      <c r="R29" s="14">
        <f t="shared" si="21"/>
        <v>0</v>
      </c>
      <c r="S29" s="14">
        <f t="shared" si="21"/>
        <v>0</v>
      </c>
      <c r="T29" s="14">
        <f t="shared" si="21"/>
        <v>0</v>
      </c>
      <c r="U29" s="14">
        <f t="shared" si="21"/>
        <v>0</v>
      </c>
      <c r="V29" s="14">
        <f t="shared" si="21"/>
        <v>0</v>
      </c>
      <c r="W29" s="14">
        <f t="shared" si="21"/>
        <v>0</v>
      </c>
      <c r="X29" s="14">
        <f t="shared" si="21"/>
        <v>0</v>
      </c>
      <c r="Y29" s="14">
        <f t="shared" si="21"/>
        <v>0</v>
      </c>
      <c r="Z29" s="14">
        <f t="shared" si="21"/>
        <v>0</v>
      </c>
      <c r="AA29" s="14">
        <f t="shared" si="21"/>
        <v>0</v>
      </c>
      <c r="AB29" s="14">
        <f t="shared" si="21"/>
        <v>0</v>
      </c>
      <c r="AC29" s="14">
        <f t="shared" si="21"/>
        <v>0</v>
      </c>
      <c r="AD29" s="14">
        <f t="shared" si="21"/>
        <v>0</v>
      </c>
      <c r="AE29" s="29"/>
    </row>
    <row r="30" spans="1:31" s="4" customFormat="1" ht="69" customHeight="1" x14ac:dyDescent="0.2">
      <c r="A30" s="22" t="s">
        <v>33</v>
      </c>
      <c r="B30" s="23"/>
      <c r="C30" s="23"/>
      <c r="D30" s="27" t="s">
        <v>34</v>
      </c>
      <c r="E30" s="15">
        <f>E31+E32</f>
        <v>0</v>
      </c>
      <c r="F30" s="15">
        <f t="shared" ref="F30:AD30" si="22">F31+F32</f>
        <v>1112506</v>
      </c>
      <c r="G30" s="15">
        <f t="shared" si="22"/>
        <v>1112506</v>
      </c>
      <c r="H30" s="15">
        <f t="shared" si="22"/>
        <v>1112506</v>
      </c>
      <c r="I30" s="15">
        <f t="shared" si="22"/>
        <v>0</v>
      </c>
      <c r="J30" s="15">
        <f t="shared" si="22"/>
        <v>0</v>
      </c>
      <c r="K30" s="15">
        <f t="shared" si="22"/>
        <v>0</v>
      </c>
      <c r="L30" s="15">
        <f t="shared" si="22"/>
        <v>0</v>
      </c>
      <c r="M30" s="15">
        <f t="shared" si="22"/>
        <v>0</v>
      </c>
      <c r="N30" s="15">
        <f t="shared" si="22"/>
        <v>0</v>
      </c>
      <c r="O30" s="15">
        <f t="shared" si="22"/>
        <v>-1112506</v>
      </c>
      <c r="P30" s="15">
        <f t="shared" si="22"/>
        <v>-1112506</v>
      </c>
      <c r="Q30" s="15">
        <f t="shared" si="22"/>
        <v>-1112506</v>
      </c>
      <c r="R30" s="15">
        <f t="shared" si="22"/>
        <v>0</v>
      </c>
      <c r="S30" s="15">
        <f t="shared" si="22"/>
        <v>0</v>
      </c>
      <c r="T30" s="15">
        <f t="shared" si="22"/>
        <v>0</v>
      </c>
      <c r="U30" s="15">
        <f t="shared" si="22"/>
        <v>0</v>
      </c>
      <c r="V30" s="15">
        <f t="shared" si="22"/>
        <v>0</v>
      </c>
      <c r="W30" s="15">
        <f t="shared" si="22"/>
        <v>0</v>
      </c>
      <c r="X30" s="15">
        <f t="shared" si="22"/>
        <v>0</v>
      </c>
      <c r="Y30" s="15">
        <f t="shared" si="22"/>
        <v>0</v>
      </c>
      <c r="Z30" s="15">
        <f t="shared" si="22"/>
        <v>0</v>
      </c>
      <c r="AA30" s="15">
        <f t="shared" si="22"/>
        <v>0</v>
      </c>
      <c r="AB30" s="15">
        <f t="shared" si="22"/>
        <v>0</v>
      </c>
      <c r="AC30" s="15">
        <f t="shared" si="22"/>
        <v>0</v>
      </c>
      <c r="AD30" s="15">
        <f t="shared" si="22"/>
        <v>0</v>
      </c>
      <c r="AE30" s="29"/>
    </row>
    <row r="31" spans="1:31" s="4" customFormat="1" ht="86.1" customHeight="1" x14ac:dyDescent="0.2">
      <c r="A31" s="21" t="s">
        <v>35</v>
      </c>
      <c r="B31" s="21" t="s">
        <v>36</v>
      </c>
      <c r="C31" s="21" t="s">
        <v>19</v>
      </c>
      <c r="D31" s="50" t="s">
        <v>37</v>
      </c>
      <c r="E31" s="51"/>
      <c r="F31" s="48">
        <v>1112506</v>
      </c>
      <c r="G31" s="48">
        <v>1112506</v>
      </c>
      <c r="H31" s="48">
        <f t="shared" ref="H31:H32" si="23">F31+E31</f>
        <v>1112506</v>
      </c>
      <c r="I31" s="48"/>
      <c r="J31" s="48"/>
      <c r="K31" s="48"/>
      <c r="L31" s="48">
        <f t="shared" ref="L31:L32" si="24">J31+I31</f>
        <v>0</v>
      </c>
      <c r="M31" s="49">
        <f t="shared" ref="M31" si="25">(L31/H31)*100</f>
        <v>0</v>
      </c>
      <c r="N31" s="48"/>
      <c r="O31" s="48"/>
      <c r="P31" s="48"/>
      <c r="Q31" s="48">
        <f t="shared" ref="Q31" si="26">O31+N31</f>
        <v>0</v>
      </c>
      <c r="R31" s="48"/>
      <c r="S31" s="48"/>
      <c r="T31" s="48"/>
      <c r="U31" s="48">
        <f t="shared" ref="U31:U32" si="27">S31+R31</f>
        <v>0</v>
      </c>
      <c r="V31" s="49"/>
      <c r="W31" s="48">
        <f t="shared" ref="W31" si="28">N31+E31</f>
        <v>0</v>
      </c>
      <c r="X31" s="48">
        <f t="shared" ref="X31" si="29">O31+F31</f>
        <v>1112506</v>
      </c>
      <c r="Y31" s="48">
        <f t="shared" ref="Y31" si="30">P31+G31</f>
        <v>1112506</v>
      </c>
      <c r="Z31" s="48">
        <f t="shared" ref="Z31" si="31">Q31+H31</f>
        <v>1112506</v>
      </c>
      <c r="AA31" s="48">
        <f t="shared" ref="AA31" si="32">R31+I31</f>
        <v>0</v>
      </c>
      <c r="AB31" s="48">
        <f t="shared" ref="AB31" si="33">S31+J31</f>
        <v>0</v>
      </c>
      <c r="AC31" s="48">
        <f t="shared" ref="AC31" si="34">T31+K31</f>
        <v>0</v>
      </c>
      <c r="AD31" s="48">
        <f t="shared" ref="AD31" si="35">U31+L31</f>
        <v>0</v>
      </c>
      <c r="AE31" s="68"/>
    </row>
    <row r="32" spans="1:31" s="4" customFormat="1" ht="99.95" customHeight="1" x14ac:dyDescent="0.2">
      <c r="A32" s="21" t="s">
        <v>38</v>
      </c>
      <c r="B32" s="21" t="s">
        <v>39</v>
      </c>
      <c r="C32" s="21" t="s">
        <v>19</v>
      </c>
      <c r="D32" s="50" t="s">
        <v>40</v>
      </c>
      <c r="E32" s="51"/>
      <c r="F32" s="48"/>
      <c r="G32" s="48"/>
      <c r="H32" s="48">
        <f t="shared" si="23"/>
        <v>0</v>
      </c>
      <c r="I32" s="48"/>
      <c r="J32" s="48"/>
      <c r="K32" s="48"/>
      <c r="L32" s="48">
        <f t="shared" si="24"/>
        <v>0</v>
      </c>
      <c r="M32" s="49"/>
      <c r="N32" s="48"/>
      <c r="O32" s="48">
        <v>-1112506</v>
      </c>
      <c r="P32" s="48">
        <v>-1112506</v>
      </c>
      <c r="Q32" s="48">
        <f>N32+O32</f>
        <v>-1112506</v>
      </c>
      <c r="R32" s="48"/>
      <c r="S32" s="48"/>
      <c r="T32" s="48"/>
      <c r="U32" s="48">
        <f t="shared" si="27"/>
        <v>0</v>
      </c>
      <c r="V32" s="49">
        <f t="shared" ref="V32" si="36">U32/Q32*100</f>
        <v>0</v>
      </c>
      <c r="W32" s="48">
        <f t="shared" ref="W32" si="37">N32+E32</f>
        <v>0</v>
      </c>
      <c r="X32" s="48">
        <f t="shared" ref="X32" si="38">O32+F32</f>
        <v>-1112506</v>
      </c>
      <c r="Y32" s="48">
        <f t="shared" ref="Y32" si="39">P32+G32</f>
        <v>-1112506</v>
      </c>
      <c r="Z32" s="48">
        <f t="shared" ref="Z32" si="40">Q32+H32</f>
        <v>-1112506</v>
      </c>
      <c r="AA32" s="48">
        <f t="shared" ref="AA32" si="41">R32+I32</f>
        <v>0</v>
      </c>
      <c r="AB32" s="48">
        <f t="shared" ref="AB32" si="42">S32+J32</f>
        <v>0</v>
      </c>
      <c r="AC32" s="48">
        <f t="shared" ref="AC32" si="43">T32+K32</f>
        <v>0</v>
      </c>
      <c r="AD32" s="48">
        <f t="shared" ref="AD32" si="44">U32+L32</f>
        <v>0</v>
      </c>
      <c r="AE32" s="68"/>
    </row>
    <row r="33" spans="1:31" ht="32.450000000000003" customHeight="1" x14ac:dyDescent="0.2">
      <c r="A33" s="8" t="s">
        <v>12</v>
      </c>
      <c r="B33" s="8" t="s">
        <v>12</v>
      </c>
      <c r="C33" s="8" t="s">
        <v>12</v>
      </c>
      <c r="D33" s="28" t="s">
        <v>13</v>
      </c>
      <c r="E33" s="10">
        <f>E25+E22+E29+E18</f>
        <v>1800000</v>
      </c>
      <c r="F33" s="10">
        <f>F25+F22+F29+F18</f>
        <v>2408197.36</v>
      </c>
      <c r="G33" s="10">
        <f t="shared" ref="G33:AD33" si="45">G25+G22+G29+G18</f>
        <v>1112506</v>
      </c>
      <c r="H33" s="10">
        <f t="shared" si="45"/>
        <v>4208197.3599999994</v>
      </c>
      <c r="I33" s="10">
        <f t="shared" si="45"/>
        <v>300000</v>
      </c>
      <c r="J33" s="10">
        <f t="shared" si="45"/>
        <v>0</v>
      </c>
      <c r="K33" s="10">
        <f t="shared" si="45"/>
        <v>0</v>
      </c>
      <c r="L33" s="10">
        <f t="shared" si="45"/>
        <v>300000</v>
      </c>
      <c r="M33" s="10">
        <f t="shared" si="45"/>
        <v>0</v>
      </c>
      <c r="N33" s="10">
        <f t="shared" si="45"/>
        <v>0</v>
      </c>
      <c r="O33" s="10">
        <f t="shared" si="45"/>
        <v>-4276598</v>
      </c>
      <c r="P33" s="10">
        <f t="shared" si="45"/>
        <v>-3466598</v>
      </c>
      <c r="Q33" s="10">
        <f t="shared" si="45"/>
        <v>-4276598</v>
      </c>
      <c r="R33" s="10">
        <f t="shared" si="45"/>
        <v>0</v>
      </c>
      <c r="S33" s="10">
        <f t="shared" si="45"/>
        <v>-406709.81</v>
      </c>
      <c r="T33" s="10">
        <f t="shared" si="45"/>
        <v>0</v>
      </c>
      <c r="U33" s="10">
        <f t="shared" si="45"/>
        <v>-406709.81</v>
      </c>
      <c r="V33" s="10">
        <f t="shared" si="45"/>
        <v>50.211087654320984</v>
      </c>
      <c r="W33" s="10">
        <f t="shared" si="45"/>
        <v>1800000</v>
      </c>
      <c r="X33" s="10">
        <f t="shared" si="45"/>
        <v>-1868400.6400000001</v>
      </c>
      <c r="Y33" s="10">
        <f t="shared" si="45"/>
        <v>-2354092</v>
      </c>
      <c r="Z33" s="10">
        <f t="shared" si="45"/>
        <v>-68400.64000000013</v>
      </c>
      <c r="AA33" s="10">
        <f t="shared" si="45"/>
        <v>300000</v>
      </c>
      <c r="AB33" s="10">
        <f t="shared" si="45"/>
        <v>-406709.81</v>
      </c>
      <c r="AC33" s="10">
        <f t="shared" si="45"/>
        <v>0</v>
      </c>
      <c r="AD33" s="10">
        <f t="shared" si="45"/>
        <v>-106709.81</v>
      </c>
      <c r="AE33" s="68"/>
    </row>
    <row r="34" spans="1:31" x14ac:dyDescent="0.2">
      <c r="AE34" s="68"/>
    </row>
    <row r="35" spans="1:31" x14ac:dyDescent="0.2">
      <c r="AE35" s="68"/>
    </row>
    <row r="36" spans="1:31" x14ac:dyDescent="0.2">
      <c r="AE36" s="68"/>
    </row>
    <row r="37" spans="1:31" x14ac:dyDescent="0.2">
      <c r="AE37" s="68"/>
    </row>
    <row r="38" spans="1:31" x14ac:dyDescent="0.2">
      <c r="AE38" s="68"/>
    </row>
    <row r="39" spans="1:31" x14ac:dyDescent="0.2">
      <c r="AE39" s="68"/>
    </row>
    <row r="40" spans="1:31" x14ac:dyDescent="0.2">
      <c r="AE40" s="68"/>
    </row>
    <row r="41" spans="1:31" s="34" customFormat="1" ht="30.75" x14ac:dyDescent="0.45">
      <c r="A41" s="62" t="s">
        <v>59</v>
      </c>
      <c r="B41" s="62"/>
      <c r="C41" s="62"/>
      <c r="D41" s="62"/>
      <c r="E41" s="62"/>
      <c r="L41" s="35"/>
      <c r="Z41" s="70" t="s">
        <v>60</v>
      </c>
      <c r="AA41" s="70"/>
      <c r="AB41" s="70"/>
      <c r="AC41" s="70"/>
      <c r="AE41" s="68"/>
    </row>
    <row r="42" spans="1:31" s="34" customFormat="1" ht="30.75" x14ac:dyDescent="0.45">
      <c r="A42" s="36"/>
      <c r="B42" s="36"/>
      <c r="C42" s="36"/>
      <c r="D42" s="32"/>
      <c r="E42" s="32"/>
      <c r="F42" s="32"/>
      <c r="G42" s="32"/>
      <c r="H42" s="37"/>
      <c r="I42" s="32"/>
      <c r="J42" s="32"/>
      <c r="K42" s="32"/>
      <c r="L42" s="37"/>
      <c r="M42" s="37"/>
      <c r="V42" s="37"/>
      <c r="AE42" s="68"/>
    </row>
    <row r="43" spans="1:31" s="34" customFormat="1" ht="30.75" x14ac:dyDescent="0.45">
      <c r="A43" s="38" t="s">
        <v>61</v>
      </c>
      <c r="B43" s="38"/>
      <c r="C43" s="39"/>
      <c r="D43" s="40"/>
      <c r="E43" s="40"/>
      <c r="G43" s="41"/>
      <c r="H43" s="42"/>
      <c r="I43" s="40"/>
      <c r="K43" s="41"/>
      <c r="L43" s="42"/>
      <c r="M43" s="42"/>
      <c r="V43" s="42"/>
      <c r="AE43" s="68"/>
    </row>
    <row r="44" spans="1:31" s="34" customFormat="1" ht="23.1" customHeight="1" x14ac:dyDescent="0.45">
      <c r="A44" s="32" t="s">
        <v>41</v>
      </c>
      <c r="B44" s="43"/>
      <c r="C44" s="61" t="s">
        <v>42</v>
      </c>
      <c r="D44" s="61"/>
      <c r="E44" s="40"/>
      <c r="F44" s="41"/>
      <c r="H44" s="44"/>
      <c r="I44" s="40"/>
      <c r="J44" s="41"/>
      <c r="L44" s="44"/>
      <c r="M44" s="44"/>
      <c r="V44" s="44"/>
      <c r="AE44" s="68"/>
    </row>
    <row r="45" spans="1:31" s="34" customFormat="1" ht="30.75" x14ac:dyDescent="0.45">
      <c r="A45" s="32"/>
      <c r="B45" s="32"/>
      <c r="C45" s="32"/>
      <c r="D45" s="32"/>
      <c r="E45" s="45"/>
      <c r="F45" s="41"/>
      <c r="H45" s="44"/>
      <c r="I45" s="45"/>
      <c r="J45" s="41"/>
      <c r="L45" s="44"/>
      <c r="M45" s="44"/>
      <c r="V45" s="44"/>
      <c r="AE45" s="68"/>
    </row>
    <row r="46" spans="1:31" x14ac:dyDescent="0.2">
      <c r="AE46" s="68"/>
    </row>
    <row r="47" spans="1:31" x14ac:dyDescent="0.2">
      <c r="AE47" s="68"/>
    </row>
    <row r="48" spans="1:31" x14ac:dyDescent="0.2">
      <c r="AE48" s="68"/>
    </row>
    <row r="49" spans="31:31" x14ac:dyDescent="0.2">
      <c r="AE49" s="68"/>
    </row>
    <row r="50" spans="31:31" x14ac:dyDescent="0.2">
      <c r="AE50" s="68"/>
    </row>
    <row r="51" spans="31:31" x14ac:dyDescent="0.2">
      <c r="AE51" s="68"/>
    </row>
    <row r="52" spans="31:31" x14ac:dyDescent="0.2">
      <c r="AE52" s="68"/>
    </row>
    <row r="53" spans="31:31" x14ac:dyDescent="0.2">
      <c r="AE53" s="68"/>
    </row>
    <row r="54" spans="31:31" x14ac:dyDescent="0.2">
      <c r="AE54" s="68"/>
    </row>
    <row r="55" spans="31:31" x14ac:dyDescent="0.2">
      <c r="AE55" s="68"/>
    </row>
    <row r="56" spans="31:31" x14ac:dyDescent="0.2">
      <c r="AE56" s="68"/>
    </row>
    <row r="57" spans="31:31" x14ac:dyDescent="0.2">
      <c r="AE57" s="68"/>
    </row>
    <row r="58" spans="31:31" x14ac:dyDescent="0.2">
      <c r="AE58" s="68"/>
    </row>
    <row r="59" spans="31:31" x14ac:dyDescent="0.2">
      <c r="AE59" s="68"/>
    </row>
    <row r="60" spans="31:31" x14ac:dyDescent="0.2">
      <c r="AE60" s="68"/>
    </row>
    <row r="61" spans="31:31" x14ac:dyDescent="0.2">
      <c r="AE61" s="68"/>
    </row>
    <row r="62" spans="31:31" x14ac:dyDescent="0.2">
      <c r="AE62" s="68"/>
    </row>
    <row r="63" spans="31:31" x14ac:dyDescent="0.2">
      <c r="AE63" s="68"/>
    </row>
  </sheetData>
  <mergeCells count="46">
    <mergeCell ref="I15:I16"/>
    <mergeCell ref="E13:M13"/>
    <mergeCell ref="P10:Q10"/>
    <mergeCell ref="AD15:AD16"/>
    <mergeCell ref="J15:K15"/>
    <mergeCell ref="L15:L16"/>
    <mergeCell ref="M14:M16"/>
    <mergeCell ref="Z15:Z16"/>
    <mergeCell ref="P11:Q11"/>
    <mergeCell ref="N13:V13"/>
    <mergeCell ref="V14:V16"/>
    <mergeCell ref="R15:R16"/>
    <mergeCell ref="S15:T15"/>
    <mergeCell ref="U15:U16"/>
    <mergeCell ref="AE31:AE63"/>
    <mergeCell ref="A13:A16"/>
    <mergeCell ref="B13:B16"/>
    <mergeCell ref="C13:C16"/>
    <mergeCell ref="D13:D16"/>
    <mergeCell ref="F15:G15"/>
    <mergeCell ref="W14:Z14"/>
    <mergeCell ref="Z41:AC41"/>
    <mergeCell ref="E14:H14"/>
    <mergeCell ref="I14:L14"/>
    <mergeCell ref="N14:Q14"/>
    <mergeCell ref="R14:U14"/>
    <mergeCell ref="AA14:AD14"/>
    <mergeCell ref="E15:E16"/>
    <mergeCell ref="N15:N16"/>
    <mergeCell ref="H15:H16"/>
    <mergeCell ref="C44:D44"/>
    <mergeCell ref="W1:AB1"/>
    <mergeCell ref="W2:AC2"/>
    <mergeCell ref="W3:AC3"/>
    <mergeCell ref="W4:AC4"/>
    <mergeCell ref="W5:AC5"/>
    <mergeCell ref="W6:AC6"/>
    <mergeCell ref="O15:P15"/>
    <mergeCell ref="Q15:Q16"/>
    <mergeCell ref="W15:W16"/>
    <mergeCell ref="X15:Y15"/>
    <mergeCell ref="A41:E41"/>
    <mergeCell ref="W13:AD13"/>
    <mergeCell ref="A9:AD9"/>
    <mergeCell ref="AA15:AA16"/>
    <mergeCell ref="AB15:AC15"/>
  </mergeCells>
  <printOptions horizontalCentered="1"/>
  <pageMargins left="0.19685039370078741" right="0.19685039370078741" top="1.3779527559055118" bottom="0.31496062992125984" header="0.31496062992125984" footer="0.31496062992125984"/>
  <pageSetup paperSize="9" scale="37" fitToHeight="2" orientation="landscape" verticalDpi="0" r:id="rId1"/>
  <headerFooter>
    <oddFooter>&amp;R&amp;"Times New Roman,обычный"&amp;20Сторінка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(с)</vt:lpstr>
      <vt:lpstr>'дод 4 (с)'!Заголовки_для_печати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2021-10-01T06:39:13Z</cp:lastPrinted>
  <dcterms:created xsi:type="dcterms:W3CDTF">2018-10-18T06:20:03Z</dcterms:created>
  <dcterms:modified xsi:type="dcterms:W3CDTF">2021-10-01T06:39:34Z</dcterms:modified>
</cp:coreProperties>
</file>