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2'!$15:$15</definedName>
    <definedName name="_xlnm.Print_Area" localSheetId="0">'дод 2'!$A$1:$F$50</definedName>
  </definedNames>
  <calcPr fullCalcOnLoad="1"/>
</workbook>
</file>

<file path=xl/sharedStrings.xml><?xml version="1.0" encoding="utf-8"?>
<sst xmlns="http://schemas.openxmlformats.org/spreadsheetml/2006/main" count="79" uniqueCount="72">
  <si>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</si>
  <si>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</si>
  <si>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</si>
  <si>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</si>
  <si>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</si>
  <si>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</si>
  <si>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</si>
  <si>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</si>
  <si>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</si>
  <si>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</si>
  <si>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</si>
  <si>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</si>
  <si>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</si>
  <si>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</si>
  <si>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</si>
  <si>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</si>
  <si>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</si>
  <si>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</si>
  <si>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</si>
  <si>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</si>
  <si>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</si>
  <si>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</si>
  <si>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</si>
  <si>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</si>
  <si>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</si>
  <si>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</si>
  <si>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</si>
  <si>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</si>
  <si>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</si>
  <si>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</si>
  <si>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</si>
  <si>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</si>
  <si>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</si>
  <si>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</si>
  <si>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</si>
  <si>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</si>
  <si>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</si>
  <si>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</si>
  <si>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</si>
  <si>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</si>
  <si>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</si>
  <si>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</si>
  <si>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</si>
  <si>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</si>
  <si>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</si>
  <si>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</si>
  <si>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</si>
  <si>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</si>
  <si>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</si>
  <si>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</si>
  <si>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</si>
  <si>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</si>
  <si>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</si>
  <si>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</si>
  <si>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</si>
  <si>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</si>
  <si>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</si>
  <si>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18531000000</t>
  </si>
  <si>
    <t>(код бюджету)</t>
  </si>
  <si>
    <t>401201</t>
  </si>
  <si>
    <t>Фінансування бюджету Сумської міської територіальної громади           на 2022 рік</t>
  </si>
  <si>
    <t xml:space="preserve">               Додаток 2</t>
  </si>
  <si>
    <t>Сумський міський голова</t>
  </si>
  <si>
    <t>Олександр ЛИСЕНКО</t>
  </si>
  <si>
    <t xml:space="preserve">(зі змінами)» </t>
  </si>
  <si>
    <t>до       рішення      Сумської    міської     ради</t>
  </si>
  <si>
    <t>«Про         внесення      змін    до      рішення</t>
  </si>
  <si>
    <t>Сумської міської ради від 26 січня 2022 року</t>
  </si>
  <si>
    <t xml:space="preserve">№ 2704 - МР «Про бюджет Сумської міської </t>
  </si>
  <si>
    <t xml:space="preserve">територіальної     громади    на    2022    рік» </t>
  </si>
  <si>
    <t>Виконавець: _______________  Світлана ЛИПОВА</t>
  </si>
  <si>
    <t>від 30 листопада 2022  року   №   3225  – 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</si>
</sst>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7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1" fillId="3" borderId="0" applyNumberFormat="0" applyBorder="0" applyAlignment="0" applyProtection="0"/>
    <xf numFmtId="0" fontId="14" fillId="4" borderId="0" applyNumberFormat="0" applyBorder="0" applyAlignment="0" applyProtection="0"/>
    <xf numFmtId="0" fontId="51" fillId="5" borderId="0" applyNumberFormat="0" applyBorder="0" applyAlignment="0" applyProtection="0"/>
    <xf numFmtId="0" fontId="14" fillId="6" borderId="0" applyNumberFormat="0" applyBorder="0" applyAlignment="0" applyProtection="0"/>
    <xf numFmtId="0" fontId="51" fillId="7" borderId="0" applyNumberFormat="0" applyBorder="0" applyAlignment="0" applyProtection="0"/>
    <xf numFmtId="0" fontId="14" fillId="8" borderId="0" applyNumberFormat="0" applyBorder="0" applyAlignment="0" applyProtection="0"/>
    <xf numFmtId="0" fontId="51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51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8" borderId="0" applyNumberFormat="0" applyBorder="0" applyAlignment="0" applyProtection="0"/>
    <xf numFmtId="0" fontId="51" fillId="20" borderId="0" applyNumberFormat="0" applyBorder="0" applyAlignment="0" applyProtection="0"/>
    <xf numFmtId="0" fontId="14" fillId="14" borderId="0" applyNumberFormat="0" applyBorder="0" applyAlignment="0" applyProtection="0"/>
    <xf numFmtId="0" fontId="51" fillId="21" borderId="0" applyNumberFormat="0" applyBorder="0" applyAlignment="0" applyProtection="0"/>
    <xf numFmtId="0" fontId="14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52" fillId="25" borderId="0" applyNumberFormat="0" applyBorder="0" applyAlignment="0" applyProtection="0"/>
    <xf numFmtId="0" fontId="13" fillId="16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4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14" fontId="35" fillId="0" borderId="0" xfId="0" applyNumberFormat="1" applyFont="1" applyAlignment="1">
      <alignment horizontal="left" vertical="center"/>
    </xf>
    <xf numFmtId="14" fontId="36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4" fontId="37" fillId="0" borderId="0" xfId="0" applyNumberFormat="1" applyFont="1" applyFill="1" applyAlignment="1">
      <alignment horizontal="center" vertical="center" wrapText="1"/>
    </xf>
    <xf numFmtId="4" fontId="37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4" fontId="27" fillId="0" borderId="18" xfId="0" applyNumberFormat="1" applyFont="1" applyFill="1" applyBorder="1" applyAlignment="1" applyProtection="1">
      <alignment horizontal="right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37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 vertical="center"/>
    </xf>
    <xf numFmtId="4" fontId="37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"/>
      <protection/>
    </xf>
    <xf numFmtId="4" fontId="31" fillId="0" borderId="0" xfId="0" applyNumberFormat="1" applyFont="1" applyFill="1" applyAlignment="1" applyProtection="1">
      <alignment horizontal="left" vertical="top"/>
      <protection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NumberFormat="1" applyFont="1" applyFill="1" applyAlignment="1" applyProtection="1">
      <alignment horizontal="center"/>
      <protection/>
    </xf>
    <xf numFmtId="4" fontId="40" fillId="0" borderId="0" xfId="0" applyNumberFormat="1" applyFont="1" applyFill="1" applyAlignment="1" applyProtection="1">
      <alignment horizontal="center" vertical="center"/>
      <protection/>
    </xf>
    <xf numFmtId="4" fontId="41" fillId="0" borderId="0" xfId="0" applyNumberFormat="1" applyFont="1" applyFill="1" applyAlignment="1" applyProtection="1">
      <alignment horizontal="center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37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Alignment="1" applyProtection="1">
      <alignment horizontal="center" vertical="top"/>
      <protection/>
    </xf>
    <xf numFmtId="0" fontId="39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showZeros="0" tabSelected="1" view="pageBreakPreview" zoomScale="70" zoomScaleSheetLayoutView="70" zoomScalePageLayoutView="0" workbookViewId="0" topLeftCell="A1">
      <selection activeCell="N12" sqref="N12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33" customWidth="1"/>
    <col min="4" max="4" width="22.16015625" style="33" customWidth="1"/>
    <col min="5" max="5" width="20.33203125" style="33" customWidth="1"/>
    <col min="6" max="6" width="21.83203125" style="33" customWidth="1"/>
    <col min="7" max="7" width="1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6" ht="21" customHeight="1">
      <c r="A1" s="68"/>
      <c r="B1" s="68"/>
      <c r="C1" s="68"/>
      <c r="D1" s="68"/>
      <c r="E1" s="68"/>
      <c r="F1" s="68"/>
    </row>
    <row r="2" spans="1:6" ht="13.5" customHeight="1">
      <c r="A2" s="61"/>
      <c r="B2" s="61"/>
      <c r="C2" s="73" t="s">
        <v>61</v>
      </c>
      <c r="D2" s="73"/>
      <c r="E2" s="73"/>
      <c r="F2" s="73"/>
    </row>
    <row r="3" spans="3:7" ht="19.5">
      <c r="C3" s="42"/>
      <c r="D3" s="59" t="s">
        <v>65</v>
      </c>
      <c r="E3" s="59"/>
      <c r="F3" s="59"/>
      <c r="G3" s="26"/>
    </row>
    <row r="4" spans="3:9" ht="17.25" customHeight="1">
      <c r="C4" s="42"/>
      <c r="D4" s="57" t="s">
        <v>66</v>
      </c>
      <c r="E4" s="59"/>
      <c r="F4" s="59"/>
      <c r="G4" s="59"/>
      <c r="H4" s="59"/>
      <c r="I4" s="58"/>
    </row>
    <row r="5" spans="3:9" ht="17.25" customHeight="1">
      <c r="C5" s="42"/>
      <c r="D5" s="57" t="s">
        <v>67</v>
      </c>
      <c r="E5" s="59"/>
      <c r="F5" s="59"/>
      <c r="G5" s="59"/>
      <c r="H5" s="59"/>
      <c r="I5" s="58"/>
    </row>
    <row r="6" spans="3:9" ht="17.25" customHeight="1">
      <c r="C6" s="43"/>
      <c r="D6" s="57" t="s">
        <v>68</v>
      </c>
      <c r="E6" s="59"/>
      <c r="F6" s="59"/>
      <c r="G6" s="59"/>
      <c r="H6" s="59"/>
      <c r="I6" s="58"/>
    </row>
    <row r="7" spans="3:9" ht="17.25" customHeight="1">
      <c r="C7" s="43"/>
      <c r="D7" s="57" t="s">
        <v>69</v>
      </c>
      <c r="E7" s="57"/>
      <c r="F7" s="57"/>
      <c r="G7" s="59"/>
      <c r="H7" s="59"/>
      <c r="I7" s="58"/>
    </row>
    <row r="8" spans="3:9" ht="17.25" customHeight="1">
      <c r="C8" s="43"/>
      <c r="D8" s="57" t="s">
        <v>64</v>
      </c>
      <c r="E8" s="57"/>
      <c r="F8" s="57"/>
      <c r="G8" s="59"/>
      <c r="H8" s="59"/>
      <c r="I8" s="58"/>
    </row>
    <row r="9" spans="3:9" ht="17.25" customHeight="1">
      <c r="C9" s="43"/>
      <c r="D9" s="57" t="s">
        <v>71</v>
      </c>
      <c r="E9" s="57"/>
      <c r="F9" s="57"/>
      <c r="G9" s="59"/>
      <c r="H9" s="59"/>
      <c r="I9" s="58"/>
    </row>
    <row r="10" ht="23.25" customHeight="1"/>
    <row r="11" spans="1:9" s="4" customFormat="1" ht="60" customHeight="1">
      <c r="A11" s="79" t="s">
        <v>60</v>
      </c>
      <c r="B11" s="79"/>
      <c r="C11" s="79"/>
      <c r="D11" s="79"/>
      <c r="E11" s="79"/>
      <c r="F11" s="79"/>
      <c r="G11" s="3"/>
      <c r="I11" s="2"/>
    </row>
    <row r="12" spans="3:9" s="4" customFormat="1" ht="18.75" customHeight="1">
      <c r="C12" s="69" t="s">
        <v>57</v>
      </c>
      <c r="D12" s="70"/>
      <c r="E12" s="44"/>
      <c r="F12" s="44"/>
      <c r="G12" s="3"/>
      <c r="I12" s="29"/>
    </row>
    <row r="13" spans="3:9" s="4" customFormat="1" ht="9.75" customHeight="1">
      <c r="C13" s="78" t="s">
        <v>58</v>
      </c>
      <c r="D13" s="78"/>
      <c r="E13" s="44"/>
      <c r="F13" s="44"/>
      <c r="G13" s="3"/>
      <c r="I13" s="29"/>
    </row>
    <row r="14" spans="1:9" ht="15.75" customHeight="1">
      <c r="A14" s="83"/>
      <c r="B14" s="83"/>
      <c r="C14" s="83"/>
      <c r="D14" s="83"/>
      <c r="E14" s="83"/>
      <c r="F14" s="45" t="s">
        <v>56</v>
      </c>
      <c r="I14" s="30"/>
    </row>
    <row r="15" spans="1:9" s="6" customFormat="1" ht="24.75" customHeight="1">
      <c r="A15" s="72" t="s">
        <v>0</v>
      </c>
      <c r="B15" s="72" t="s">
        <v>44</v>
      </c>
      <c r="C15" s="71" t="s">
        <v>45</v>
      </c>
      <c r="D15" s="71" t="s">
        <v>2</v>
      </c>
      <c r="E15" s="71" t="s">
        <v>3</v>
      </c>
      <c r="F15" s="71"/>
      <c r="G15" s="5"/>
      <c r="I15" s="2"/>
    </row>
    <row r="16" spans="1:7" s="6" customFormat="1" ht="29.25" customHeight="1">
      <c r="A16" s="72"/>
      <c r="B16" s="72"/>
      <c r="C16" s="71"/>
      <c r="D16" s="71"/>
      <c r="E16" s="46" t="s">
        <v>45</v>
      </c>
      <c r="F16" s="47" t="s">
        <v>46</v>
      </c>
      <c r="G16" s="5"/>
    </row>
    <row r="17" spans="1:7" s="6" customFormat="1" ht="19.5" customHeight="1">
      <c r="A17" s="80" t="s">
        <v>54</v>
      </c>
      <c r="B17" s="81"/>
      <c r="C17" s="81"/>
      <c r="D17" s="81"/>
      <c r="E17" s="81"/>
      <c r="F17" s="82"/>
      <c r="G17" s="5"/>
    </row>
    <row r="18" spans="1:9" s="7" customFormat="1" ht="15.75">
      <c r="A18" s="12" t="s">
        <v>4</v>
      </c>
      <c r="B18" s="13" t="s">
        <v>5</v>
      </c>
      <c r="C18" s="47">
        <f aca="true" t="shared" si="0" ref="C18:C23">D18+E18</f>
        <v>272664071.6000001</v>
      </c>
      <c r="D18" s="47">
        <f>D21+D19</f>
        <v>-344418511.81</v>
      </c>
      <c r="E18" s="47">
        <f>E21+E19</f>
        <v>617082583.4100001</v>
      </c>
      <c r="F18" s="47">
        <f>F21+F19</f>
        <v>615117836</v>
      </c>
      <c r="G18" s="1"/>
      <c r="I18" s="6"/>
    </row>
    <row r="19" spans="1:9" s="21" customFormat="1" ht="15.75">
      <c r="A19" s="14" t="s">
        <v>51</v>
      </c>
      <c r="B19" s="15" t="s">
        <v>52</v>
      </c>
      <c r="C19" s="48">
        <f t="shared" si="0"/>
        <v>133343652</v>
      </c>
      <c r="D19" s="48">
        <f>D20</f>
        <v>0</v>
      </c>
      <c r="E19" s="48">
        <f>E20</f>
        <v>133343652</v>
      </c>
      <c r="F19" s="48">
        <f>F20</f>
        <v>133343652</v>
      </c>
      <c r="G19" s="27"/>
      <c r="H19" s="41"/>
      <c r="I19" s="7"/>
    </row>
    <row r="20" spans="1:8" s="39" customFormat="1" ht="23.25" customHeight="1">
      <c r="A20" s="14" t="s">
        <v>53</v>
      </c>
      <c r="B20" s="15" t="s">
        <v>17</v>
      </c>
      <c r="C20" s="48">
        <f t="shared" si="0"/>
        <v>133343652</v>
      </c>
      <c r="D20" s="48">
        <v>0</v>
      </c>
      <c r="E20" s="48">
        <f>E34</f>
        <v>133343652</v>
      </c>
      <c r="F20" s="48">
        <f>F34</f>
        <v>133343652</v>
      </c>
      <c r="G20" s="27"/>
      <c r="H20" s="41"/>
    </row>
    <row r="21" spans="1:9" s="36" customFormat="1" ht="45.75" customHeight="1">
      <c r="A21" s="14" t="s">
        <v>6</v>
      </c>
      <c r="B21" s="15" t="s">
        <v>7</v>
      </c>
      <c r="C21" s="48">
        <f t="shared" si="0"/>
        <v>139320419.60000002</v>
      </c>
      <c r="D21" s="48">
        <f>D24+D22+D23</f>
        <v>-344418511.81</v>
      </c>
      <c r="E21" s="48">
        <f>E24+E22+E23</f>
        <v>483738931.41</v>
      </c>
      <c r="F21" s="48">
        <f>F24+F22+F23</f>
        <v>481774184</v>
      </c>
      <c r="G21" s="1"/>
      <c r="H21" s="7"/>
      <c r="I21" s="21"/>
    </row>
    <row r="22" spans="1:7" s="7" customFormat="1" ht="15.75">
      <c r="A22" s="14" t="s">
        <v>37</v>
      </c>
      <c r="B22" s="15" t="s">
        <v>38</v>
      </c>
      <c r="C22" s="48">
        <f t="shared" si="0"/>
        <v>139320419.6</v>
      </c>
      <c r="D22" s="48">
        <f>1711800+300000+850000+408750+445000+50000000+6635472+18150000+2761500+18000000+3041800+1797000+1000000+824890+700000+3840000+1173000+4536557+8944826.44+204743.75+206000+486000+1000000+1200000-1000000+4700000+1236072+495800+1748461+840000+30000+1088000</f>
        <v>137355672.19</v>
      </c>
      <c r="E22" s="48">
        <f>90159.53+25091.88+926500+922996</f>
        <v>1964747.4100000001</v>
      </c>
      <c r="F22" s="48"/>
      <c r="G22" s="1"/>
    </row>
    <row r="23" spans="1:7" s="7" customFormat="1" ht="15.75" hidden="1">
      <c r="A23" s="14" t="s">
        <v>39</v>
      </c>
      <c r="B23" s="15" t="s">
        <v>40</v>
      </c>
      <c r="C23" s="48">
        <f t="shared" si="0"/>
        <v>0</v>
      </c>
      <c r="D23" s="48"/>
      <c r="E23" s="48"/>
      <c r="F23" s="48"/>
      <c r="G23" s="1"/>
    </row>
    <row r="24" spans="1:8" s="7" customFormat="1" ht="64.5" customHeight="1">
      <c r="A24" s="14" t="s">
        <v>8</v>
      </c>
      <c r="B24" s="15" t="s">
        <v>9</v>
      </c>
      <c r="C24" s="48">
        <f aca="true" t="shared" si="1" ref="C24:C41">D24+E24</f>
        <v>0</v>
      </c>
      <c r="D24" s="48">
        <f>-495337111-500000-3429010-800000-19009390+400000-81650000+1500000+700000-1000000-300000-320000-400000-53000+5000000+15000000+13000000+150000+1110000+44968-9000000+2000000+355000+595000-40000+301500+1590000-350000+100000+9100000+8361530-10000+600000+200000+60000-150000+10000+1000000+227600+13775000+2500000+375000+96850+1050000+3425000+13650000+300000+3000000+14000+309425+6312000+16440+1871300-3000000+2800000+661000-484920+11200000-3840000+51201200-1836720+7258717-4000000-560000-4536557-11800100-131000+560000+3840000+2538615+2000000-1200000+3600000+3500000+3900000+3000000-360000-1236072-324534-680000-2500000-80000-840000-280000+929085+250000+900000-500000-360000+300000-26700000-12052000+1500000-163000</f>
        <v>-481774184</v>
      </c>
      <c r="E24" s="48">
        <f>495337111+500000+3429010+800000+19009390-400000+81650000-1500000-700000+1000000+300000+320000+400000+53000-5000000-15000000-13000000-150000-44968-1110000+9000000-2000000-355000-595000+40000-301500-1590000+350000-100000-9100000-8361530+10000-600000-200000-60000+150000-10000-1000000-227600-13775000-2500000-375000-96850-1050000-3425000-13650000-300000-3000000-14000-309425-6312000-16440-1871300+3000000-2800000-661000+484920-11200000+3840000-51201200+1836720-7258717+4000000+560000+4536557+11800100+131000-560000-3840000-2538615-2000000+1200000-3600000-3500000-3900000-3000000+360000+1236072+324534+680000+2500000+80000+840000+280000-929085-250000-900000+500000+360000-300000+26700000+12052000-1500000+163000</f>
        <v>481774184</v>
      </c>
      <c r="F24" s="48">
        <f>495337111+500000+3429010+800000+19009390-400000+81650000-1500000-700000+1000000+300000+320000+400000+53000-5000000-15000000-13000000-150000-44968-1110000+9000000-2000000-355000-595000+40000-301500-1590000+350000-100000-9100000-8361530+10000-600000-200000-60000+150000-10000-1000000-227600-13775000-2500000-375000-96850-1050000-3425000-13650000-300000-3000000-14000-309425-6312000-16440-1871300+3000000-2800000-661000+484920-11200000+3840000-51201200+1836720-7258717+4000000+560000+4536557+11800100+131000-560000-3840000-2538615-2000000+1200000-3600000-3500000-3900000-3000000+360000+1236072+324534+680000+2500000+80000+840000+280000-929085-250000-900000+500000+360000-300000+26700000+12052000-1500000+163000</f>
        <v>481774184</v>
      </c>
      <c r="G24" s="33">
        <f>D24-D45</f>
        <v>0</v>
      </c>
      <c r="H24" s="33">
        <f>E24-F24</f>
        <v>0</v>
      </c>
    </row>
    <row r="25" spans="1:9" s="9" customFormat="1" ht="19.5" customHeight="1">
      <c r="A25" s="12" t="s">
        <v>13</v>
      </c>
      <c r="B25" s="13" t="s">
        <v>14</v>
      </c>
      <c r="C25" s="47">
        <f t="shared" si="1"/>
        <v>43351432</v>
      </c>
      <c r="D25" s="47">
        <f>D26</f>
        <v>0</v>
      </c>
      <c r="E25" s="47">
        <f>E26</f>
        <v>43351432</v>
      </c>
      <c r="F25" s="47">
        <f>F26</f>
        <v>43351432</v>
      </c>
      <c r="G25" s="8"/>
      <c r="I25" s="20"/>
    </row>
    <row r="26" spans="1:7" s="9" customFormat="1" ht="34.5" customHeight="1">
      <c r="A26" s="14" t="s">
        <v>15</v>
      </c>
      <c r="B26" s="15" t="s">
        <v>24</v>
      </c>
      <c r="C26" s="48">
        <f t="shared" si="1"/>
        <v>43351432</v>
      </c>
      <c r="D26" s="48">
        <f>D27+D28</f>
        <v>0</v>
      </c>
      <c r="E26" s="48">
        <f>E27+E28</f>
        <v>43351432</v>
      </c>
      <c r="F26" s="48">
        <f>F27+F28</f>
        <v>43351432</v>
      </c>
      <c r="G26" s="8"/>
    </row>
    <row r="27" spans="1:9" s="17" customFormat="1" ht="18.75" customHeight="1">
      <c r="A27" s="14" t="s">
        <v>16</v>
      </c>
      <c r="B27" s="15" t="s">
        <v>17</v>
      </c>
      <c r="C27" s="48">
        <f t="shared" si="1"/>
        <v>47115000</v>
      </c>
      <c r="D27" s="49">
        <v>0</v>
      </c>
      <c r="E27" s="49">
        <f>E35</f>
        <v>47115000</v>
      </c>
      <c r="F27" s="49">
        <f>F35</f>
        <v>47115000</v>
      </c>
      <c r="G27" s="8"/>
      <c r="H27" s="9"/>
      <c r="I27" s="9"/>
    </row>
    <row r="28" spans="1:8" s="38" customFormat="1" ht="18.75" customHeight="1">
      <c r="A28" s="14" t="s">
        <v>28</v>
      </c>
      <c r="B28" s="15" t="s">
        <v>29</v>
      </c>
      <c r="C28" s="48">
        <f t="shared" si="1"/>
        <v>-3763568</v>
      </c>
      <c r="D28" s="49">
        <v>0</v>
      </c>
      <c r="E28" s="49">
        <f>E40</f>
        <v>-3763568</v>
      </c>
      <c r="F28" s="49">
        <f>F40</f>
        <v>-3763568</v>
      </c>
      <c r="G28" s="8"/>
      <c r="H28" s="9"/>
    </row>
    <row r="29" spans="1:9" s="11" customFormat="1" ht="18.75" customHeight="1">
      <c r="A29" s="12"/>
      <c r="B29" s="13" t="s">
        <v>30</v>
      </c>
      <c r="C29" s="47">
        <f t="shared" si="1"/>
        <v>316015503.6000001</v>
      </c>
      <c r="D29" s="50">
        <f>D18+D25</f>
        <v>-344418511.81</v>
      </c>
      <c r="E29" s="50">
        <f>E18+E25</f>
        <v>660434015.4100001</v>
      </c>
      <c r="F29" s="50">
        <f>F18+F25</f>
        <v>658469268</v>
      </c>
      <c r="G29" s="10"/>
      <c r="I29" s="23"/>
    </row>
    <row r="30" spans="1:7" s="11" customFormat="1" ht="18.75" customHeight="1">
      <c r="A30" s="75" t="s">
        <v>55</v>
      </c>
      <c r="B30" s="76"/>
      <c r="C30" s="76"/>
      <c r="D30" s="76"/>
      <c r="E30" s="76"/>
      <c r="F30" s="77"/>
      <c r="G30" s="10"/>
    </row>
    <row r="31" spans="1:9" s="9" customFormat="1" ht="36.75" customHeight="1">
      <c r="A31" s="12" t="s">
        <v>18</v>
      </c>
      <c r="B31" s="13" t="s">
        <v>21</v>
      </c>
      <c r="C31" s="47">
        <f>D31+E31</f>
        <v>176695084</v>
      </c>
      <c r="D31" s="47">
        <f>D32+D38</f>
        <v>0</v>
      </c>
      <c r="E31" s="47">
        <f>E32+E38</f>
        <v>176695084</v>
      </c>
      <c r="F31" s="47">
        <f>F32+F38</f>
        <v>176695084</v>
      </c>
      <c r="G31" s="8"/>
      <c r="I31" s="11"/>
    </row>
    <row r="32" spans="1:7" s="9" customFormat="1" ht="15.75">
      <c r="A32" s="14" t="s">
        <v>20</v>
      </c>
      <c r="B32" s="15" t="s">
        <v>19</v>
      </c>
      <c r="C32" s="48">
        <f>D32+E32</f>
        <v>180458652</v>
      </c>
      <c r="D32" s="48">
        <f>D33+D35</f>
        <v>0</v>
      </c>
      <c r="E32" s="48">
        <f>E33+E35</f>
        <v>180458652</v>
      </c>
      <c r="F32" s="48">
        <f>F33+F35</f>
        <v>180458652</v>
      </c>
      <c r="G32" s="8"/>
    </row>
    <row r="33" spans="1:8" s="40" customFormat="1" ht="15.75">
      <c r="A33" s="14" t="s">
        <v>47</v>
      </c>
      <c r="B33" s="15" t="s">
        <v>49</v>
      </c>
      <c r="C33" s="48">
        <f t="shared" si="1"/>
        <v>133343652</v>
      </c>
      <c r="D33" s="48">
        <f>D34</f>
        <v>0</v>
      </c>
      <c r="E33" s="48">
        <f>E34</f>
        <v>133343652</v>
      </c>
      <c r="F33" s="48">
        <f>F34</f>
        <v>133343652</v>
      </c>
      <c r="G33" s="8"/>
      <c r="H33" s="9"/>
    </row>
    <row r="34" spans="1:8" s="40" customFormat="1" ht="15.75">
      <c r="A34" s="14" t="s">
        <v>48</v>
      </c>
      <c r="B34" s="15" t="s">
        <v>50</v>
      </c>
      <c r="C34" s="48">
        <f t="shared" si="1"/>
        <v>133343652</v>
      </c>
      <c r="D34" s="48">
        <v>0</v>
      </c>
      <c r="E34" s="48">
        <v>133343652</v>
      </c>
      <c r="F34" s="48">
        <v>133343652</v>
      </c>
      <c r="G34" s="8"/>
      <c r="H34" s="9"/>
    </row>
    <row r="35" spans="1:9" s="17" customFormat="1" ht="15.75">
      <c r="A35" s="14" t="s">
        <v>22</v>
      </c>
      <c r="B35" s="15" t="s">
        <v>23</v>
      </c>
      <c r="C35" s="48">
        <f>D35+E35</f>
        <v>47115000</v>
      </c>
      <c r="D35" s="48">
        <f>D37</f>
        <v>0</v>
      </c>
      <c r="E35" s="48">
        <f>E37+E36</f>
        <v>47115000</v>
      </c>
      <c r="F35" s="48">
        <f>F37+F36</f>
        <v>47115000</v>
      </c>
      <c r="G35" s="8"/>
      <c r="H35" s="9"/>
      <c r="I35" s="22"/>
    </row>
    <row r="36" spans="1:8" s="17" customFormat="1" ht="15.75">
      <c r="A36" s="14" t="s">
        <v>59</v>
      </c>
      <c r="B36" s="15" t="s">
        <v>50</v>
      </c>
      <c r="C36" s="48">
        <f>D36+E36</f>
        <v>47115000</v>
      </c>
      <c r="D36" s="48">
        <v>0</v>
      </c>
      <c r="E36" s="48">
        <v>47115000</v>
      </c>
      <c r="F36" s="48">
        <v>47115000</v>
      </c>
      <c r="G36" s="8"/>
      <c r="H36" s="9"/>
    </row>
    <row r="37" spans="1:8" s="17" customFormat="1" ht="31.5" hidden="1">
      <c r="A37" s="14" t="s">
        <v>26</v>
      </c>
      <c r="B37" s="15" t="s">
        <v>27</v>
      </c>
      <c r="C37" s="48">
        <f t="shared" si="1"/>
        <v>0</v>
      </c>
      <c r="D37" s="49">
        <v>0</v>
      </c>
      <c r="E37" s="49"/>
      <c r="F37" s="49"/>
      <c r="G37" s="8"/>
      <c r="H37" s="9"/>
    </row>
    <row r="38" spans="1:8" s="38" customFormat="1" ht="18.75" customHeight="1">
      <c r="A38" s="14" t="s">
        <v>31</v>
      </c>
      <c r="B38" s="15" t="s">
        <v>32</v>
      </c>
      <c r="C38" s="48">
        <f>D38+E38</f>
        <v>-3763568</v>
      </c>
      <c r="D38" s="49">
        <f aca="true" t="shared" si="2" ref="D38:F39">D39</f>
        <v>0</v>
      </c>
      <c r="E38" s="49">
        <f t="shared" si="2"/>
        <v>-3763568</v>
      </c>
      <c r="F38" s="49">
        <f t="shared" si="2"/>
        <v>-3763568</v>
      </c>
      <c r="G38" s="8"/>
      <c r="H38" s="9"/>
    </row>
    <row r="39" spans="1:8" s="38" customFormat="1" ht="18.75" customHeight="1">
      <c r="A39" s="14" t="s">
        <v>33</v>
      </c>
      <c r="B39" s="15" t="s">
        <v>34</v>
      </c>
      <c r="C39" s="48">
        <f t="shared" si="1"/>
        <v>-3763568</v>
      </c>
      <c r="D39" s="49">
        <f t="shared" si="2"/>
        <v>0</v>
      </c>
      <c r="E39" s="49">
        <f>E40</f>
        <v>-3763568</v>
      </c>
      <c r="F39" s="49">
        <f t="shared" si="2"/>
        <v>-3763568</v>
      </c>
      <c r="G39" s="8"/>
      <c r="H39" s="9"/>
    </row>
    <row r="40" spans="1:8" s="38" customFormat="1" ht="31.5">
      <c r="A40" s="14" t="s">
        <v>35</v>
      </c>
      <c r="B40" s="15" t="s">
        <v>27</v>
      </c>
      <c r="C40" s="48">
        <f t="shared" si="1"/>
        <v>-3763568</v>
      </c>
      <c r="D40" s="49">
        <v>0</v>
      </c>
      <c r="E40" s="49">
        <v>-3763568</v>
      </c>
      <c r="F40" s="49">
        <v>-3763568</v>
      </c>
      <c r="G40" s="8"/>
      <c r="H40" s="9"/>
    </row>
    <row r="41" spans="1:8" s="22" customFormat="1" ht="33.75" customHeight="1">
      <c r="A41" s="12" t="s">
        <v>10</v>
      </c>
      <c r="B41" s="13" t="s">
        <v>1</v>
      </c>
      <c r="C41" s="47">
        <f t="shared" si="1"/>
        <v>139320419.60000002</v>
      </c>
      <c r="D41" s="47">
        <f>D42</f>
        <v>-344418511.81</v>
      </c>
      <c r="E41" s="47">
        <f>E42</f>
        <v>483738931.41</v>
      </c>
      <c r="F41" s="47">
        <f>F42</f>
        <v>481774184</v>
      </c>
      <c r="G41" s="8"/>
      <c r="H41" s="9"/>
    </row>
    <row r="42" spans="1:10" s="22" customFormat="1" ht="31.5">
      <c r="A42" s="14" t="s">
        <v>11</v>
      </c>
      <c r="B42" s="15" t="s">
        <v>25</v>
      </c>
      <c r="C42" s="48">
        <f>D42+E42</f>
        <v>139320419.60000002</v>
      </c>
      <c r="D42" s="48">
        <f>D45+D43+D44</f>
        <v>-344418511.81</v>
      </c>
      <c r="E42" s="48">
        <f>E45+E43+E44</f>
        <v>483738931.41</v>
      </c>
      <c r="F42" s="48">
        <f>F45+F43+F44</f>
        <v>481774184</v>
      </c>
      <c r="G42" s="8"/>
      <c r="H42" s="9"/>
      <c r="J42" s="37" t="s">
        <v>43</v>
      </c>
    </row>
    <row r="43" spans="1:8" s="22" customFormat="1" ht="22.5" customHeight="1">
      <c r="A43" s="14" t="s">
        <v>41</v>
      </c>
      <c r="B43" s="15" t="s">
        <v>38</v>
      </c>
      <c r="C43" s="48">
        <f>D43+E43</f>
        <v>139320419.6</v>
      </c>
      <c r="D43" s="48">
        <f aca="true" t="shared" si="3" ref="D43:F45">D22</f>
        <v>137355672.19</v>
      </c>
      <c r="E43" s="48">
        <f t="shared" si="3"/>
        <v>1964747.4100000001</v>
      </c>
      <c r="F43" s="48">
        <f t="shared" si="3"/>
        <v>0</v>
      </c>
      <c r="G43" s="8"/>
      <c r="H43" s="9"/>
    </row>
    <row r="44" spans="1:8" s="22" customFormat="1" ht="15.75" hidden="1">
      <c r="A44" s="14" t="s">
        <v>42</v>
      </c>
      <c r="B44" s="15" t="s">
        <v>40</v>
      </c>
      <c r="C44" s="48">
        <f>D44+E44</f>
        <v>0</v>
      </c>
      <c r="D44" s="48">
        <f t="shared" si="3"/>
        <v>0</v>
      </c>
      <c r="E44" s="48">
        <f t="shared" si="3"/>
        <v>0</v>
      </c>
      <c r="F44" s="48">
        <f t="shared" si="3"/>
        <v>0</v>
      </c>
      <c r="G44" s="8"/>
      <c r="H44" s="9"/>
    </row>
    <row r="45" spans="1:8" s="22" customFormat="1" ht="63">
      <c r="A45" s="18" t="s">
        <v>12</v>
      </c>
      <c r="B45" s="19" t="s">
        <v>9</v>
      </c>
      <c r="C45" s="48">
        <f>D45+E45</f>
        <v>0</v>
      </c>
      <c r="D45" s="48">
        <f t="shared" si="3"/>
        <v>-481774184</v>
      </c>
      <c r="E45" s="48">
        <f t="shared" si="3"/>
        <v>481774184</v>
      </c>
      <c r="F45" s="48">
        <f t="shared" si="3"/>
        <v>481774184</v>
      </c>
      <c r="G45" s="8"/>
      <c r="H45" s="9"/>
    </row>
    <row r="46" spans="1:9" s="11" customFormat="1" ht="31.5">
      <c r="A46" s="12"/>
      <c r="B46" s="13" t="s">
        <v>36</v>
      </c>
      <c r="C46" s="47">
        <f>D46+E46</f>
        <v>316015503.6000001</v>
      </c>
      <c r="D46" s="50">
        <f>D31+D41</f>
        <v>-344418511.81</v>
      </c>
      <c r="E46" s="50">
        <f>E31+E41</f>
        <v>660434015.4100001</v>
      </c>
      <c r="F46" s="50">
        <f>F31+F41</f>
        <v>658469268</v>
      </c>
      <c r="G46" s="62">
        <f>F46-E46+E43</f>
        <v>-8.568167686462402E-08</v>
      </c>
      <c r="H46" s="16"/>
      <c r="I46" s="17"/>
    </row>
    <row r="47" spans="1:8" s="11" customFormat="1" ht="15.75">
      <c r="A47" s="24"/>
      <c r="B47" s="25"/>
      <c r="C47" s="51"/>
      <c r="D47" s="52"/>
      <c r="E47" s="52"/>
      <c r="F47" s="52"/>
      <c r="G47" s="10"/>
      <c r="H47" s="16"/>
    </row>
    <row r="48" spans="1:9" ht="45.75" customHeight="1">
      <c r="A48" s="63" t="s">
        <v>62</v>
      </c>
      <c r="B48" s="64"/>
      <c r="C48" s="65"/>
      <c r="D48" s="65"/>
      <c r="E48" s="74" t="s">
        <v>63</v>
      </c>
      <c r="F48" s="74"/>
      <c r="I48" s="11"/>
    </row>
    <row r="49" spans="1:6" ht="12.75" customHeight="1">
      <c r="A49" s="31" t="s">
        <v>70</v>
      </c>
      <c r="B49" s="32"/>
      <c r="C49" s="66"/>
      <c r="D49" s="66"/>
      <c r="E49" s="66"/>
      <c r="F49" s="67"/>
    </row>
    <row r="50" spans="1:6" ht="12.75" customHeight="1">
      <c r="A50" s="28"/>
      <c r="B50" s="28"/>
      <c r="C50" s="53"/>
      <c r="D50" s="53"/>
      <c r="E50" s="53"/>
      <c r="F50" s="53"/>
    </row>
    <row r="51" spans="1:6" ht="12.75" customHeight="1">
      <c r="A51" s="28"/>
      <c r="B51" s="28"/>
      <c r="C51" s="53"/>
      <c r="D51" s="53"/>
      <c r="E51" s="53"/>
      <c r="F51" s="53"/>
    </row>
    <row r="54" ht="12.75" customHeight="1">
      <c r="D54" s="60"/>
    </row>
    <row r="55" ht="12.75" customHeight="1">
      <c r="F55" s="54"/>
    </row>
    <row r="56" spans="3:6" ht="12.75" customHeight="1">
      <c r="C56" s="55"/>
      <c r="D56" s="55"/>
      <c r="E56" s="55"/>
      <c r="F56" s="55"/>
    </row>
    <row r="57" spans="1:7" s="35" customFormat="1" ht="12.75" customHeight="1">
      <c r="A57" s="34"/>
      <c r="B57" s="34"/>
      <c r="C57" s="56"/>
      <c r="D57" s="56"/>
      <c r="E57" s="56"/>
      <c r="F57" s="56"/>
      <c r="G57" s="34"/>
    </row>
    <row r="58" spans="1:7" s="35" customFormat="1" ht="12.75" customHeight="1">
      <c r="A58" s="34"/>
      <c r="B58" s="34"/>
      <c r="C58" s="56"/>
      <c r="D58" s="56"/>
      <c r="E58" s="56"/>
      <c r="F58" s="56"/>
      <c r="G58" s="34"/>
    </row>
  </sheetData>
  <sheetProtection/>
  <mergeCells count="13">
    <mergeCell ref="A17:F17"/>
    <mergeCell ref="E15:F15"/>
    <mergeCell ref="A14:E14"/>
    <mergeCell ref="C12:D12"/>
    <mergeCell ref="D15:D16"/>
    <mergeCell ref="A15:A16"/>
    <mergeCell ref="C2:F2"/>
    <mergeCell ref="E48:F48"/>
    <mergeCell ref="A30:F30"/>
    <mergeCell ref="C13:D13"/>
    <mergeCell ref="B15:B16"/>
    <mergeCell ref="C15:C16"/>
    <mergeCell ref="A11:F11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6" r:id="rId1"/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2022-12-02T08:48:31Z</cp:lastPrinted>
  <dcterms:created xsi:type="dcterms:W3CDTF">2014-01-17T10:52:16Z</dcterms:created>
  <dcterms:modified xsi:type="dcterms:W3CDTF">2022-12-02T08:51:08Z</dcterms:modified>
  <cp:category/>
  <cp:version/>
  <cp:contentType/>
  <cp:contentStatus/>
</cp:coreProperties>
</file>