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Аня\ПРОГРАМИ 2019-2024 роки\2023\Звіт за 2023 не затверджений\Доопрацьоване\"/>
    </mc:Choice>
  </mc:AlternateContent>
  <bookViews>
    <workbookView xWindow="-105" yWindow="-105" windowWidth="23250" windowHeight="12450"/>
  </bookViews>
  <sheets>
    <sheet name="Додаток 6" sheetId="4" r:id="rId1"/>
  </sheets>
  <definedNames>
    <definedName name="_xlnm._FilterDatabase" localSheetId="0" hidden="1">'Додаток 6'!$A$11:$H$209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4" l="1"/>
  <c r="F25" i="4"/>
  <c r="F134" i="4"/>
  <c r="E41" i="4"/>
  <c r="E89" i="4"/>
  <c r="F147" i="4" l="1"/>
  <c r="F9" i="4" l="1"/>
  <c r="G9" i="4" s="1"/>
  <c r="F172" i="4"/>
  <c r="F90" i="4"/>
  <c r="F89" i="4"/>
  <c r="F88" i="4" s="1"/>
  <c r="F42" i="4"/>
  <c r="F41" i="4"/>
  <c r="F40" i="4" s="1"/>
  <c r="F26" i="4"/>
  <c r="F24" i="4"/>
  <c r="F10" i="4" l="1"/>
  <c r="F146" i="4"/>
  <c r="G93" i="4"/>
  <c r="F154" i="4" l="1"/>
  <c r="F38" i="4"/>
  <c r="G200" i="4"/>
  <c r="G208" i="4"/>
  <c r="F207" i="4"/>
  <c r="F199" i="4"/>
  <c r="F197" i="4"/>
  <c r="G197" i="4" s="1"/>
  <c r="F203" i="4"/>
  <c r="G204" i="4"/>
  <c r="F181" i="4"/>
  <c r="F179" i="4"/>
  <c r="G179" i="4" s="1"/>
  <c r="G187" i="4"/>
  <c r="F186" i="4"/>
  <c r="G178" i="4"/>
  <c r="G177" i="4"/>
  <c r="G180" i="4"/>
  <c r="G195" i="4"/>
  <c r="G193" i="4"/>
  <c r="F48" i="4"/>
  <c r="G49" i="4"/>
  <c r="G149" i="4"/>
  <c r="G141" i="4"/>
  <c r="G37" i="4"/>
  <c r="F36" i="4"/>
  <c r="F28" i="4"/>
  <c r="G29" i="4"/>
  <c r="F117" i="4"/>
  <c r="G118" i="4"/>
  <c r="F144" i="4"/>
  <c r="G143" i="4"/>
  <c r="F142" i="4"/>
  <c r="G139" i="4"/>
  <c r="F136" i="4"/>
  <c r="G132" i="4"/>
  <c r="F92" i="4"/>
  <c r="G155" i="4"/>
  <c r="F156" i="4"/>
  <c r="G97" i="4"/>
  <c r="F96" i="4"/>
  <c r="F152" i="4"/>
  <c r="F150" i="4"/>
  <c r="G151" i="4"/>
  <c r="F158" i="4"/>
  <c r="G159" i="4"/>
  <c r="G181" i="4" l="1"/>
  <c r="F171" i="4"/>
  <c r="F170" i="4" s="1"/>
  <c r="E171" i="4"/>
  <c r="E148" i="4"/>
  <c r="E147" i="4"/>
  <c r="E84" i="4"/>
  <c r="E80" i="4"/>
  <c r="E69" i="4"/>
  <c r="E68" i="4" s="1"/>
  <c r="E57" i="4"/>
  <c r="E56" i="4" s="1"/>
  <c r="E48" i="4"/>
  <c r="E13" i="4"/>
  <c r="E40" i="4" l="1"/>
  <c r="G41" i="4"/>
  <c r="E88" i="4"/>
  <c r="G89" i="4"/>
  <c r="E24" i="4"/>
  <c r="G25" i="4"/>
  <c r="E146" i="4"/>
  <c r="G147" i="4"/>
  <c r="E170" i="4"/>
  <c r="G171" i="4"/>
</calcChain>
</file>

<file path=xl/sharedStrings.xml><?xml version="1.0" encoding="utf-8"?>
<sst xmlns="http://schemas.openxmlformats.org/spreadsheetml/2006/main" count="658" uniqueCount="143">
  <si>
    <t>Група результативних показників</t>
  </si>
  <si>
    <t>Одиниця виміру</t>
  </si>
  <si>
    <t>Продукту</t>
  </si>
  <si>
    <t>Якості</t>
  </si>
  <si>
    <t>Витрат</t>
  </si>
  <si>
    <t>Ефективності</t>
  </si>
  <si>
    <t>відповідального виконавця завдання/головного розпорядника бюджетних коштів*, найменування КПКВК</t>
  </si>
  <si>
    <t>Назва результативного показника</t>
  </si>
  <si>
    <t>Значення показника</t>
  </si>
  <si>
    <t>Відсоток виконання кол. 6/кол.5</t>
  </si>
  <si>
    <t>Причини невиконання</t>
  </si>
  <si>
    <t>план</t>
  </si>
  <si>
    <t>виконано</t>
  </si>
  <si>
    <t>Завдання 1. Зниження рівня забруднення атмосферного повітря</t>
  </si>
  <si>
    <t>Загальний обсяг фінасування</t>
  </si>
  <si>
    <t xml:space="preserve">Витрати на одиницю показника продукту </t>
  </si>
  <si>
    <t>Кількість розроблених звітів</t>
  </si>
  <si>
    <t>Кількість проведених лабораторних вимірювань джерел викидів</t>
  </si>
  <si>
    <t>Завдання 2. Зниження рівня забруднення водних ресурсів</t>
  </si>
  <si>
    <t>Середні витрати на одиницю показника продукту</t>
  </si>
  <si>
    <t>Відсоток виконання заходу</t>
  </si>
  <si>
    <t>Кількість затампонованих свердловин</t>
  </si>
  <si>
    <t>Завдання 3. Поліпшення екологічного стану водних об’єктів, у т.ч. відновлення та підтримання сприятливого гідрологічного режиму</t>
  </si>
  <si>
    <t>Площа території, на якій проводиться санітарні заходи та благоустрій</t>
  </si>
  <si>
    <t>Кількість реконструйованих випусків зливових вод</t>
  </si>
  <si>
    <t>Завдання 4. Поліпшення технічного стану та благоустрою водойм</t>
  </si>
  <si>
    <t>Довжина русла, що потребує розчищення</t>
  </si>
  <si>
    <t>Витрати на одиницю показника продукту</t>
  </si>
  <si>
    <t>Кількість реконструйованих об'єктів</t>
  </si>
  <si>
    <t>Завдання 5. Збереження площ зелених зон та забезпечення якісного озеленення</t>
  </si>
  <si>
    <t>Кількість посаджених/замінених дерев (кущів)</t>
  </si>
  <si>
    <t>Площа створених/відновлених газонів</t>
  </si>
  <si>
    <t>Завдання 6. Очищення міського середовища від негативних наслідків буреломів, вітровалів</t>
  </si>
  <si>
    <t>Обсяг ліквідованої деревини</t>
  </si>
  <si>
    <t>Кількість виготовлених знаків необхідних для встановлення</t>
  </si>
  <si>
    <t>Загальний обсяг фінасування по заходу</t>
  </si>
  <si>
    <t>Облаштована площа доріжок</t>
  </si>
  <si>
    <t xml:space="preserve">Загальний обсяг фінасування </t>
  </si>
  <si>
    <t>Встановлення камери відеоспостереження</t>
  </si>
  <si>
    <t>Встановлення вуличних світильників на сонячних батареях</t>
  </si>
  <si>
    <t>Кількість ботанічних садів, що утримуються</t>
  </si>
  <si>
    <t>Кількість видів придбаних екземплярів</t>
  </si>
  <si>
    <t>Кількість придбаного обладнання</t>
  </si>
  <si>
    <t>Кількість розроблених проєктів</t>
  </si>
  <si>
    <t>Кількість придбаних кормів</t>
  </si>
  <si>
    <t>Кількість придбаних генераторів</t>
  </si>
  <si>
    <t>Кількість придбаного інвентарю,засобів, предметів</t>
  </si>
  <si>
    <t>Завдання 8. Контроль за місцями чи об’єктами розміщення відходів для запобігання шкідливому впливу їх на навколишнє природне середовище та здоров’я людини</t>
  </si>
  <si>
    <t>Кількість люмінесцентних ламп,переданих спецалізованому підприємству, що має ліцензію</t>
  </si>
  <si>
    <t>Кількість пестицидів переданих на утилізацію підприємству, що має ліцензію</t>
  </si>
  <si>
    <t>Площа влаштованих карт складування</t>
  </si>
  <si>
    <t>Завдання 9. Відновлення порушених земель</t>
  </si>
  <si>
    <t>Кількість висаджених зелених насаджень</t>
  </si>
  <si>
    <t>Завдання 10. Еколого - просвітницька діяльність</t>
  </si>
  <si>
    <t>Кількість виданих бюлетнів</t>
  </si>
  <si>
    <t>Захід 2. Проведення у позашкільному вихованні освітніх акцій, проєктів, семінарів, лекцій та екскурсій з питань екології та охорони природи</t>
  </si>
  <si>
    <t>Кількість проведених акцій</t>
  </si>
  <si>
    <t>Кількість проведених заходів</t>
  </si>
  <si>
    <t>Захід 4. Підготовка і видання поліграфічної продукції щодо пропаганди охорони навколишнього природного середовища</t>
  </si>
  <si>
    <t>Кількість видів поліграфічної продукції</t>
  </si>
  <si>
    <t>Кількість проведених просвітницьких ініціатив</t>
  </si>
  <si>
    <t>Кількість улаштованих сонячних електростанцій</t>
  </si>
  <si>
    <t>Кількість заходів супроводу</t>
  </si>
  <si>
    <t>од.</t>
  </si>
  <si>
    <t>грн/од.</t>
  </si>
  <si>
    <t>%</t>
  </si>
  <si>
    <t xml:space="preserve"> м²</t>
  </si>
  <si>
    <t>га</t>
  </si>
  <si>
    <t>грн/га</t>
  </si>
  <si>
    <t>шт.</t>
  </si>
  <si>
    <t>м</t>
  </si>
  <si>
    <t>грн/м</t>
  </si>
  <si>
    <t>од</t>
  </si>
  <si>
    <t>грн/шт.</t>
  </si>
  <si>
    <t>т</t>
  </si>
  <si>
    <t>грн/т</t>
  </si>
  <si>
    <t>грн</t>
  </si>
  <si>
    <t xml:space="preserve">Відсоток виконання заходів </t>
  </si>
  <si>
    <r>
      <t xml:space="preserve">Захід 1. Розробка проєктів інвентаризації джерел викидів забруднюючих речовин в атмосферне повітря     закладів галузі «Освіта», культурно-освітніх закладів та установ Сумської міської територіальної громади
</t>
    </r>
    <r>
      <rPr>
        <b/>
        <i/>
        <u/>
        <sz val="9"/>
        <color theme="1"/>
        <rFont val="Times New Roman"/>
        <family val="1"/>
        <charset val="204"/>
      </rPr>
      <t xml:space="preserve">Відповідальний виконавець: </t>
    </r>
    <r>
      <rPr>
        <sz val="9"/>
        <color theme="1"/>
        <rFont val="Times New Roman"/>
        <family val="1"/>
        <charset val="204"/>
      </rPr>
      <t xml:space="preserve">Управління освіти і науки Сумської міської ради, відділ культури Сумської міської ради
</t>
    </r>
    <r>
      <rPr>
        <b/>
        <i/>
        <u/>
        <sz val="9"/>
        <color theme="1"/>
        <rFont val="Times New Roman"/>
        <family val="1"/>
        <charset val="204"/>
      </rPr>
      <t>Природоохоронні заходи за рахунок цілоьових фондів ( КТПКВКМБ-8340)</t>
    </r>
    <r>
      <rPr>
        <sz val="9"/>
        <color theme="1"/>
        <rFont val="Times New Roman"/>
        <family val="1"/>
        <charset val="204"/>
      </rPr>
      <t xml:space="preserve">
</t>
    </r>
  </si>
  <si>
    <t>Кількість заходів</t>
  </si>
  <si>
    <t>Відсоток виконання заходів</t>
  </si>
  <si>
    <t>Кількість   збудованих /
реконструйованих напірних / самопливних колекторів</t>
  </si>
  <si>
    <r>
      <t>Кількість об</t>
    </r>
    <r>
      <rPr>
        <sz val="9"/>
        <color theme="1"/>
        <rFont val="Rockwell"/>
        <family val="1"/>
      </rPr>
      <t>'</t>
    </r>
    <r>
      <rPr>
        <sz val="9"/>
        <color theme="1"/>
        <rFont val="Times New Roman"/>
        <family val="1"/>
        <charset val="204"/>
      </rPr>
      <t>єктів будівництва</t>
    </r>
  </si>
  <si>
    <r>
      <t xml:space="preserve">Захід 1. Проведення санітарних заходів та благоустрою у прибережних смугах річок Псел, Сумка, Стрілка, ін. водних об’єктів, очищення русел річок
</t>
    </r>
    <r>
      <rPr>
        <b/>
        <i/>
        <u/>
        <sz val="9"/>
        <color theme="1"/>
        <rFont val="Times New Roman"/>
        <family val="1"/>
        <charset val="204"/>
      </rPr>
      <t>Відповідальний  виконавець</t>
    </r>
    <r>
      <rPr>
        <sz val="9"/>
        <color theme="1"/>
        <rFont val="Times New Roman"/>
        <family val="1"/>
        <charset val="204"/>
      </rPr>
      <t xml:space="preserve">: Департамент інфраструктури   міста   Сумської   міської   ради
</t>
    </r>
    <r>
      <rPr>
        <b/>
        <i/>
        <u/>
        <sz val="9"/>
        <color theme="1"/>
        <rFont val="Times New Roman"/>
        <family val="1"/>
        <charset val="204"/>
      </rPr>
      <t>Природоохоронні   заходи   за   рахунок   цільових фондів (КТПКВКМБ - 8340)</t>
    </r>
    <r>
      <rPr>
        <sz val="9"/>
        <color theme="1"/>
        <rFont val="Times New Roman"/>
        <family val="1"/>
        <charset val="204"/>
      </rPr>
      <t xml:space="preserve">
</t>
    </r>
  </si>
  <si>
    <r>
      <t>грн/м</t>
    </r>
    <r>
      <rPr>
        <sz val="9"/>
        <color theme="1"/>
        <rFont val="Calibri"/>
        <family val="2"/>
        <charset val="204"/>
      </rPr>
      <t>²</t>
    </r>
  </si>
  <si>
    <r>
      <t xml:space="preserve">Захід 2. Проведення санітарних заходів та благоустрою у прибережній смузі оз. Чеха
</t>
    </r>
    <r>
      <rPr>
        <b/>
        <i/>
        <u/>
        <sz val="9"/>
        <color theme="1"/>
        <rFont val="Times New Roman"/>
        <family val="1"/>
        <charset val="204"/>
      </rPr>
      <t xml:space="preserve">Відповідальний  виконавець: </t>
    </r>
    <r>
      <rPr>
        <sz val="9"/>
        <color theme="1"/>
        <rFont val="Times New Roman"/>
        <family val="1"/>
        <charset val="204"/>
      </rPr>
      <t xml:space="preserve"> Департамент інфраструктури   міста   Сумської   міської   ради
</t>
    </r>
    <r>
      <rPr>
        <b/>
        <i/>
        <u/>
        <sz val="9"/>
        <color theme="1"/>
        <rFont val="Times New Roman"/>
        <family val="1"/>
        <charset val="204"/>
      </rPr>
      <t>Природоохоронні   заходи   за   рахунок   цільових фондів (КТПКВКМБ - 8340)</t>
    </r>
  </si>
  <si>
    <r>
      <t xml:space="preserve">Захід 1. Поліпшення технічного стану та благоустрою водойм (розчищення озер, малих річок, каналів та інших водойм): Капітальний ремонт об’єктів благоустрою – розчищення річки Сумки між Воскресенським та Шевченківським мостами
</t>
    </r>
    <r>
      <rPr>
        <b/>
        <i/>
        <u/>
        <sz val="9"/>
        <color theme="1"/>
        <rFont val="Times New Roman"/>
        <family val="1"/>
        <charset val="204"/>
      </rPr>
      <t>Відповідальний  виконавець:</t>
    </r>
    <r>
      <rPr>
        <sz val="9"/>
        <color theme="1"/>
        <rFont val="Times New Roman"/>
        <family val="1"/>
        <charset val="204"/>
      </rPr>
      <t xml:space="preserve">  Департамент інфраструктури   міста   Сумської   міської   ради
</t>
    </r>
    <r>
      <rPr>
        <b/>
        <i/>
        <u/>
        <sz val="9"/>
        <color theme="1"/>
        <rFont val="Times New Roman"/>
        <family val="1"/>
        <charset val="204"/>
      </rPr>
      <t>Організація  благоустрою населених пунктів (КТПКВКМБ-6030)
Природоохоронні   заходи   за   рахунок   цільових фондів (КТПКВКМБ-8340)</t>
    </r>
  </si>
  <si>
    <r>
      <t xml:space="preserve">Захід 2. Реконструкція підпірної гідроспоруди під Шевченківським мостом 
</t>
    </r>
    <r>
      <rPr>
        <b/>
        <i/>
        <u/>
        <sz val="9"/>
        <color theme="1"/>
        <rFont val="Times New Roman"/>
        <family val="1"/>
        <charset val="204"/>
      </rPr>
      <t>Відповідальний  виконавець:</t>
    </r>
    <r>
      <rPr>
        <sz val="9"/>
        <color theme="1"/>
        <rFont val="Times New Roman"/>
        <family val="1"/>
        <charset val="204"/>
      </rPr>
      <t xml:space="preserve">  Департамент інфраструктури   міста   Сумської   міської   ради
</t>
    </r>
    <r>
      <rPr>
        <b/>
        <i/>
        <u/>
        <sz val="9"/>
        <color theme="1"/>
        <rFont val="Times New Roman"/>
        <family val="1"/>
        <charset val="204"/>
      </rPr>
      <t>Будівництво інших об’єктів комунальної власності (КТПКВКМБ-7330)
Природоохоронні заходи за   рахунок   цільових фондів (КТПКВКМБ-8340)</t>
    </r>
  </si>
  <si>
    <r>
      <t xml:space="preserve">Захід 1. Садіння нових дерев і кущів, заміна засохлих та пошкоджених дерев і кущів уздовж основних магістралей та доріг, у парках, скверах, у межах прибережних смуг річок і водойм
</t>
    </r>
    <r>
      <rPr>
        <b/>
        <i/>
        <u/>
        <sz val="9"/>
        <color theme="1"/>
        <rFont val="Times New Roman"/>
        <family val="1"/>
        <charset val="204"/>
      </rPr>
      <t>Відповідальний виконавець</t>
    </r>
    <r>
      <rPr>
        <sz val="9"/>
        <color theme="1"/>
        <rFont val="Times New Roman"/>
        <family val="1"/>
        <charset val="204"/>
      </rPr>
      <t xml:space="preserve">:   Департамент інфраструктури   міста   Сумської   міської   ради
</t>
    </r>
    <r>
      <rPr>
        <b/>
        <i/>
        <u/>
        <sz val="9"/>
        <color theme="1"/>
        <rFont val="Times New Roman"/>
        <family val="1"/>
        <charset val="204"/>
      </rPr>
      <t xml:space="preserve">
Природоохоронні заходи за рахунок цільових
фондів (КТПКВКМБ-8340)</t>
    </r>
  </si>
  <si>
    <r>
      <t xml:space="preserve">Захід 2. Створення та відновлення газонів у парках та скверах
</t>
    </r>
    <r>
      <rPr>
        <b/>
        <i/>
        <u/>
        <sz val="9"/>
        <color theme="1"/>
        <rFont val="Times New Roman"/>
        <family val="1"/>
        <charset val="204"/>
      </rPr>
      <t>Відповідальний виконавець</t>
    </r>
    <r>
      <rPr>
        <sz val="9"/>
        <color theme="1"/>
        <rFont val="Times New Roman"/>
        <family val="1"/>
        <charset val="204"/>
      </rPr>
      <t xml:space="preserve">: Департамент інфраструктури  міста  Сумської  міської  ради
</t>
    </r>
    <r>
      <rPr>
        <b/>
        <i/>
        <u/>
        <sz val="9"/>
        <color theme="1"/>
        <rFont val="Times New Roman"/>
        <family val="1"/>
        <charset val="204"/>
      </rPr>
      <t>Природоохоронні  заходи  за  рахунок  цільових  фондів (КТПКВКМБ-8340)</t>
    </r>
    <r>
      <rPr>
        <sz val="9"/>
        <color theme="1"/>
        <rFont val="Times New Roman"/>
        <family val="1"/>
        <charset val="204"/>
      </rPr>
      <t xml:space="preserve">
</t>
    </r>
  </si>
  <si>
    <r>
      <t>м</t>
    </r>
    <r>
      <rPr>
        <sz val="9"/>
        <color theme="1"/>
        <rFont val="Calibri"/>
        <family val="2"/>
        <charset val="204"/>
      </rPr>
      <t>²</t>
    </r>
  </si>
  <si>
    <r>
      <t>м</t>
    </r>
    <r>
      <rPr>
        <sz val="9"/>
        <color theme="1"/>
        <rFont val="Calibri"/>
        <family val="2"/>
        <charset val="204"/>
      </rPr>
      <t>³</t>
    </r>
  </si>
  <si>
    <r>
      <t>грн/м</t>
    </r>
    <r>
      <rPr>
        <sz val="9"/>
        <color theme="1"/>
        <rFont val="Calibri"/>
        <family val="2"/>
        <charset val="204"/>
      </rPr>
      <t>³</t>
    </r>
  </si>
  <si>
    <r>
      <t xml:space="preserve">Захід 1. Ліквідація наслідків буреломів, вітровалів на території Сумської міської територіальної громади
</t>
    </r>
    <r>
      <rPr>
        <b/>
        <i/>
        <u/>
        <sz val="9"/>
        <color theme="1"/>
        <rFont val="Times New Roman"/>
        <family val="1"/>
        <charset val="204"/>
      </rPr>
      <t>Відповідальний  виконавець:</t>
    </r>
    <r>
      <rPr>
        <sz val="9"/>
        <color theme="1"/>
        <rFont val="Times New Roman"/>
        <family val="1"/>
        <charset val="204"/>
      </rPr>
      <t xml:space="preserve">
Департамент інфраструктури  міста  Сумської  міської  ради
</t>
    </r>
    <r>
      <rPr>
        <b/>
        <i/>
        <u/>
        <sz val="9"/>
        <color theme="1"/>
        <rFont val="Times New Roman"/>
        <family val="1"/>
        <charset val="204"/>
      </rPr>
      <t>Природоохоронні  заходи  за  рахунок  цільових  фондів (КТПКВКМБ-8340)</t>
    </r>
  </si>
  <si>
    <t>Завдання 7. Належне утримання і розвиток обєктів природно - заповідного фонду</t>
  </si>
  <si>
    <t>Кількість пам'яток природи, за якими здійснюється догляд</t>
  </si>
  <si>
    <t>Кількість об'єктів, що утримується</t>
  </si>
  <si>
    <r>
      <t xml:space="preserve">Захід 3. Виготовлення та встановлення охоронних  знаків для об’єктів природно-заповідного фонду Сумської міської територіальної громади
</t>
    </r>
    <r>
      <rPr>
        <b/>
        <i/>
        <u/>
        <sz val="9"/>
        <color theme="1"/>
        <rFont val="Times New Roman"/>
        <family val="1"/>
        <charset val="204"/>
      </rPr>
      <t xml:space="preserve">Відповідальний  виконавець: </t>
    </r>
    <r>
      <rPr>
        <sz val="9"/>
        <color theme="1"/>
        <rFont val="Times New Roman"/>
        <family val="1"/>
        <charset val="204"/>
      </rPr>
      <t xml:space="preserve"> Департамент  інфраструктури міста Сумської міської ради 
</t>
    </r>
    <r>
      <rPr>
        <b/>
        <i/>
        <u/>
        <sz val="9"/>
        <color theme="1"/>
        <rFont val="Times New Roman"/>
        <family val="1"/>
        <charset val="204"/>
      </rPr>
      <t>Природоохоронні заходи за рахунок цільових фондів (КТПКВКМБ-8340)</t>
    </r>
  </si>
  <si>
    <r>
      <t xml:space="preserve">
Захід 4. Облаштування території (доріжок, огорожі тощо)
ботанічного саду місцевого значення «Юннатівський»
</t>
    </r>
    <r>
      <rPr>
        <b/>
        <i/>
        <u/>
        <sz val="9"/>
        <color theme="1"/>
        <rFont val="Times New Roman"/>
        <family val="1"/>
        <charset val="204"/>
      </rPr>
      <t xml:space="preserve">Відповідальний  виконавець: </t>
    </r>
    <r>
      <rPr>
        <sz val="9"/>
        <color theme="1"/>
        <rFont val="Times New Roman"/>
        <family val="1"/>
        <charset val="204"/>
      </rPr>
      <t xml:space="preserve"> Управління освіти   і   науки   Сумської   міської   ради, центр  еколого-натуралістичної  творчості учнівської молоді Сумської міської ради
</t>
    </r>
    <r>
      <rPr>
        <b/>
        <i/>
        <u/>
        <sz val="9"/>
        <color theme="1"/>
        <rFont val="Times New Roman"/>
        <family val="1"/>
        <charset val="204"/>
      </rPr>
      <t xml:space="preserve">
Природоохоронні  заходи за рахунок цільових  фондів
(КТПКВКМБ-8340)</t>
    </r>
    <r>
      <rPr>
        <sz val="9"/>
        <color theme="1"/>
        <rFont val="Times New Roman"/>
        <family val="1"/>
        <charset val="204"/>
      </rPr>
      <t xml:space="preserve">
</t>
    </r>
  </si>
  <si>
    <r>
      <t xml:space="preserve">Захід 5. Утримання ботанічного саду місцевого значення «Юннатівський»
</t>
    </r>
    <r>
      <rPr>
        <b/>
        <i/>
        <u/>
        <sz val="9"/>
        <color theme="1"/>
        <rFont val="Times New Roman"/>
        <family val="1"/>
        <charset val="204"/>
      </rPr>
      <t>Відповідальний виконавець:</t>
    </r>
    <r>
      <rPr>
        <sz val="9"/>
        <color theme="1"/>
        <rFont val="Times New Roman"/>
        <family val="1"/>
        <charset val="204"/>
      </rPr>
      <t xml:space="preserve">   Управління освіти і науки Сумської міської ради, центр  еколого-натуралістичної творчості учнівської молоді Сумської міської ради
</t>
    </r>
    <r>
      <rPr>
        <b/>
        <i/>
        <u/>
        <sz val="9"/>
        <color theme="1"/>
        <rFont val="Times New Roman"/>
        <family val="1"/>
        <charset val="204"/>
      </rPr>
      <t xml:space="preserve">
Природоохоронні заходи за рахунок  цільових фондів
(КТПКВКМБ-8340)</t>
    </r>
  </si>
  <si>
    <r>
      <t xml:space="preserve">Захід 6. Поповнення експозицій рідкісних та зникаючих рослин і тварин у ботанічному саду місцевого значення «Юннатівський»
</t>
    </r>
    <r>
      <rPr>
        <b/>
        <i/>
        <u/>
        <sz val="9"/>
        <color theme="1"/>
        <rFont val="Times New Roman"/>
        <family val="1"/>
        <charset val="204"/>
      </rPr>
      <t>Відповідальний  виконавець:</t>
    </r>
    <r>
      <rPr>
        <sz val="9"/>
        <color theme="1"/>
        <rFont val="Times New Roman"/>
        <family val="1"/>
        <charset val="204"/>
      </rPr>
      <t xml:space="preserve"> Управління освіти і науки Сумської міської ради, центр еколого-натуралістичної творчості учнівської молоді Сумської міської ради
</t>
    </r>
    <r>
      <rPr>
        <b/>
        <i/>
        <u/>
        <sz val="9"/>
        <color theme="1"/>
        <rFont val="Times New Roman"/>
        <family val="1"/>
        <charset val="204"/>
      </rPr>
      <t>Природоохоронні заходи за рахунок цільових фондів (КТПКВКМБ-8340)</t>
    </r>
  </si>
  <si>
    <r>
      <t xml:space="preserve">Захід 7. Придбання спеціального обладнання для створення лабораторії та проведення  науково-дослідницьких робіт на території  ботанічного саду місцевого значення «Юннатівський»
</t>
    </r>
    <r>
      <rPr>
        <b/>
        <i/>
        <u/>
        <sz val="9"/>
        <color theme="1"/>
        <rFont val="Times New Roman"/>
        <family val="1"/>
        <charset val="204"/>
      </rPr>
      <t xml:space="preserve">
Відповідальний виконавець: </t>
    </r>
    <r>
      <rPr>
        <sz val="9"/>
        <color theme="1"/>
        <rFont val="Times New Roman"/>
        <family val="1"/>
        <charset val="204"/>
      </rPr>
      <t xml:space="preserve">Управління освіти і науки Сумської міської ради, центр еколого-натуралістичної творчості учнівської молоді Сумської міської ради
</t>
    </r>
    <r>
      <rPr>
        <b/>
        <i/>
        <u/>
        <sz val="9"/>
        <color theme="1"/>
        <rFont val="Times New Roman"/>
        <family val="1"/>
        <charset val="204"/>
      </rPr>
      <t>Природоохоронні заходи за    рахунок цільових фондів (КТПКВКМБ-8340)</t>
    </r>
  </si>
  <si>
    <r>
      <t xml:space="preserve">Захід 8. Розроблення проєктів створення територій і об’єктів природно-заповідного фонду та організації їх територій у межах Сумської міської територіальної громади
</t>
    </r>
    <r>
      <rPr>
        <b/>
        <i/>
        <u/>
        <sz val="9"/>
        <color theme="1"/>
        <rFont val="Times New Roman"/>
        <family val="1"/>
        <charset val="204"/>
      </rPr>
      <t xml:space="preserve">Відповідальний виконавець: </t>
    </r>
    <r>
      <rPr>
        <sz val="9"/>
        <color theme="1"/>
        <rFont val="Times New Roman"/>
        <family val="1"/>
        <charset val="204"/>
      </rPr>
      <t xml:space="preserve">Департамент фінансів, економіки  та  інвестицій   Сумської міської ради
</t>
    </r>
    <r>
      <rPr>
        <b/>
        <i/>
        <u/>
        <sz val="9"/>
        <color theme="1"/>
        <rFont val="Times New Roman"/>
        <family val="1"/>
        <charset val="204"/>
      </rPr>
      <t xml:space="preserve">
Природоохоронні заходи за рахунок цільових фондів
(КТПКВКМБ-8340)</t>
    </r>
  </si>
  <si>
    <r>
      <t xml:space="preserve">Захід 9. Діяльність щодо збереження видів тварин і рослин, занесених до Червоної книги України, поліпшення середовища їх перебування чи зростання, створення належних умов для розмноження у природних умовах, розведення та розселення у ботанічному саду місцевого значення «Юннатівський»
</t>
    </r>
    <r>
      <rPr>
        <b/>
        <i/>
        <u/>
        <sz val="9"/>
        <color theme="1"/>
        <rFont val="Times New Roman"/>
        <family val="1"/>
        <charset val="204"/>
      </rPr>
      <t xml:space="preserve">Відповідальний виконавець:   </t>
    </r>
    <r>
      <rPr>
        <sz val="9"/>
        <color theme="1"/>
        <rFont val="Times New Roman"/>
        <family val="1"/>
        <charset val="204"/>
      </rPr>
      <t xml:space="preserve">Управління освіти  і  науки Сумської  міської  ради, центр еколого-натуралістичної творчості учнівської молоді Сумської міської ради
</t>
    </r>
    <r>
      <rPr>
        <b/>
        <i/>
        <u/>
        <sz val="9"/>
        <color theme="1"/>
        <rFont val="Times New Roman"/>
        <family val="1"/>
        <charset val="204"/>
      </rPr>
      <t>Природоохоронні заходи за рахунок цільових фондів (КТПКВКМБ-8340)</t>
    </r>
    <r>
      <rPr>
        <sz val="9"/>
        <color theme="1"/>
        <rFont val="Times New Roman"/>
        <family val="1"/>
        <charset val="204"/>
      </rPr>
      <t xml:space="preserve">
</t>
    </r>
  </si>
  <si>
    <t>Відсоток виконання заходів у поточному році</t>
  </si>
  <si>
    <r>
      <t xml:space="preserve">Захід 1. Забезпечення передачі відходів, що містять ртуть, сполуки ртуті (у тому числі відпрацьовані люмінесцентні лампи та прилади, що містять ртуть) в установах та закладах галузі «Освіта»
</t>
    </r>
    <r>
      <rPr>
        <b/>
        <i/>
        <u/>
        <sz val="9"/>
        <color theme="1"/>
        <rFont val="Times New Roman"/>
        <family val="1"/>
        <charset val="204"/>
      </rPr>
      <t>Відповідальний виконавець</t>
    </r>
    <r>
      <rPr>
        <sz val="9"/>
        <color theme="1"/>
        <rFont val="Times New Roman"/>
        <family val="1"/>
        <charset val="204"/>
      </rPr>
      <t xml:space="preserve">:   Управління освіти і науки Сумської міської ради
</t>
    </r>
    <r>
      <rPr>
        <b/>
        <i/>
        <u/>
        <sz val="9"/>
        <color theme="1"/>
        <rFont val="Times New Roman"/>
        <family val="1"/>
        <charset val="204"/>
      </rPr>
      <t>Природоохоронні  заходи  за  рахунок  цільових фондів
(КТПКВКМБ-8340)</t>
    </r>
  </si>
  <si>
    <r>
      <t xml:space="preserve">Захід 2. Забезпечення екологічно безпечного збирання, перевезення, зберігання, оброблення, утилізації непридатних та заборонених до використання хімічних засобів захисту рослин
</t>
    </r>
    <r>
      <rPr>
        <b/>
        <i/>
        <u/>
        <sz val="9"/>
        <color theme="1"/>
        <rFont val="Times New Roman"/>
        <family val="1"/>
        <charset val="204"/>
      </rPr>
      <t xml:space="preserve">Відповідальний  виконавець: </t>
    </r>
    <r>
      <rPr>
        <sz val="9"/>
        <color theme="1"/>
        <rFont val="Times New Roman"/>
        <family val="1"/>
        <charset val="204"/>
      </rPr>
      <t xml:space="preserve"> Департамент  інфраструктури міста Сумської міської ради
</t>
    </r>
    <r>
      <rPr>
        <b/>
        <i/>
        <u/>
        <sz val="9"/>
        <color theme="1"/>
        <rFont val="Times New Roman"/>
        <family val="1"/>
        <charset val="204"/>
      </rPr>
      <t>Природоохоронні  заходи  за    рахунок цільових  фондів (КТПКВКМБ-8340)
Утилізація відходів (КТПКВКМБ-8312)</t>
    </r>
    <r>
      <rPr>
        <sz val="9"/>
        <color theme="1"/>
        <rFont val="Times New Roman"/>
        <family val="1"/>
        <charset val="204"/>
      </rPr>
      <t xml:space="preserve">
</t>
    </r>
  </si>
  <si>
    <r>
      <t xml:space="preserve">Захід 3. Нове будівництво полігону для складування твердих побутових відходів на території Верхньосироватської сільської ради Сумського району Сумської області
</t>
    </r>
    <r>
      <rPr>
        <sz val="9"/>
        <color theme="1"/>
        <rFont val="Times New Roman"/>
        <family val="1"/>
        <charset val="204"/>
      </rPr>
      <t xml:space="preserve">
</t>
    </r>
    <r>
      <rPr>
        <b/>
        <i/>
        <u/>
        <sz val="9"/>
        <color theme="1"/>
        <rFont val="Times New Roman"/>
        <family val="1"/>
        <charset val="204"/>
      </rPr>
      <t>Відповідальний виконавець:</t>
    </r>
    <r>
      <rPr>
        <sz val="9"/>
        <color theme="1"/>
        <rFont val="Times New Roman"/>
        <family val="1"/>
        <charset val="204"/>
      </rPr>
      <t xml:space="preserve"> Управління капітального будівництва  та  дорожнього  господарства  Сумської  міської ради
</t>
    </r>
    <r>
      <rPr>
        <b/>
        <i/>
        <u/>
        <sz val="9"/>
        <color theme="1"/>
        <rFont val="Times New Roman"/>
        <family val="1"/>
        <charset val="204"/>
      </rPr>
      <t xml:space="preserve">
Будівництво інших об’єктів комунальної власності (КТПКВКМБ-7330)
Cпівфінансування  інвестиційних  проектів,  що  реалізуються за рахунок    коштів  державного фонду    регіонального розвитку (КТПКВКМБ-7361)
</t>
    </r>
  </si>
  <si>
    <r>
      <t xml:space="preserve">Захід 1. Створення захисних насаджень на ерозійно небезпечних землях на території Сумської міської територіальної громади (в районі вул. Тополянська та в Стецьківському старостинському окрузі)
</t>
    </r>
    <r>
      <rPr>
        <b/>
        <i/>
        <u/>
        <sz val="9"/>
        <color theme="1"/>
        <rFont val="Times New Roman"/>
        <family val="1"/>
        <charset val="204"/>
      </rPr>
      <t xml:space="preserve">
Відповідальний  виконавець: </t>
    </r>
    <r>
      <rPr>
        <sz val="9"/>
        <color theme="1"/>
        <rFont val="Times New Roman"/>
        <family val="1"/>
        <charset val="204"/>
      </rPr>
      <t xml:space="preserve"> Департамент  інфраструктури міста Сумської міської ради
</t>
    </r>
    <r>
      <rPr>
        <b/>
        <i/>
        <u/>
        <sz val="9"/>
        <color theme="1"/>
        <rFont val="Times New Roman"/>
        <family val="1"/>
        <charset val="204"/>
      </rPr>
      <t>Природоохоронні заходи за    рахунок цільових фондів (КТПКВКМБ-8340)</t>
    </r>
    <r>
      <rPr>
        <sz val="9"/>
        <color theme="1"/>
        <rFont val="Times New Roman"/>
        <family val="1"/>
        <charset val="204"/>
      </rPr>
      <t xml:space="preserve">
</t>
    </r>
  </si>
  <si>
    <r>
      <t xml:space="preserve">Захід 1. Видання інформаційно-освітнього екологічного бюлетеня Сумської міської ради «Екологічний орієнтир»
</t>
    </r>
    <r>
      <rPr>
        <sz val="9"/>
        <color theme="1"/>
        <rFont val="Times New Roman"/>
        <family val="1"/>
        <charset val="204"/>
      </rPr>
      <t xml:space="preserve">
</t>
    </r>
    <r>
      <rPr>
        <b/>
        <i/>
        <u/>
        <sz val="9"/>
        <color theme="1"/>
        <rFont val="Times New Roman"/>
        <family val="1"/>
        <charset val="204"/>
      </rPr>
      <t xml:space="preserve">Відповідальний виконавець: </t>
    </r>
    <r>
      <rPr>
        <sz val="9"/>
        <color theme="1"/>
        <rFont val="Times New Roman"/>
        <family val="1"/>
        <charset val="204"/>
      </rPr>
      <t xml:space="preserve">     Департамент фінансів, економіки  та  інвестицій  Сумської  міської  ради
</t>
    </r>
    <r>
      <rPr>
        <b/>
        <i/>
        <u/>
        <sz val="9"/>
        <color theme="1"/>
        <rFont val="Times New Roman"/>
        <family val="1"/>
        <charset val="204"/>
      </rPr>
      <t>Природоохоронні заходи  за    рахунок  цільових фондів (КТПКВКМБ-8340)</t>
    </r>
  </si>
  <si>
    <t xml:space="preserve">
Загальний обсяг фінасування</t>
  </si>
  <si>
    <r>
      <rPr>
        <b/>
        <i/>
        <u/>
        <sz val="9"/>
        <color theme="1"/>
        <rFont val="Times New Roman"/>
        <family val="1"/>
        <charset val="204"/>
      </rPr>
      <t xml:space="preserve">Відповідальний виконавець: </t>
    </r>
    <r>
      <rPr>
        <sz val="9"/>
        <color theme="1"/>
        <rFont val="Times New Roman"/>
        <family val="1"/>
        <charset val="204"/>
      </rPr>
      <t>Управління освіти і науки Сумської  міської ради, центр еколого-натуралістичної творчості учнівської молоді Сумської міської ради</t>
    </r>
  </si>
  <si>
    <r>
      <rPr>
        <b/>
        <i/>
        <u/>
        <sz val="9"/>
        <color theme="1"/>
        <rFont val="Times New Roman"/>
        <family val="1"/>
        <charset val="204"/>
      </rPr>
      <t xml:space="preserve">Відповідальний виконавець: </t>
    </r>
    <r>
      <rPr>
        <sz val="9"/>
        <color theme="1"/>
        <rFont val="Times New Roman"/>
        <family val="1"/>
        <charset val="204"/>
      </rPr>
      <t>Департамент фінансів, економіки та інвестицій Сумської міської ради</t>
    </r>
  </si>
  <si>
    <t>Природоохоронні заходи за  рахунок цільових фондів (КТПКВКМБ-8340)</t>
  </si>
  <si>
    <r>
      <t xml:space="preserve">Захід 3. Проведення для містян та гостей міста Суми заходів екологічного і природоохоронного напрямку
</t>
    </r>
    <r>
      <rPr>
        <b/>
        <i/>
        <u/>
        <sz val="9"/>
        <rFont val="Times New Roman"/>
        <family val="1"/>
        <charset val="204"/>
      </rPr>
      <t xml:space="preserve">Відповідальний виконавець: </t>
    </r>
    <r>
      <rPr>
        <sz val="9"/>
        <rFont val="Times New Roman"/>
        <family val="1"/>
        <charset val="204"/>
      </rPr>
      <t xml:space="preserve">  Виконком Сумської  міської ради, КУ «Агенція промоції «Суми» Сумської міської ради
</t>
    </r>
    <r>
      <rPr>
        <b/>
        <i/>
        <u/>
        <sz val="9"/>
        <rFont val="Times New Roman"/>
        <family val="1"/>
        <charset val="204"/>
      </rPr>
      <t>Природоохоронні заходи  за    рахунок  цільових фондів (КТПКВКМБ-8340)</t>
    </r>
    <r>
      <rPr>
        <sz val="9"/>
        <rFont val="Times New Roman"/>
        <family val="1"/>
        <charset val="204"/>
      </rPr>
      <t xml:space="preserve">
</t>
    </r>
  </si>
  <si>
    <t xml:space="preserve">
Витрат</t>
  </si>
  <si>
    <r>
      <rPr>
        <b/>
        <i/>
        <u/>
        <sz val="9"/>
        <color theme="1"/>
        <rFont val="Times New Roman"/>
        <family val="1"/>
        <charset val="204"/>
      </rPr>
      <t>Відповідальний виконавець</t>
    </r>
    <r>
      <rPr>
        <sz val="9"/>
        <color theme="1"/>
        <rFont val="Times New Roman"/>
        <family val="1"/>
        <charset val="204"/>
      </rPr>
      <t xml:space="preserve">: Управління освіти і науки Сумської міської ради </t>
    </r>
  </si>
  <si>
    <r>
      <rPr>
        <b/>
        <i/>
        <u/>
        <sz val="9"/>
        <color theme="1"/>
        <rFont val="Times New Roman"/>
        <family val="1"/>
        <charset val="204"/>
      </rPr>
      <t>Відповідальний  виконавець:</t>
    </r>
    <r>
      <rPr>
        <sz val="9"/>
        <color theme="1"/>
        <rFont val="Times New Roman"/>
        <family val="1"/>
        <charset val="204"/>
      </rPr>
      <t xml:space="preserve"> Департамент  фінансів, економіки та інвестицій Сумської міської ради   </t>
    </r>
  </si>
  <si>
    <t>Природоохоронні заходи за рахунок цільових фондів (КТПКВКМБ-8340)</t>
  </si>
  <si>
    <r>
      <t xml:space="preserve">Захід 5. Реалізація грантового проєкту «Підвищення обізнаності населення Сумської міської територіальної громади про можливості відновлювальної енергетики»
</t>
    </r>
    <r>
      <rPr>
        <b/>
        <i/>
        <u/>
        <sz val="9"/>
        <color theme="1"/>
        <rFont val="Times New Roman"/>
        <family val="1"/>
        <charset val="204"/>
      </rPr>
      <t>Відповідальний виконавець:</t>
    </r>
    <r>
      <rPr>
        <sz val="9"/>
        <color theme="1"/>
        <rFont val="Times New Roman"/>
        <family val="1"/>
        <charset val="204"/>
      </rPr>
      <t xml:space="preserve"> Управління освіти і науки Сумської міської ради
</t>
    </r>
    <r>
      <rPr>
        <b/>
        <i/>
        <u/>
        <sz val="9"/>
        <color theme="1"/>
        <rFont val="Times New Roman"/>
        <family val="1"/>
        <charset val="204"/>
      </rPr>
      <t>Природоохоронні заходи за рахунок цільових фондів (КТПКВКМБ-8340)
Реалізація програм допомоги і грантів Європейського Союзу, урядів   іноземних   держав,     міжнародних   організацій, донорських установ (КТПКВКМБ-7700)</t>
    </r>
  </si>
  <si>
    <t>Індикатор/індикатори програми **</t>
  </si>
  <si>
    <t>Кількість заходів з охорони навколишнього середовища</t>
  </si>
  <si>
    <t>17 661 604</t>
  </si>
  <si>
    <r>
      <rPr>
        <sz val="14"/>
        <color theme="1"/>
        <rFont val="Times New Roman"/>
        <family val="1"/>
        <charset val="204"/>
      </rPr>
      <t xml:space="preserve">
                                                                                                           </t>
    </r>
    <r>
      <rPr>
        <sz val="11"/>
        <color theme="1"/>
        <rFont val="Calibri"/>
        <family val="2"/>
        <charset val="204"/>
        <scheme val="minor"/>
      </rPr>
      <t xml:space="preserve">
</t>
    </r>
  </si>
  <si>
    <t>Запит на виготовлення бюлетня було розіслано до провідних видавництв міста Суми. Підтвердження цінових пропозицій щодо виготовлення бюлетня Сумської міської ради «Екологічний орієнтир» від видавництв до Департаменту фінансів, економіки та інвестицій Сумської міської ради не надходило.</t>
  </si>
  <si>
    <t xml:space="preserve">Клопотання про створення чи оголошення територій та об’єктів природно – заповідного фонду, які регулюються Законом України «Про природно - заповідний фонд» до Департаменту фінансів, економіки та інвестицій Сумської міської ради протягом 2023 року не надходили. 
</t>
  </si>
  <si>
    <t>Кошти в бюджеті СМТГ не були передбачені.</t>
  </si>
  <si>
    <t>Виконання заходу перенесено на 2024 рік</t>
  </si>
  <si>
    <t>Виконано не в повному обсязі</t>
  </si>
  <si>
    <r>
      <t xml:space="preserve">Захід 2.  Санітарне утримання та догляд за насадженнями парку - пам’ятки садово-паркового мистецтва місцевого значення «Басівський»
</t>
    </r>
    <r>
      <rPr>
        <b/>
        <i/>
        <u/>
        <sz val="9"/>
        <color theme="1"/>
        <rFont val="Times New Roman"/>
        <family val="1"/>
        <charset val="204"/>
      </rPr>
      <t>Відповідальний  виконавець</t>
    </r>
    <r>
      <rPr>
        <sz val="9"/>
        <color theme="1"/>
        <rFont val="Times New Roman"/>
        <family val="1"/>
        <charset val="204"/>
      </rPr>
      <t xml:space="preserve">:  Департамент  інфраструктури міста Сумської міської ради
</t>
    </r>
    <r>
      <rPr>
        <b/>
        <i/>
        <u/>
        <sz val="9"/>
        <color theme="1"/>
        <rFont val="Times New Roman"/>
        <family val="1"/>
        <charset val="204"/>
      </rPr>
      <t>Природоохоронні заходи за рахунок цільових фондів (КТПКВКМБ-8340)</t>
    </r>
    <r>
      <rPr>
        <sz val="9"/>
        <color theme="1"/>
        <rFont val="Times New Roman"/>
        <family val="1"/>
        <charset val="204"/>
      </rPr>
      <t xml:space="preserve">
</t>
    </r>
  </si>
  <si>
    <r>
      <t xml:space="preserve">Захід 3. Реконструкція системи відведення міських зливових стоків у поверхневі водні об’єкти   
</t>
    </r>
    <r>
      <rPr>
        <b/>
        <i/>
        <sz val="9"/>
        <color theme="1"/>
        <rFont val="Times New Roman"/>
        <family val="1"/>
        <charset val="204"/>
      </rPr>
      <t>Відповідальний  виконавець:</t>
    </r>
    <r>
      <rPr>
        <sz val="9"/>
        <color theme="1"/>
        <rFont val="Times New Roman"/>
        <family val="1"/>
        <charset val="204"/>
      </rPr>
      <t xml:space="preserve">  Департамент інфраструктури   міста   Сумської   міської   ради                                                                                                                                               </t>
    </r>
    <r>
      <rPr>
        <b/>
        <i/>
        <u/>
        <sz val="9"/>
        <color theme="1"/>
        <rFont val="Times New Roman"/>
        <family val="1"/>
        <charset val="204"/>
      </rPr>
      <t xml:space="preserve">Будівництво    об’єктів    житлово-комунального господарства  (КТПКВКМБ-7310) 
Природоохоронні  заходи  за  рахунок  цільових фондів (КТПКВКМБ-8340)   </t>
    </r>
    <r>
      <rPr>
        <b/>
        <sz val="9"/>
        <color theme="1"/>
        <rFont val="Times New Roman"/>
        <family val="1"/>
        <charset val="204"/>
      </rPr>
      <t xml:space="preserve">   </t>
    </r>
    <r>
      <rPr>
        <sz val="9"/>
        <color theme="1"/>
        <rFont val="Times New Roman"/>
        <family val="1"/>
        <charset val="204"/>
      </rPr>
      <t xml:space="preserve">      </t>
    </r>
  </si>
  <si>
    <r>
      <t xml:space="preserve">Захід 1. Санітарне утримання, догляд за пам’ятками природи «Липові насадження», «Дуби» на вулицях Олександра Аніщенка, Герасима Кондратьєва, Петропавлівська, Сергія Табали 
</t>
    </r>
    <r>
      <rPr>
        <b/>
        <i/>
        <u/>
        <sz val="9"/>
        <color theme="1"/>
        <rFont val="Times New Roman"/>
        <family val="1"/>
        <charset val="204"/>
      </rPr>
      <t>Відповідальний виконавець:</t>
    </r>
    <r>
      <rPr>
        <sz val="9"/>
        <color theme="1"/>
        <rFont val="Times New Roman"/>
        <family val="1"/>
        <charset val="204"/>
      </rPr>
      <t xml:space="preserve">  Департамент інфраструктури міста Сумської міської ради, КП «Паркінг» Сумської міської ради
</t>
    </r>
    <r>
      <rPr>
        <b/>
        <i/>
        <u/>
        <sz val="9"/>
        <color theme="1"/>
        <rFont val="Times New Roman"/>
        <family val="1"/>
        <charset val="204"/>
      </rPr>
      <t>Природоохоронні заходи за рахунок цільових фондів (КТПКВКМБ-8340)</t>
    </r>
  </si>
  <si>
    <r>
      <t xml:space="preserve">Захід 2. Нове будівництво модульної зливної станції біля очисних споруд за адресою: м. Суми вул. Гамалія, буд. 40
</t>
    </r>
    <r>
      <rPr>
        <b/>
        <i/>
        <u/>
        <sz val="9"/>
        <color theme="1"/>
        <rFont val="Times New Roman"/>
        <family val="1"/>
        <charset val="204"/>
      </rPr>
      <t>Відповідальний виконавець</t>
    </r>
    <r>
      <rPr>
        <sz val="9"/>
        <color theme="1"/>
        <rFont val="Times New Roman"/>
        <family val="1"/>
        <charset val="204"/>
      </rPr>
      <t xml:space="preserve">: Департамент
інфраструктури міста Сумської міської ради
</t>
    </r>
    <r>
      <rPr>
        <b/>
        <i/>
        <u/>
        <sz val="9"/>
        <color theme="1"/>
        <rFont val="Times New Roman"/>
        <family val="1"/>
        <charset val="204"/>
      </rPr>
      <t>Будівництво    об’єктів    житлово-комунального господарства 
 (КТПКВКМБ - 7310)
Cпівфінансування  інвестиційних  проектів,  що реалізуються   за   рахунок   коштів   державного фонду регіонального   розвитку (КТПКВКМБ-7361)
Природоохоронні  заходи  за  рахунок  цільових фондів (КТПКВКМБ-8340)</t>
    </r>
    <r>
      <rPr>
        <sz val="9"/>
        <color theme="1"/>
        <rFont val="Times New Roman"/>
        <family val="1"/>
        <charset val="204"/>
      </rPr>
      <t xml:space="preserve">
</t>
    </r>
  </si>
  <si>
    <r>
      <t xml:space="preserve">Захід 3. Ліквідаційний тампонаж
</t>
    </r>
    <r>
      <rPr>
        <b/>
        <i/>
        <u/>
        <sz val="9"/>
        <color theme="1"/>
        <rFont val="Times New Roman"/>
        <family val="1"/>
        <charset val="204"/>
      </rPr>
      <t>Відповідальний  виконавець</t>
    </r>
    <r>
      <rPr>
        <sz val="9"/>
        <color theme="1"/>
        <rFont val="Times New Roman"/>
        <family val="1"/>
        <charset val="204"/>
      </rPr>
      <t xml:space="preserve">:   Департамент інфраструктури   міста   Сумської   міської   ради
</t>
    </r>
    <r>
      <rPr>
        <b/>
        <i/>
        <u/>
        <sz val="9"/>
        <color theme="1"/>
        <rFont val="Times New Roman"/>
        <family val="1"/>
        <charset val="204"/>
      </rPr>
      <t>Будівництво    об’єктів    житлово-комунального господарства
 (КТПКВКМБ-7310) 
Природоохоронні  заходи  за  рахунок  цільових
фондів (КТПКВКМБ-8340)</t>
    </r>
    <r>
      <rPr>
        <sz val="9"/>
        <color theme="1"/>
        <rFont val="Times New Roman"/>
        <family val="1"/>
        <charset val="204"/>
      </rPr>
      <t xml:space="preserve">
 </t>
    </r>
  </si>
  <si>
    <t>Назва індикатору/завдання/заходу</t>
  </si>
  <si>
    <r>
      <t xml:space="preserve">Захід 2. Проведення інструментальних лабораторних вимірювань, необхідних для здійснення контролю за дотриманням норм ГДВ забруднюючих речовин від стаціонарних джерел забруднення
</t>
    </r>
    <r>
      <rPr>
        <b/>
        <i/>
        <u/>
        <sz val="9"/>
        <color theme="1"/>
        <rFont val="Times New Roman"/>
        <family val="1"/>
        <charset val="204"/>
      </rPr>
      <t xml:space="preserve">Відповідальний виконавець: </t>
    </r>
    <r>
      <rPr>
        <sz val="9"/>
        <color theme="1"/>
        <rFont val="Times New Roman"/>
        <family val="1"/>
        <charset val="204"/>
      </rPr>
      <t xml:space="preserve">Департамент інфраструктури міста Сумської міської ради, управління освіти і науки Сумської міської ради, відділ культури Сумської міської ради.
</t>
    </r>
    <r>
      <rPr>
        <b/>
        <i/>
        <u/>
        <sz val="9"/>
        <color theme="1"/>
        <rFont val="Times New Roman"/>
        <family val="1"/>
        <charset val="204"/>
      </rPr>
      <t>Природоохоронні заходи за рахунок цільових фондів (КТПКВКМБ-8340)</t>
    </r>
    <r>
      <rPr>
        <sz val="9"/>
        <color theme="1"/>
        <rFont val="Times New Roman"/>
        <family val="1"/>
        <charset val="204"/>
      </rPr>
      <t xml:space="preserve">
</t>
    </r>
  </si>
  <si>
    <r>
      <t xml:space="preserve">Захід 1. Будівництво / реконструкція напірних / самопливних каналізаційних колекторів 
</t>
    </r>
    <r>
      <rPr>
        <b/>
        <i/>
        <u/>
        <sz val="9"/>
        <rFont val="Times New Roman"/>
        <family val="1"/>
        <charset val="204"/>
      </rPr>
      <t xml:space="preserve">Відповідальний виконавець: </t>
    </r>
    <r>
      <rPr>
        <sz val="9"/>
        <rFont val="Times New Roman"/>
        <family val="1"/>
        <charset val="204"/>
      </rPr>
      <t xml:space="preserve">Департамент інфраструктури міста Сумської міської ради
</t>
    </r>
    <r>
      <rPr>
        <b/>
        <i/>
        <u/>
        <sz val="9"/>
        <rFont val="Times New Roman"/>
        <family val="1"/>
        <charset val="204"/>
      </rPr>
      <t>Будівництво    об’єктів    житлово-комунального господарства (КТПКВКМБ-7310)
Співфінансування  інвестиційних  проєктів,  що реалізуються   за   рахунок   коштів   державного фонду регіонального розвитку
(КТПКВКМБ-7361)
Виконання   інвестиційних   проєктів   в рамках здійснення        заходів        щодо соціально- економічного     розвитку     окремих     територій (КТПКВКМБ-7363)
Природоохоронні  заходи  за  рахунок  цільових фондів (КТПКВКМБ-8340)
Реалізація проектів (о'бєктів, заходів) за рахунок коштів фонду ліквідації наслідків зброїної агресії
(КТПКВКМБ-7383)</t>
    </r>
    <r>
      <rPr>
        <sz val="9"/>
        <rFont val="Times New Roman"/>
        <family val="1"/>
        <charset val="204"/>
      </rPr>
      <t xml:space="preserve">
</t>
    </r>
  </si>
  <si>
    <r>
      <t xml:space="preserve">
Захід 6. Супровід грантового проєкту «Підвищення обізнаності населення Сумської міської територіальної громади про можливості відновлювальної енергетики»
</t>
    </r>
    <r>
      <rPr>
        <b/>
        <i/>
        <u/>
        <sz val="9"/>
        <color theme="1"/>
        <rFont val="Times New Roman"/>
        <family val="1"/>
        <charset val="204"/>
      </rPr>
      <t xml:space="preserve">Відповідальний виконавець: </t>
    </r>
    <r>
      <rPr>
        <sz val="9"/>
        <color theme="1"/>
        <rFont val="Times New Roman"/>
        <family val="1"/>
        <charset val="204"/>
      </rPr>
      <t xml:space="preserve">    Департамент  фінансів, економіки та інвестицій   Сумської міської  ради
</t>
    </r>
    <r>
      <rPr>
        <b/>
        <i/>
        <u/>
        <sz val="9"/>
        <color theme="1"/>
        <rFont val="Times New Roman"/>
        <family val="1"/>
        <charset val="204"/>
      </rPr>
      <t>Природоохоронні  заходи  за    рахунок  цільових  фондів (КТПКВКМБ-8340)</t>
    </r>
    <r>
      <rPr>
        <sz val="9"/>
        <color theme="1"/>
        <rFont val="Times New Roman"/>
        <family val="1"/>
        <charset val="204"/>
      </rPr>
      <t xml:space="preserve">
</t>
    </r>
  </si>
  <si>
    <t>Недостатньо надходженнь до фонду охорони навколишнього природного середовища.</t>
  </si>
  <si>
    <t>Звіт про виконання результативних показників/індикаторів Програми охорони навколишнього природного середовища Сумської міської територіальної громади на 2022-2024 роки, затвердженої рішенням виконавчого комітету Сумської міської ради
  від 27.05.2022 № 162 (зі змінами) за 2023 рік</t>
  </si>
  <si>
    <t>Виконавець: Лариса СКИРТАЧ</t>
  </si>
  <si>
    <t>Секретар Сумської міської ради                                                                                                                                                     Артем КОБЗАР</t>
  </si>
  <si>
    <t xml:space="preserve">                              Додаток 2
 до рішення Сумської міської ради
Про хід виконання Програми охорони навколишнього природного середовища Сумської міської територіальної громади на 2022-2024 роки, затвердженої рішенням виконавчого комітету Сумської міської ради від 27.05.2022 року № 162 (зі змінами) за 2023 рік
від 05 червня 2025 року № 5799 - МР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</si>
</sst>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_ ;\-#,##0.00\ "/>
    <numFmt numFmtId="165" formatCode="#,##0.0000"/>
    <numFmt numFmtId="166" formatCode="#,##0.0"/>
  </numFmts>
  <fonts count="21" x14ac:knownFonts="1">
    <font>
      <sz val="11"/>
      <color theme="1"/>
      <name val="Calibri"/>
      <family val="2"/>
      <charset val="204"/>
      <scheme val="minor"/>
    </font>
    <font>
      <sz val="12"/>
      <color theme="1"/>
      <name val="Times New Roman"/>
      <family val="1"/>
      <charset val="204"/>
    </font>
    <font>
      <b/>
      <sz val="14"/>
      <color theme="1"/>
      <name val="Times New Roman"/>
      <family val="1"/>
      <charset val="204"/>
    </font>
    <font>
      <b/>
      <sz val="10"/>
      <color theme="1"/>
      <name val="Times New Roman"/>
      <family val="1"/>
      <charset val="204"/>
    </font>
    <font>
      <sz val="10"/>
      <color theme="1"/>
      <name val="Times New Roman"/>
      <family val="1"/>
      <charset val="204"/>
    </font>
    <font>
      <i/>
      <sz val="10"/>
      <color theme="1"/>
      <name val="Times New Roman"/>
      <family val="1"/>
      <charset val="204"/>
    </font>
    <font>
      <sz val="14"/>
      <color theme="1"/>
      <name val="Times New Roman"/>
      <family val="1"/>
      <charset val="204"/>
    </font>
    <font>
      <sz val="11"/>
      <color theme="1"/>
      <name val="Calibri"/>
      <family val="2"/>
      <charset val="204"/>
      <scheme val="minor"/>
    </font>
    <font>
      <b/>
      <sz val="9"/>
      <color theme="1"/>
      <name val="Times New Roman"/>
      <family val="1"/>
      <charset val="204"/>
    </font>
    <font>
      <sz val="9"/>
      <color theme="1"/>
      <name val="Times New Roman"/>
      <family val="1"/>
      <charset val="204"/>
    </font>
    <font>
      <sz val="9"/>
      <color theme="1"/>
      <name val="Calibri"/>
      <family val="2"/>
      <charset val="204"/>
      <scheme val="minor"/>
    </font>
    <font>
      <sz val="9"/>
      <name val="Times New Roman"/>
      <family val="1"/>
      <charset val="204"/>
    </font>
    <font>
      <b/>
      <i/>
      <u/>
      <sz val="9"/>
      <color theme="1"/>
      <name val="Times New Roman"/>
      <family val="1"/>
      <charset val="204"/>
    </font>
    <font>
      <b/>
      <i/>
      <u/>
      <sz val="9"/>
      <name val="Times New Roman"/>
      <family val="1"/>
      <charset val="204"/>
    </font>
    <font>
      <sz val="9"/>
      <name val="Calibri"/>
      <family val="2"/>
      <charset val="204"/>
      <scheme val="minor"/>
    </font>
    <font>
      <b/>
      <sz val="9"/>
      <name val="Times New Roman"/>
      <family val="1"/>
      <charset val="204"/>
    </font>
    <font>
      <sz val="9"/>
      <color theme="1"/>
      <name val="Rockwell"/>
      <family val="1"/>
    </font>
    <font>
      <b/>
      <i/>
      <sz val="9"/>
      <color theme="1"/>
      <name val="Times New Roman"/>
      <family val="1"/>
      <charset val="204"/>
    </font>
    <font>
      <sz val="9"/>
      <color theme="1"/>
      <name val="Calibri"/>
      <family val="2"/>
      <charset val="204"/>
    </font>
    <font>
      <b/>
      <sz val="9"/>
      <color theme="1"/>
      <name val="Calibri"/>
      <family val="2"/>
      <charset val="204"/>
      <scheme val="minor"/>
    </font>
    <font>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7" fillId="0" borderId="0" applyFont="0" applyFill="0" applyBorder="0" applyAlignment="0" applyProtection="0"/>
  </cellStyleXfs>
  <cellXfs count="101">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11"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9" fillId="2" borderId="1" xfId="0" applyFont="1" applyFill="1" applyBorder="1" applyAlignment="1">
      <alignment horizontal="center" vertical="top" wrapText="1"/>
    </xf>
    <xf numFmtId="0" fontId="8" fillId="2" borderId="1" xfId="0" applyFont="1" applyFill="1" applyBorder="1" applyAlignment="1">
      <alignment horizontal="center" vertical="top" wrapText="1"/>
    </xf>
    <xf numFmtId="4" fontId="9" fillId="2" borderId="1" xfId="0" applyNumberFormat="1" applyFont="1" applyFill="1" applyBorder="1" applyAlignment="1">
      <alignment horizontal="center" vertical="center" wrapText="1"/>
    </xf>
    <xf numFmtId="0" fontId="12" fillId="2" borderId="1" xfId="0" applyFont="1" applyFill="1" applyBorder="1" applyAlignment="1">
      <alignment horizontal="left" vertical="center" wrapText="1"/>
    </xf>
    <xf numFmtId="0" fontId="8" fillId="2" borderId="1" xfId="0" applyFont="1" applyFill="1" applyBorder="1" applyAlignment="1">
      <alignment horizontal="center" vertical="center"/>
    </xf>
    <xf numFmtId="0" fontId="12" fillId="2" borderId="1" xfId="0" applyFont="1" applyFill="1" applyBorder="1" applyAlignment="1">
      <alignment horizontal="left" vertical="top" wrapText="1"/>
    </xf>
    <xf numFmtId="4" fontId="8" fillId="2" borderId="1" xfId="0" applyNumberFormat="1" applyFont="1" applyFill="1" applyBorder="1" applyAlignment="1">
      <alignment horizontal="center" vertical="center" wrapText="1"/>
    </xf>
    <xf numFmtId="4" fontId="9" fillId="2" borderId="1" xfId="1" applyNumberFormat="1" applyFont="1" applyFill="1" applyBorder="1" applyAlignment="1">
      <alignment horizontal="center" vertical="center" wrapText="1"/>
    </xf>
    <xf numFmtId="4" fontId="15"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2" fontId="9" fillId="2" borderId="1" xfId="0" applyNumberFormat="1" applyFont="1" applyFill="1" applyBorder="1" applyAlignment="1">
      <alignment horizontal="center" vertical="center" wrapText="1"/>
    </xf>
    <xf numFmtId="1" fontId="9" fillId="2" borderId="1" xfId="0" applyNumberFormat="1" applyFont="1" applyFill="1" applyBorder="1" applyAlignment="1">
      <alignment horizontal="center" vertical="center" wrapText="1"/>
    </xf>
    <xf numFmtId="3" fontId="9" fillId="2" borderId="1" xfId="0" applyNumberFormat="1" applyFont="1" applyFill="1" applyBorder="1" applyAlignment="1">
      <alignment horizontal="center" vertical="center" wrapText="1"/>
    </xf>
    <xf numFmtId="3" fontId="9" fillId="2" borderId="1" xfId="0" applyNumberFormat="1" applyFont="1" applyFill="1" applyBorder="1" applyAlignment="1">
      <alignment horizontal="center" vertical="top" wrapText="1"/>
    </xf>
    <xf numFmtId="4" fontId="8" fillId="2" borderId="1" xfId="0" applyNumberFormat="1" applyFont="1" applyFill="1" applyBorder="1" applyAlignment="1">
      <alignment horizontal="center" vertical="top" wrapText="1"/>
    </xf>
    <xf numFmtId="4" fontId="8" fillId="2" borderId="1" xfId="0" applyNumberFormat="1"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left" vertical="top"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left" vertical="top" wrapText="1"/>
    </xf>
    <xf numFmtId="0" fontId="0" fillId="0" borderId="0" xfId="0" applyAlignment="1">
      <alignment horizontal="right" wrapText="1"/>
    </xf>
    <xf numFmtId="0" fontId="11" fillId="2" borderId="1" xfId="0" applyFont="1" applyFill="1" applyBorder="1" applyAlignment="1">
      <alignment horizontal="left" vertical="center" wrapText="1"/>
    </xf>
    <xf numFmtId="4" fontId="4" fillId="0" borderId="1"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horizontal="center" vertical="center"/>
    </xf>
    <xf numFmtId="0" fontId="9" fillId="0" borderId="1" xfId="0" applyFont="1" applyBorder="1" applyAlignment="1">
      <alignment horizontal="center" vertical="center"/>
    </xf>
    <xf numFmtId="4" fontId="8" fillId="0" borderId="1" xfId="0" applyNumberFormat="1" applyFont="1" applyBorder="1" applyAlignment="1">
      <alignment horizontal="center" vertical="center"/>
    </xf>
    <xf numFmtId="2" fontId="8" fillId="0" borderId="1" xfId="0" applyNumberFormat="1" applyFont="1" applyBorder="1" applyAlignment="1">
      <alignment horizontal="center" vertical="center"/>
    </xf>
    <xf numFmtId="2" fontId="9" fillId="0" borderId="1" xfId="0" applyNumberFormat="1" applyFont="1" applyBorder="1" applyAlignment="1">
      <alignment horizontal="center" vertical="center"/>
    </xf>
    <xf numFmtId="3" fontId="9" fillId="0" borderId="1" xfId="0" applyNumberFormat="1" applyFont="1" applyBorder="1" applyAlignment="1">
      <alignment horizontal="center" vertical="center"/>
    </xf>
    <xf numFmtId="165" fontId="9" fillId="0" borderId="1" xfId="0" applyNumberFormat="1" applyFont="1" applyBorder="1" applyAlignment="1">
      <alignment horizontal="center" vertical="center"/>
    </xf>
    <xf numFmtId="3"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xf numFmtId="0" fontId="9" fillId="0" borderId="1" xfId="0" applyFont="1" applyBorder="1" applyAlignment="1">
      <alignment vertical="top"/>
    </xf>
    <xf numFmtId="3" fontId="9" fillId="2" borderId="1" xfId="0" applyNumberFormat="1" applyFont="1" applyFill="1" applyBorder="1" applyAlignment="1">
      <alignment horizontal="center" vertical="center"/>
    </xf>
    <xf numFmtId="4" fontId="9" fillId="2" borderId="1" xfId="0" applyNumberFormat="1" applyFont="1" applyFill="1" applyBorder="1" applyAlignment="1">
      <alignment horizontal="center" vertical="center"/>
    </xf>
    <xf numFmtId="4" fontId="15" fillId="2" borderId="1" xfId="0" applyNumberFormat="1" applyFont="1" applyFill="1" applyBorder="1" applyAlignment="1">
      <alignment horizontal="center" vertical="center" shrinkToFit="1"/>
    </xf>
    <xf numFmtId="2" fontId="8" fillId="2" borderId="1" xfId="0" applyNumberFormat="1" applyFont="1" applyFill="1" applyBorder="1" applyAlignment="1">
      <alignment horizontal="center" vertical="center"/>
    </xf>
    <xf numFmtId="2"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166" fontId="9" fillId="2" borderId="1" xfId="0" applyNumberFormat="1" applyFont="1" applyFill="1" applyBorder="1" applyAlignment="1">
      <alignment horizontal="center" vertical="center" wrapText="1"/>
    </xf>
    <xf numFmtId="166" fontId="9" fillId="2" borderId="1" xfId="0" applyNumberFormat="1" applyFont="1" applyFill="1" applyBorder="1" applyAlignment="1">
      <alignment horizontal="center" vertical="center"/>
    </xf>
    <xf numFmtId="0" fontId="9" fillId="2" borderId="0" xfId="0" applyFont="1" applyFill="1" applyAlignment="1">
      <alignment horizontal="center" vertical="center"/>
    </xf>
    <xf numFmtId="3" fontId="11" fillId="2"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164" fontId="11" fillId="2" borderId="1" xfId="1"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xf>
    <xf numFmtId="4" fontId="15" fillId="2" borderId="1" xfId="0" applyNumberFormat="1" applyFont="1" applyFill="1" applyBorder="1" applyAlignment="1">
      <alignment horizontal="center" vertical="center"/>
    </xf>
    <xf numFmtId="2" fontId="15" fillId="2" borderId="1" xfId="0" applyNumberFormat="1" applyFont="1" applyFill="1" applyBorder="1" applyAlignment="1">
      <alignment horizontal="center" vertical="center"/>
    </xf>
    <xf numFmtId="4" fontId="8" fillId="2" borderId="1" xfId="0" applyNumberFormat="1" applyFont="1" applyFill="1" applyBorder="1" applyAlignment="1">
      <alignment horizontal="center" vertical="top"/>
    </xf>
    <xf numFmtId="2" fontId="8" fillId="2" borderId="1" xfId="0" applyNumberFormat="1" applyFont="1" applyFill="1" applyBorder="1" applyAlignment="1">
      <alignment horizontal="center" vertical="top"/>
    </xf>
    <xf numFmtId="0" fontId="9" fillId="2" borderId="1" xfId="0" applyFont="1" applyFill="1" applyBorder="1" applyAlignment="1">
      <alignment horizontal="center" vertical="top"/>
    </xf>
    <xf numFmtId="4" fontId="8" fillId="2" borderId="3" xfId="0" applyNumberFormat="1" applyFont="1" applyFill="1" applyBorder="1" applyAlignment="1">
      <alignment horizontal="center" vertical="center"/>
    </xf>
    <xf numFmtId="0" fontId="9"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9"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9" fillId="0" borderId="2" xfId="0" applyFont="1" applyBorder="1" applyAlignment="1">
      <alignment horizontal="justify" vertical="center" wrapText="1"/>
    </xf>
    <xf numFmtId="0" fontId="9" fillId="0" borderId="3" xfId="0" applyFont="1" applyBorder="1" applyAlignment="1">
      <alignment horizontal="justify" vertical="center" wrapText="1"/>
    </xf>
    <xf numFmtId="0" fontId="9" fillId="0" borderId="4" xfId="0" applyFont="1" applyBorder="1" applyAlignment="1">
      <alignment horizontal="justify" vertical="center" wrapText="1"/>
    </xf>
    <xf numFmtId="0" fontId="9" fillId="2" borderId="1" xfId="0" applyFont="1" applyFill="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11" fillId="2"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6" fillId="0" borderId="0" xfId="0" applyFont="1" applyAlignment="1">
      <alignment horizontal="justify" vertical="center" wrapText="1"/>
    </xf>
    <xf numFmtId="0" fontId="0" fillId="0" borderId="0" xfId="0" applyAlignment="1">
      <alignment horizontal="justify" vertical="center"/>
    </xf>
    <xf numFmtId="0" fontId="2" fillId="0" borderId="0" xfId="0" applyFont="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wrapText="1"/>
    </xf>
    <xf numFmtId="0" fontId="6" fillId="0" borderId="0" xfId="0" applyFont="1" applyAlignment="1">
      <alignment horizontal="justify" vertical="center"/>
    </xf>
    <xf numFmtId="0" fontId="0" fillId="0" borderId="0" xfId="0"/>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top" wrapText="1"/>
    </xf>
    <xf numFmtId="0" fontId="20" fillId="0" borderId="0" xfId="0" applyFont="1"/>
    <xf numFmtId="0" fontId="9" fillId="0" borderId="3" xfId="0" applyFont="1" applyBorder="1" applyAlignment="1">
      <alignment horizontal="justify" vertical="center"/>
    </xf>
    <xf numFmtId="0" fontId="9" fillId="0" borderId="4" xfId="0" applyFont="1" applyBorder="1" applyAlignment="1">
      <alignment horizontal="justify" vertical="center"/>
    </xf>
    <xf numFmtId="0" fontId="9" fillId="2" borderId="2" xfId="0" applyFont="1" applyFill="1" applyBorder="1" applyAlignment="1">
      <alignment horizontal="justify" vertical="center" wrapText="1"/>
    </xf>
    <xf numFmtId="0" fontId="9" fillId="2" borderId="3" xfId="0" applyFont="1" applyFill="1" applyBorder="1" applyAlignment="1">
      <alignment horizontal="justify" vertical="center" wrapText="1"/>
    </xf>
    <xf numFmtId="0" fontId="9" fillId="2" borderId="4" xfId="0" applyFont="1" applyFill="1" applyBorder="1" applyAlignment="1">
      <alignment horizontal="justify" vertical="center" wrapText="1"/>
    </xf>
    <xf numFmtId="0" fontId="9" fillId="0" borderId="2"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3"/>
  <sheetViews>
    <sheetView tabSelected="1" view="pageBreakPreview" zoomScaleNormal="100" zoomScaleSheetLayoutView="100" workbookViewId="0">
      <selection activeCell="F11" sqref="F11"/>
    </sheetView>
  </sheetViews>
  <sheetFormatPr defaultRowHeight="15" x14ac:dyDescent="0.25"/>
  <cols>
    <col min="1" max="1" width="35.140625" customWidth="1"/>
    <col min="2" max="2" width="21.140625" customWidth="1"/>
    <col min="3" max="3" width="26.42578125" customWidth="1"/>
    <col min="4" max="4" width="13.7109375" customWidth="1"/>
    <col min="5" max="5" width="14.42578125" customWidth="1"/>
    <col min="6" max="6" width="13.7109375" customWidth="1"/>
    <col min="7" max="7" width="13.5703125" customWidth="1"/>
    <col min="8" max="8" width="31.5703125" customWidth="1"/>
  </cols>
  <sheetData>
    <row r="1" spans="1:8" ht="163.5" customHeight="1" x14ac:dyDescent="0.25">
      <c r="A1" s="30" t="s">
        <v>123</v>
      </c>
      <c r="B1" s="30"/>
      <c r="C1" s="30"/>
      <c r="D1" s="30"/>
      <c r="E1" s="83" t="s">
        <v>142</v>
      </c>
      <c r="F1" s="84"/>
      <c r="G1" s="84"/>
      <c r="H1" s="84"/>
    </row>
    <row r="2" spans="1:8" x14ac:dyDescent="0.25">
      <c r="A2" s="76" t="s">
        <v>139</v>
      </c>
      <c r="B2" s="76"/>
      <c r="C2" s="76"/>
      <c r="D2" s="76"/>
      <c r="E2" s="76"/>
      <c r="F2" s="76"/>
      <c r="G2" s="76"/>
      <c r="H2" s="76"/>
    </row>
    <row r="3" spans="1:8" ht="40.5" customHeight="1" x14ac:dyDescent="0.25">
      <c r="A3" s="77"/>
      <c r="B3" s="77"/>
      <c r="C3" s="77"/>
      <c r="D3" s="77"/>
      <c r="E3" s="77"/>
      <c r="F3" s="77"/>
      <c r="G3" s="77"/>
      <c r="H3" s="77"/>
    </row>
    <row r="4" spans="1:8" ht="18.75" x14ac:dyDescent="0.25">
      <c r="A4" s="85"/>
      <c r="B4" s="85"/>
      <c r="C4" s="85"/>
      <c r="D4" s="85"/>
      <c r="E4" s="85"/>
      <c r="F4" s="85"/>
      <c r="G4" s="85"/>
      <c r="H4" s="85"/>
    </row>
    <row r="5" spans="1:8" ht="15.75" x14ac:dyDescent="0.25">
      <c r="A5" s="86"/>
      <c r="B5" s="86"/>
      <c r="C5" s="86"/>
      <c r="D5" s="86"/>
      <c r="E5" s="86"/>
      <c r="F5" s="86"/>
      <c r="G5" s="86"/>
      <c r="H5" s="86"/>
    </row>
    <row r="6" spans="1:8" x14ac:dyDescent="0.25">
      <c r="A6" s="1" t="s">
        <v>134</v>
      </c>
      <c r="B6" s="87" t="s">
        <v>0</v>
      </c>
      <c r="C6" s="87" t="s">
        <v>7</v>
      </c>
      <c r="D6" s="87" t="s">
        <v>1</v>
      </c>
      <c r="E6" s="87" t="s">
        <v>8</v>
      </c>
      <c r="F6" s="87"/>
      <c r="G6" s="87" t="s">
        <v>9</v>
      </c>
      <c r="H6" s="87" t="s">
        <v>10</v>
      </c>
    </row>
    <row r="7" spans="1:8" ht="58.5" customHeight="1" x14ac:dyDescent="0.25">
      <c r="A7" s="1" t="s">
        <v>6</v>
      </c>
      <c r="B7" s="87"/>
      <c r="C7" s="87"/>
      <c r="D7" s="87"/>
      <c r="E7" s="1" t="s">
        <v>11</v>
      </c>
      <c r="F7" s="1" t="s">
        <v>12</v>
      </c>
      <c r="G7" s="87"/>
      <c r="H7" s="87"/>
    </row>
    <row r="8" spans="1:8" x14ac:dyDescent="0.25">
      <c r="A8" s="3">
        <v>1</v>
      </c>
      <c r="B8" s="3">
        <v>2</v>
      </c>
      <c r="C8" s="3">
        <v>3</v>
      </c>
      <c r="D8" s="3">
        <v>4</v>
      </c>
      <c r="E8" s="3">
        <v>5</v>
      </c>
      <c r="F8" s="3">
        <v>6</v>
      </c>
      <c r="G8" s="3">
        <v>7</v>
      </c>
      <c r="H8" s="3">
        <v>8</v>
      </c>
    </row>
    <row r="9" spans="1:8" ht="22.5" customHeight="1" x14ac:dyDescent="0.25">
      <c r="A9" s="68" t="s">
        <v>120</v>
      </c>
      <c r="B9" s="27" t="s">
        <v>2</v>
      </c>
      <c r="C9" s="27" t="s">
        <v>121</v>
      </c>
      <c r="D9" s="28" t="s">
        <v>63</v>
      </c>
      <c r="E9" s="28">
        <v>31</v>
      </c>
      <c r="F9" s="42">
        <f>F23+F39+F87+F145+F169</f>
        <v>15</v>
      </c>
      <c r="G9" s="43">
        <f>F9/E9*100</f>
        <v>48.387096774193552</v>
      </c>
      <c r="H9" s="4"/>
    </row>
    <row r="10" spans="1:8" ht="24" x14ac:dyDescent="0.25">
      <c r="A10" s="68"/>
      <c r="B10" s="27" t="s">
        <v>3</v>
      </c>
      <c r="C10" s="31" t="s">
        <v>104</v>
      </c>
      <c r="D10" s="28" t="s">
        <v>65</v>
      </c>
      <c r="E10" s="18">
        <v>100</v>
      </c>
      <c r="F10" s="32">
        <f>F9/E9*100</f>
        <v>48.387096774193552</v>
      </c>
      <c r="G10" s="2"/>
      <c r="H10" s="4"/>
    </row>
    <row r="11" spans="1:8" ht="20.25" customHeight="1" x14ac:dyDescent="0.25">
      <c r="A11" s="70" t="s">
        <v>13</v>
      </c>
      <c r="B11" s="27" t="s">
        <v>2</v>
      </c>
      <c r="C11" s="27" t="s">
        <v>16</v>
      </c>
      <c r="D11" s="28" t="s">
        <v>63</v>
      </c>
      <c r="E11" s="28">
        <v>6</v>
      </c>
      <c r="F11" s="33"/>
      <c r="G11" s="34"/>
      <c r="H11" s="44"/>
    </row>
    <row r="12" spans="1:8" ht="20.25" customHeight="1" x14ac:dyDescent="0.25">
      <c r="A12" s="69"/>
      <c r="B12" s="27" t="s">
        <v>4</v>
      </c>
      <c r="C12" s="24" t="s">
        <v>14</v>
      </c>
      <c r="D12" s="25" t="s">
        <v>76</v>
      </c>
      <c r="E12" s="14">
        <v>10000</v>
      </c>
      <c r="F12" s="10"/>
      <c r="G12" s="28"/>
      <c r="H12" s="44"/>
    </row>
    <row r="13" spans="1:8" ht="23.25" customHeight="1" x14ac:dyDescent="0.25">
      <c r="A13" s="69"/>
      <c r="B13" s="27" t="s">
        <v>5</v>
      </c>
      <c r="C13" s="27" t="s">
        <v>15</v>
      </c>
      <c r="D13" s="28" t="s">
        <v>64</v>
      </c>
      <c r="E13" s="14">
        <f>E12/E11</f>
        <v>1666.6666666666667</v>
      </c>
      <c r="F13" s="10"/>
      <c r="G13" s="28"/>
      <c r="H13" s="44"/>
    </row>
    <row r="14" spans="1:8" ht="15.75" customHeight="1" x14ac:dyDescent="0.25">
      <c r="A14" s="69"/>
      <c r="B14" s="27" t="s">
        <v>3</v>
      </c>
      <c r="C14" s="31" t="s">
        <v>77</v>
      </c>
      <c r="D14" s="28" t="s">
        <v>65</v>
      </c>
      <c r="E14" s="28">
        <v>100</v>
      </c>
      <c r="F14" s="10"/>
      <c r="G14" s="28"/>
      <c r="H14" s="44"/>
    </row>
    <row r="15" spans="1:8" ht="46.5" customHeight="1" x14ac:dyDescent="0.25">
      <c r="A15" s="66" t="s">
        <v>78</v>
      </c>
      <c r="B15" s="27" t="s">
        <v>4</v>
      </c>
      <c r="C15" s="24" t="s">
        <v>14</v>
      </c>
      <c r="D15" s="28" t="s">
        <v>76</v>
      </c>
      <c r="E15" s="28"/>
      <c r="F15" s="33"/>
      <c r="G15" s="34"/>
      <c r="H15" s="72"/>
    </row>
    <row r="16" spans="1:8" ht="37.5" customHeight="1" x14ac:dyDescent="0.25">
      <c r="A16" s="66"/>
      <c r="B16" s="27" t="s">
        <v>2</v>
      </c>
      <c r="C16" s="27" t="s">
        <v>16</v>
      </c>
      <c r="D16" s="28" t="s">
        <v>63</v>
      </c>
      <c r="E16" s="28"/>
      <c r="F16" s="33"/>
      <c r="G16" s="34"/>
      <c r="H16" s="73"/>
    </row>
    <row r="17" spans="1:8" ht="47.25" customHeight="1" x14ac:dyDescent="0.25">
      <c r="A17" s="66"/>
      <c r="B17" s="27" t="s">
        <v>5</v>
      </c>
      <c r="C17" s="27" t="s">
        <v>15</v>
      </c>
      <c r="D17" s="28" t="s">
        <v>64</v>
      </c>
      <c r="E17" s="28"/>
      <c r="F17" s="33"/>
      <c r="G17" s="34"/>
      <c r="H17" s="73"/>
    </row>
    <row r="18" spans="1:8" ht="31.5" customHeight="1" x14ac:dyDescent="0.25">
      <c r="A18" s="66"/>
      <c r="B18" s="27" t="s">
        <v>3</v>
      </c>
      <c r="C18" s="31" t="s">
        <v>20</v>
      </c>
      <c r="D18" s="28" t="s">
        <v>65</v>
      </c>
      <c r="E18" s="28"/>
      <c r="F18" s="33"/>
      <c r="G18" s="34"/>
      <c r="H18" s="74"/>
    </row>
    <row r="19" spans="1:8" ht="45" customHeight="1" x14ac:dyDescent="0.25">
      <c r="A19" s="66" t="s">
        <v>135</v>
      </c>
      <c r="B19" s="27" t="s">
        <v>4</v>
      </c>
      <c r="C19" s="24" t="s">
        <v>14</v>
      </c>
      <c r="D19" s="25" t="s">
        <v>76</v>
      </c>
      <c r="E19" s="14">
        <v>10000</v>
      </c>
      <c r="F19" s="33"/>
      <c r="G19" s="34"/>
      <c r="H19" s="72"/>
    </row>
    <row r="20" spans="1:8" ht="60" customHeight="1" x14ac:dyDescent="0.25">
      <c r="A20" s="66"/>
      <c r="B20" s="27" t="s">
        <v>2</v>
      </c>
      <c r="C20" s="27" t="s">
        <v>17</v>
      </c>
      <c r="D20" s="28" t="s">
        <v>63</v>
      </c>
      <c r="E20" s="28">
        <v>6</v>
      </c>
      <c r="F20" s="33"/>
      <c r="G20" s="34"/>
      <c r="H20" s="73"/>
    </row>
    <row r="21" spans="1:8" ht="30.75" customHeight="1" x14ac:dyDescent="0.25">
      <c r="A21" s="66"/>
      <c r="B21" s="27" t="s">
        <v>5</v>
      </c>
      <c r="C21" s="27" t="s">
        <v>15</v>
      </c>
      <c r="D21" s="28" t="s">
        <v>64</v>
      </c>
      <c r="E21" s="28">
        <v>1666.6</v>
      </c>
      <c r="F21" s="35"/>
      <c r="G21" s="36"/>
      <c r="H21" s="73"/>
    </row>
    <row r="22" spans="1:8" ht="21" customHeight="1" x14ac:dyDescent="0.25">
      <c r="A22" s="66"/>
      <c r="B22" s="27" t="s">
        <v>3</v>
      </c>
      <c r="C22" s="27" t="s">
        <v>16</v>
      </c>
      <c r="D22" s="28" t="s">
        <v>63</v>
      </c>
      <c r="E22" s="28">
        <v>6</v>
      </c>
      <c r="F22" s="35"/>
      <c r="G22" s="36"/>
      <c r="H22" s="74"/>
    </row>
    <row r="23" spans="1:8" ht="16.5" customHeight="1" x14ac:dyDescent="0.25">
      <c r="A23" s="70" t="s">
        <v>18</v>
      </c>
      <c r="B23" s="27" t="s">
        <v>2</v>
      </c>
      <c r="C23" s="27" t="s">
        <v>79</v>
      </c>
      <c r="D23" s="28" t="s">
        <v>63</v>
      </c>
      <c r="E23" s="28">
        <v>3</v>
      </c>
      <c r="F23" s="47">
        <v>2</v>
      </c>
      <c r="G23" s="36"/>
      <c r="H23" s="45"/>
    </row>
    <row r="24" spans="1:8" ht="23.25" customHeight="1" x14ac:dyDescent="0.25">
      <c r="A24" s="69"/>
      <c r="B24" s="27" t="s">
        <v>5</v>
      </c>
      <c r="C24" s="27" t="s">
        <v>15</v>
      </c>
      <c r="D24" s="28" t="s">
        <v>64</v>
      </c>
      <c r="E24" s="15">
        <f>E25/E23</f>
        <v>92095666.666666672</v>
      </c>
      <c r="F24" s="48">
        <f>F25/F23</f>
        <v>14774969.100000001</v>
      </c>
      <c r="G24" s="36"/>
      <c r="H24" s="45"/>
    </row>
    <row r="25" spans="1:8" ht="25.5" customHeight="1" x14ac:dyDescent="0.25">
      <c r="A25" s="69"/>
      <c r="B25" s="27" t="s">
        <v>4</v>
      </c>
      <c r="C25" s="24" t="s">
        <v>14</v>
      </c>
      <c r="D25" s="25" t="s">
        <v>76</v>
      </c>
      <c r="E25" s="16">
        <f>E29+E33+E37</f>
        <v>276287000</v>
      </c>
      <c r="F25" s="23">
        <f>F29+F33+F37</f>
        <v>29549938.200000003</v>
      </c>
      <c r="G25" s="38">
        <f>F25/E25*100</f>
        <v>10.695377705067557</v>
      </c>
      <c r="H25" s="45"/>
    </row>
    <row r="26" spans="1:8" ht="24" customHeight="1" x14ac:dyDescent="0.25">
      <c r="A26" s="69"/>
      <c r="B26" s="27" t="s">
        <v>3</v>
      </c>
      <c r="C26" s="31" t="s">
        <v>80</v>
      </c>
      <c r="D26" s="28" t="s">
        <v>65</v>
      </c>
      <c r="E26" s="28">
        <v>100</v>
      </c>
      <c r="F26" s="48">
        <f>F23/E23*100</f>
        <v>66.666666666666657</v>
      </c>
      <c r="G26" s="36"/>
      <c r="H26" s="45"/>
    </row>
    <row r="27" spans="1:8" ht="58.5" customHeight="1" x14ac:dyDescent="0.25">
      <c r="A27" s="78" t="s">
        <v>136</v>
      </c>
      <c r="B27" s="31" t="s">
        <v>2</v>
      </c>
      <c r="C27" s="31" t="s">
        <v>81</v>
      </c>
      <c r="D27" s="5" t="s">
        <v>63</v>
      </c>
      <c r="E27" s="5">
        <v>11</v>
      </c>
      <c r="F27" s="40">
        <v>9</v>
      </c>
      <c r="G27" s="39"/>
      <c r="H27" s="80" t="s">
        <v>128</v>
      </c>
    </row>
    <row r="28" spans="1:8" ht="76.5" customHeight="1" x14ac:dyDescent="0.25">
      <c r="A28" s="79"/>
      <c r="B28" s="31" t="s">
        <v>5</v>
      </c>
      <c r="C28" s="31" t="s">
        <v>19</v>
      </c>
      <c r="D28" s="5" t="s">
        <v>64</v>
      </c>
      <c r="E28" s="17">
        <v>23849455</v>
      </c>
      <c r="F28" s="35">
        <f>F29/F27</f>
        <v>2951729.6022222224</v>
      </c>
      <c r="G28" s="36"/>
      <c r="H28" s="81"/>
    </row>
    <row r="29" spans="1:8" ht="60" customHeight="1" x14ac:dyDescent="0.25">
      <c r="A29" s="79"/>
      <c r="B29" s="31" t="s">
        <v>4</v>
      </c>
      <c r="C29" s="6" t="s">
        <v>14</v>
      </c>
      <c r="D29" s="7" t="s">
        <v>76</v>
      </c>
      <c r="E29" s="49">
        <v>262344000</v>
      </c>
      <c r="F29" s="23">
        <v>26565566.420000002</v>
      </c>
      <c r="G29" s="50">
        <f>F29/E29*100</f>
        <v>10.126233655048335</v>
      </c>
      <c r="H29" s="81"/>
    </row>
    <row r="30" spans="1:8" ht="78" customHeight="1" x14ac:dyDescent="0.25">
      <c r="A30" s="79"/>
      <c r="B30" s="31" t="s">
        <v>3</v>
      </c>
      <c r="C30" s="31" t="s">
        <v>20</v>
      </c>
      <c r="D30" s="5" t="s">
        <v>65</v>
      </c>
      <c r="E30" s="5">
        <v>100</v>
      </c>
      <c r="F30" s="35">
        <v>72.73</v>
      </c>
      <c r="G30" s="36"/>
      <c r="H30" s="82"/>
    </row>
    <row r="31" spans="1:8" ht="31.5" customHeight="1" x14ac:dyDescent="0.25">
      <c r="A31" s="66" t="s">
        <v>132</v>
      </c>
      <c r="B31" s="27" t="s">
        <v>2</v>
      </c>
      <c r="C31" s="27" t="s">
        <v>82</v>
      </c>
      <c r="D31" s="28" t="s">
        <v>63</v>
      </c>
      <c r="E31" s="28">
        <v>1</v>
      </c>
      <c r="F31" s="35"/>
      <c r="G31" s="36"/>
      <c r="H31" s="72" t="s">
        <v>126</v>
      </c>
    </row>
    <row r="32" spans="1:8" ht="27" customHeight="1" x14ac:dyDescent="0.25">
      <c r="A32" s="67"/>
      <c r="B32" s="27" t="s">
        <v>5</v>
      </c>
      <c r="C32" s="27" t="s">
        <v>19</v>
      </c>
      <c r="D32" s="5" t="s">
        <v>64</v>
      </c>
      <c r="E32" s="10">
        <v>10943000</v>
      </c>
      <c r="F32" s="35"/>
      <c r="G32" s="36"/>
      <c r="H32" s="73"/>
    </row>
    <row r="33" spans="1:8" ht="116.25" customHeight="1" x14ac:dyDescent="0.25">
      <c r="A33" s="67"/>
      <c r="B33" s="27" t="s">
        <v>4</v>
      </c>
      <c r="C33" s="24" t="s">
        <v>14</v>
      </c>
      <c r="D33" s="25" t="s">
        <v>76</v>
      </c>
      <c r="E33" s="14">
        <v>10943000</v>
      </c>
      <c r="F33" s="37"/>
      <c r="G33" s="36"/>
      <c r="H33" s="73"/>
    </row>
    <row r="34" spans="1:8" ht="16.5" customHeight="1" x14ac:dyDescent="0.25">
      <c r="A34" s="67"/>
      <c r="B34" s="27" t="s">
        <v>3</v>
      </c>
      <c r="C34" s="27" t="s">
        <v>20</v>
      </c>
      <c r="D34" s="28" t="s">
        <v>65</v>
      </c>
      <c r="E34" s="28">
        <v>100</v>
      </c>
      <c r="F34" s="35"/>
      <c r="G34" s="36"/>
      <c r="H34" s="74"/>
    </row>
    <row r="35" spans="1:8" ht="37.5" customHeight="1" x14ac:dyDescent="0.25">
      <c r="A35" s="66" t="s">
        <v>133</v>
      </c>
      <c r="B35" s="27" t="s">
        <v>2</v>
      </c>
      <c r="C35" s="27" t="s">
        <v>21</v>
      </c>
      <c r="D35" s="28" t="s">
        <v>63</v>
      </c>
      <c r="E35" s="28">
        <v>9</v>
      </c>
      <c r="F35" s="40">
        <v>8</v>
      </c>
      <c r="G35" s="39"/>
      <c r="H35" s="80"/>
    </row>
    <row r="36" spans="1:8" ht="39.75" customHeight="1" x14ac:dyDescent="0.25">
      <c r="A36" s="67"/>
      <c r="B36" s="27" t="s">
        <v>5</v>
      </c>
      <c r="C36" s="27" t="s">
        <v>19</v>
      </c>
      <c r="D36" s="28" t="s">
        <v>76</v>
      </c>
      <c r="E36" s="10">
        <v>333333.33</v>
      </c>
      <c r="F36" s="35">
        <f>F37/F35</f>
        <v>373046.47249999997</v>
      </c>
      <c r="G36" s="36"/>
      <c r="H36" s="81"/>
    </row>
    <row r="37" spans="1:8" ht="25.5" customHeight="1" x14ac:dyDescent="0.25">
      <c r="A37" s="67"/>
      <c r="B37" s="27" t="s">
        <v>4</v>
      </c>
      <c r="C37" s="24" t="s">
        <v>14</v>
      </c>
      <c r="D37" s="25" t="s">
        <v>76</v>
      </c>
      <c r="E37" s="14">
        <v>3000000</v>
      </c>
      <c r="F37" s="23">
        <v>2984371.78</v>
      </c>
      <c r="G37" s="51">
        <f>F37/E37*100</f>
        <v>99.479059333333325</v>
      </c>
      <c r="H37" s="81"/>
    </row>
    <row r="38" spans="1:8" ht="51.75" customHeight="1" x14ac:dyDescent="0.25">
      <c r="A38" s="67"/>
      <c r="B38" s="27" t="s">
        <v>3</v>
      </c>
      <c r="C38" s="27" t="s">
        <v>20</v>
      </c>
      <c r="D38" s="28" t="s">
        <v>65</v>
      </c>
      <c r="E38" s="28">
        <v>100</v>
      </c>
      <c r="F38" s="48">
        <f>F35/E35*100</f>
        <v>88.888888888888886</v>
      </c>
      <c r="G38" s="52"/>
      <c r="H38" s="82"/>
    </row>
    <row r="39" spans="1:8" ht="27" customHeight="1" x14ac:dyDescent="0.25">
      <c r="A39" s="70" t="s">
        <v>22</v>
      </c>
      <c r="B39" s="27" t="s">
        <v>2</v>
      </c>
      <c r="C39" s="27" t="s">
        <v>79</v>
      </c>
      <c r="D39" s="28" t="s">
        <v>63</v>
      </c>
      <c r="E39" s="28">
        <v>3</v>
      </c>
      <c r="F39" s="47">
        <v>1</v>
      </c>
      <c r="G39" s="52"/>
      <c r="H39" s="45"/>
    </row>
    <row r="40" spans="1:8" ht="37.5" customHeight="1" x14ac:dyDescent="0.25">
      <c r="A40" s="69"/>
      <c r="B40" s="27" t="s">
        <v>5</v>
      </c>
      <c r="C40" s="27" t="s">
        <v>15</v>
      </c>
      <c r="D40" s="28" t="s">
        <v>64</v>
      </c>
      <c r="E40" s="15">
        <f>E41/E39</f>
        <v>1166666.6666666667</v>
      </c>
      <c r="F40" s="48">
        <f>F41/F39</f>
        <v>359727</v>
      </c>
      <c r="G40" s="52"/>
      <c r="H40" s="45"/>
    </row>
    <row r="41" spans="1:8" ht="27" customHeight="1" x14ac:dyDescent="0.25">
      <c r="A41" s="69"/>
      <c r="B41" s="27" t="s">
        <v>4</v>
      </c>
      <c r="C41" s="24" t="s">
        <v>14</v>
      </c>
      <c r="D41" s="25" t="s">
        <v>76</v>
      </c>
      <c r="E41" s="14">
        <f>E45+E49+E53</f>
        <v>3500000</v>
      </c>
      <c r="F41" s="23">
        <f>F45+F49</f>
        <v>359727</v>
      </c>
      <c r="G41" s="50">
        <f>F41/E41*100</f>
        <v>10.277914285714287</v>
      </c>
      <c r="H41" s="45"/>
    </row>
    <row r="42" spans="1:8" ht="27" customHeight="1" x14ac:dyDescent="0.25">
      <c r="A42" s="69"/>
      <c r="B42" s="27" t="s">
        <v>3</v>
      </c>
      <c r="C42" s="31" t="s">
        <v>80</v>
      </c>
      <c r="D42" s="28" t="s">
        <v>65</v>
      </c>
      <c r="E42" s="28">
        <v>100</v>
      </c>
      <c r="F42" s="48">
        <f>F39/E39*100</f>
        <v>33.333333333333329</v>
      </c>
      <c r="G42" s="52"/>
      <c r="H42" s="45"/>
    </row>
    <row r="43" spans="1:8" ht="54" customHeight="1" x14ac:dyDescent="0.25">
      <c r="A43" s="66" t="s">
        <v>83</v>
      </c>
      <c r="B43" s="27" t="s">
        <v>2</v>
      </c>
      <c r="C43" s="27" t="s">
        <v>23</v>
      </c>
      <c r="D43" s="28" t="s">
        <v>66</v>
      </c>
      <c r="E43" s="28">
        <v>4444</v>
      </c>
      <c r="F43" s="35"/>
      <c r="G43" s="36"/>
      <c r="H43" s="72" t="s">
        <v>138</v>
      </c>
    </row>
    <row r="44" spans="1:8" ht="43.5" customHeight="1" x14ac:dyDescent="0.25">
      <c r="A44" s="67"/>
      <c r="B44" s="27" t="s">
        <v>5</v>
      </c>
      <c r="C44" s="27" t="s">
        <v>19</v>
      </c>
      <c r="D44" s="28" t="s">
        <v>84</v>
      </c>
      <c r="E44" s="18">
        <v>180</v>
      </c>
      <c r="F44" s="35"/>
      <c r="G44" s="36"/>
      <c r="H44" s="73"/>
    </row>
    <row r="45" spans="1:8" ht="39" customHeight="1" x14ac:dyDescent="0.25">
      <c r="A45" s="67"/>
      <c r="B45" s="27" t="s">
        <v>4</v>
      </c>
      <c r="C45" s="24" t="s">
        <v>14</v>
      </c>
      <c r="D45" s="25" t="s">
        <v>76</v>
      </c>
      <c r="E45" s="14">
        <v>800000</v>
      </c>
      <c r="F45" s="35"/>
      <c r="G45" s="36"/>
      <c r="H45" s="73"/>
    </row>
    <row r="46" spans="1:8" ht="23.25" customHeight="1" x14ac:dyDescent="0.25">
      <c r="A46" s="67"/>
      <c r="B46" s="27" t="s">
        <v>3</v>
      </c>
      <c r="C46" s="27" t="s">
        <v>20</v>
      </c>
      <c r="D46" s="28" t="s">
        <v>65</v>
      </c>
      <c r="E46" s="28">
        <v>100</v>
      </c>
      <c r="F46" s="35"/>
      <c r="G46" s="36"/>
      <c r="H46" s="74"/>
    </row>
    <row r="47" spans="1:8" ht="45" customHeight="1" x14ac:dyDescent="0.25">
      <c r="A47" s="66" t="s">
        <v>85</v>
      </c>
      <c r="B47" s="27" t="s">
        <v>2</v>
      </c>
      <c r="C47" s="27" t="s">
        <v>23</v>
      </c>
      <c r="D47" s="28" t="s">
        <v>67</v>
      </c>
      <c r="E47" s="19">
        <v>33</v>
      </c>
      <c r="F47" s="40">
        <v>33</v>
      </c>
      <c r="G47" s="36"/>
      <c r="H47" s="80"/>
    </row>
    <row r="48" spans="1:8" ht="45" customHeight="1" x14ac:dyDescent="0.25">
      <c r="A48" s="67"/>
      <c r="B48" s="27" t="s">
        <v>5</v>
      </c>
      <c r="C48" s="27" t="s">
        <v>19</v>
      </c>
      <c r="D48" s="28" t="s">
        <v>68</v>
      </c>
      <c r="E48" s="20">
        <f>E49/E47</f>
        <v>21212.121212121212</v>
      </c>
      <c r="F48" s="40">
        <f>F49/F47</f>
        <v>10900.818181818182</v>
      </c>
      <c r="G48" s="36"/>
      <c r="H48" s="81"/>
    </row>
    <row r="49" spans="1:8" ht="33.75" customHeight="1" x14ac:dyDescent="0.25">
      <c r="A49" s="67"/>
      <c r="B49" s="27" t="s">
        <v>4</v>
      </c>
      <c r="C49" s="24" t="s">
        <v>14</v>
      </c>
      <c r="D49" s="25" t="s">
        <v>76</v>
      </c>
      <c r="E49" s="14">
        <v>700000</v>
      </c>
      <c r="F49" s="23">
        <v>359727</v>
      </c>
      <c r="G49" s="12">
        <f>F49/E49*100</f>
        <v>51.389571428571422</v>
      </c>
      <c r="H49" s="81"/>
    </row>
    <row r="50" spans="1:8" ht="28.5" customHeight="1" x14ac:dyDescent="0.25">
      <c r="A50" s="67"/>
      <c r="B50" s="27" t="s">
        <v>3</v>
      </c>
      <c r="C50" s="27" t="s">
        <v>20</v>
      </c>
      <c r="D50" s="28" t="s">
        <v>65</v>
      </c>
      <c r="E50" s="28">
        <v>100</v>
      </c>
      <c r="F50" s="35">
        <v>100</v>
      </c>
      <c r="G50" s="36"/>
      <c r="H50" s="82"/>
    </row>
    <row r="51" spans="1:8" ht="45" customHeight="1" x14ac:dyDescent="0.25">
      <c r="A51" s="66" t="s">
        <v>130</v>
      </c>
      <c r="B51" s="27" t="s">
        <v>2</v>
      </c>
      <c r="C51" s="27" t="s">
        <v>24</v>
      </c>
      <c r="D51" s="28" t="s">
        <v>69</v>
      </c>
      <c r="E51" s="28">
        <v>1</v>
      </c>
      <c r="F51" s="35"/>
      <c r="G51" s="36"/>
      <c r="H51" s="72" t="s">
        <v>126</v>
      </c>
    </row>
    <row r="52" spans="1:8" ht="31.5" customHeight="1" x14ac:dyDescent="0.25">
      <c r="A52" s="67"/>
      <c r="B52" s="27" t="s">
        <v>5</v>
      </c>
      <c r="C52" s="27" t="s">
        <v>19</v>
      </c>
      <c r="D52" s="28" t="s">
        <v>73</v>
      </c>
      <c r="E52" s="10">
        <v>2000000</v>
      </c>
      <c r="F52" s="35"/>
      <c r="G52" s="36"/>
      <c r="H52" s="73"/>
    </row>
    <row r="53" spans="1:8" ht="40.5" customHeight="1" x14ac:dyDescent="0.25">
      <c r="A53" s="67"/>
      <c r="B53" s="27" t="s">
        <v>4</v>
      </c>
      <c r="C53" s="24" t="s">
        <v>14</v>
      </c>
      <c r="D53" s="25" t="s">
        <v>76</v>
      </c>
      <c r="E53" s="14">
        <v>2000000</v>
      </c>
      <c r="F53" s="35"/>
      <c r="G53" s="36"/>
      <c r="H53" s="73"/>
    </row>
    <row r="54" spans="1:8" ht="51.75" customHeight="1" x14ac:dyDescent="0.25">
      <c r="A54" s="67"/>
      <c r="B54" s="27" t="s">
        <v>3</v>
      </c>
      <c r="C54" s="27" t="s">
        <v>20</v>
      </c>
      <c r="D54" s="28" t="s">
        <v>65</v>
      </c>
      <c r="E54" s="28">
        <v>100</v>
      </c>
      <c r="F54" s="35"/>
      <c r="G54" s="36"/>
      <c r="H54" s="74"/>
    </row>
    <row r="55" spans="1:8" ht="26.25" customHeight="1" x14ac:dyDescent="0.25">
      <c r="A55" s="70" t="s">
        <v>25</v>
      </c>
      <c r="B55" s="27" t="s">
        <v>2</v>
      </c>
      <c r="C55" s="27" t="s">
        <v>79</v>
      </c>
      <c r="D55" s="28" t="s">
        <v>63</v>
      </c>
      <c r="E55" s="28">
        <v>2</v>
      </c>
      <c r="F55" s="48"/>
      <c r="G55" s="36"/>
      <c r="H55" s="45"/>
    </row>
    <row r="56" spans="1:8" ht="24" x14ac:dyDescent="0.25">
      <c r="A56" s="71"/>
      <c r="B56" s="27" t="s">
        <v>5</v>
      </c>
      <c r="C56" s="27" t="s">
        <v>15</v>
      </c>
      <c r="D56" s="28" t="s">
        <v>64</v>
      </c>
      <c r="E56" s="10">
        <f>E57/E55</f>
        <v>8000000</v>
      </c>
      <c r="F56" s="48"/>
      <c r="G56" s="36"/>
      <c r="H56" s="45"/>
    </row>
    <row r="57" spans="1:8" x14ac:dyDescent="0.25">
      <c r="A57" s="71"/>
      <c r="B57" s="27" t="s">
        <v>4</v>
      </c>
      <c r="C57" s="24" t="s">
        <v>14</v>
      </c>
      <c r="D57" s="25" t="s">
        <v>76</v>
      </c>
      <c r="E57" s="14">
        <f>E61+E65</f>
        <v>16000000</v>
      </c>
      <c r="F57" s="48"/>
      <c r="G57" s="36"/>
      <c r="H57" s="45"/>
    </row>
    <row r="58" spans="1:8" x14ac:dyDescent="0.25">
      <c r="A58" s="71"/>
      <c r="B58" s="27" t="s">
        <v>3</v>
      </c>
      <c r="C58" s="31" t="s">
        <v>80</v>
      </c>
      <c r="D58" s="28" t="s">
        <v>65</v>
      </c>
      <c r="E58" s="28">
        <v>100</v>
      </c>
      <c r="F58" s="48"/>
      <c r="G58" s="36"/>
      <c r="H58" s="45"/>
    </row>
    <row r="59" spans="1:8" ht="59.25" customHeight="1" x14ac:dyDescent="0.25">
      <c r="A59" s="66" t="s">
        <v>86</v>
      </c>
      <c r="B59" s="26" t="s">
        <v>2</v>
      </c>
      <c r="C59" s="26" t="s">
        <v>26</v>
      </c>
      <c r="D59" s="8" t="s">
        <v>70</v>
      </c>
      <c r="E59" s="8">
        <v>343</v>
      </c>
      <c r="F59" s="35"/>
      <c r="G59" s="36"/>
      <c r="H59" s="72" t="s">
        <v>126</v>
      </c>
    </row>
    <row r="60" spans="1:8" ht="46.5" customHeight="1" x14ac:dyDescent="0.25">
      <c r="A60" s="67"/>
      <c r="B60" s="26" t="s">
        <v>5</v>
      </c>
      <c r="C60" s="26" t="s">
        <v>27</v>
      </c>
      <c r="D60" s="8" t="s">
        <v>71</v>
      </c>
      <c r="E60" s="21">
        <v>32069.9</v>
      </c>
      <c r="F60" s="35"/>
      <c r="G60" s="36"/>
      <c r="H60" s="73"/>
    </row>
    <row r="61" spans="1:8" ht="34.5" customHeight="1" x14ac:dyDescent="0.25">
      <c r="A61" s="67"/>
      <c r="B61" s="26" t="s">
        <v>4</v>
      </c>
      <c r="C61" s="29" t="s">
        <v>14</v>
      </c>
      <c r="D61" s="9" t="s">
        <v>76</v>
      </c>
      <c r="E61" s="22">
        <v>11000000</v>
      </c>
      <c r="F61" s="35"/>
      <c r="G61" s="36"/>
      <c r="H61" s="73"/>
    </row>
    <row r="62" spans="1:8" ht="59.25" customHeight="1" x14ac:dyDescent="0.25">
      <c r="A62" s="67"/>
      <c r="B62" s="26" t="s">
        <v>3</v>
      </c>
      <c r="C62" s="26" t="s">
        <v>20</v>
      </c>
      <c r="D62" s="8" t="s">
        <v>65</v>
      </c>
      <c r="E62" s="8">
        <v>100</v>
      </c>
      <c r="F62" s="35"/>
      <c r="G62" s="36"/>
      <c r="H62" s="74"/>
    </row>
    <row r="63" spans="1:8" ht="24" customHeight="1" x14ac:dyDescent="0.25">
      <c r="A63" s="66" t="s">
        <v>87</v>
      </c>
      <c r="B63" s="27" t="s">
        <v>2</v>
      </c>
      <c r="C63" s="27" t="s">
        <v>28</v>
      </c>
      <c r="D63" s="28" t="s">
        <v>72</v>
      </c>
      <c r="E63" s="28">
        <v>1</v>
      </c>
      <c r="F63" s="35"/>
      <c r="G63" s="36"/>
      <c r="H63" s="72" t="s">
        <v>126</v>
      </c>
    </row>
    <row r="64" spans="1:8" ht="51.75" customHeight="1" x14ac:dyDescent="0.25">
      <c r="A64" s="67"/>
      <c r="B64" s="27" t="s">
        <v>5</v>
      </c>
      <c r="C64" s="27" t="s">
        <v>27</v>
      </c>
      <c r="D64" s="28" t="s">
        <v>64</v>
      </c>
      <c r="E64" s="10">
        <v>5000000</v>
      </c>
      <c r="F64" s="35"/>
      <c r="G64" s="36"/>
      <c r="H64" s="73"/>
    </row>
    <row r="65" spans="1:8" ht="48" customHeight="1" x14ac:dyDescent="0.25">
      <c r="A65" s="67"/>
      <c r="B65" s="27" t="s">
        <v>4</v>
      </c>
      <c r="C65" s="24" t="s">
        <v>14</v>
      </c>
      <c r="D65" s="25" t="s">
        <v>76</v>
      </c>
      <c r="E65" s="14">
        <v>5000000</v>
      </c>
      <c r="F65" s="35"/>
      <c r="G65" s="36"/>
      <c r="H65" s="73"/>
    </row>
    <row r="66" spans="1:8" ht="33" customHeight="1" x14ac:dyDescent="0.25">
      <c r="A66" s="67"/>
      <c r="B66" s="27" t="s">
        <v>3</v>
      </c>
      <c r="C66" s="27" t="s">
        <v>20</v>
      </c>
      <c r="D66" s="28" t="s">
        <v>65</v>
      </c>
      <c r="E66" s="28">
        <v>100</v>
      </c>
      <c r="F66" s="35"/>
      <c r="G66" s="36"/>
      <c r="H66" s="74"/>
    </row>
    <row r="67" spans="1:8" x14ac:dyDescent="0.25">
      <c r="A67" s="70" t="s">
        <v>29</v>
      </c>
      <c r="B67" s="27" t="s">
        <v>2</v>
      </c>
      <c r="C67" s="27" t="s">
        <v>79</v>
      </c>
      <c r="D67" s="28" t="s">
        <v>63</v>
      </c>
      <c r="E67" s="28">
        <v>2</v>
      </c>
      <c r="F67" s="48"/>
      <c r="G67" s="36"/>
      <c r="H67" s="45"/>
    </row>
    <row r="68" spans="1:8" ht="24" x14ac:dyDescent="0.25">
      <c r="A68" s="71"/>
      <c r="B68" s="27" t="s">
        <v>5</v>
      </c>
      <c r="C68" s="27" t="s">
        <v>15</v>
      </c>
      <c r="D68" s="28" t="s">
        <v>64</v>
      </c>
      <c r="E68" s="15">
        <f>E69/E67</f>
        <v>1000000</v>
      </c>
      <c r="F68" s="48"/>
      <c r="G68" s="36"/>
      <c r="H68" s="45"/>
    </row>
    <row r="69" spans="1:8" x14ac:dyDescent="0.25">
      <c r="A69" s="71"/>
      <c r="B69" s="27" t="s">
        <v>4</v>
      </c>
      <c r="C69" s="24" t="s">
        <v>14</v>
      </c>
      <c r="D69" s="25" t="s">
        <v>76</v>
      </c>
      <c r="E69" s="14">
        <f>E73+E77</f>
        <v>2000000</v>
      </c>
      <c r="F69" s="48"/>
      <c r="G69" s="36"/>
      <c r="H69" s="45"/>
    </row>
    <row r="70" spans="1:8" x14ac:dyDescent="0.25">
      <c r="A70" s="71"/>
      <c r="B70" s="27" t="s">
        <v>3</v>
      </c>
      <c r="C70" s="31" t="s">
        <v>80</v>
      </c>
      <c r="D70" s="28" t="s">
        <v>65</v>
      </c>
      <c r="E70" s="28">
        <v>100</v>
      </c>
      <c r="F70" s="48"/>
      <c r="G70" s="36"/>
      <c r="H70" s="45"/>
    </row>
    <row r="71" spans="1:8" ht="53.25" customHeight="1" x14ac:dyDescent="0.25">
      <c r="A71" s="66" t="s">
        <v>88</v>
      </c>
      <c r="B71" s="27" t="s">
        <v>2</v>
      </c>
      <c r="C71" s="27" t="s">
        <v>30</v>
      </c>
      <c r="D71" s="28" t="s">
        <v>69</v>
      </c>
      <c r="E71" s="28">
        <v>300</v>
      </c>
      <c r="F71" s="35"/>
      <c r="G71" s="36"/>
      <c r="H71" s="72" t="s">
        <v>138</v>
      </c>
    </row>
    <row r="72" spans="1:8" ht="49.5" customHeight="1" x14ac:dyDescent="0.25">
      <c r="A72" s="67"/>
      <c r="B72" s="27" t="s">
        <v>5</v>
      </c>
      <c r="C72" s="27" t="s">
        <v>27</v>
      </c>
      <c r="D72" s="28" t="s">
        <v>73</v>
      </c>
      <c r="E72" s="10">
        <v>5000</v>
      </c>
      <c r="F72" s="35"/>
      <c r="G72" s="36"/>
      <c r="H72" s="73"/>
    </row>
    <row r="73" spans="1:8" ht="42" customHeight="1" x14ac:dyDescent="0.25">
      <c r="A73" s="67"/>
      <c r="B73" s="27" t="s">
        <v>4</v>
      </c>
      <c r="C73" s="24" t="s">
        <v>14</v>
      </c>
      <c r="D73" s="25" t="s">
        <v>76</v>
      </c>
      <c r="E73" s="14">
        <v>1500000</v>
      </c>
      <c r="F73" s="35"/>
      <c r="G73" s="36"/>
      <c r="H73" s="73"/>
    </row>
    <row r="74" spans="1:8" ht="45.75" customHeight="1" x14ac:dyDescent="0.25">
      <c r="A74" s="67"/>
      <c r="B74" s="27" t="s">
        <v>3</v>
      </c>
      <c r="C74" s="27" t="s">
        <v>20</v>
      </c>
      <c r="D74" s="28" t="s">
        <v>65</v>
      </c>
      <c r="E74" s="28">
        <v>100</v>
      </c>
      <c r="F74" s="35"/>
      <c r="G74" s="36"/>
      <c r="H74" s="74"/>
    </row>
    <row r="75" spans="1:8" ht="34.5" customHeight="1" x14ac:dyDescent="0.25">
      <c r="A75" s="66" t="s">
        <v>89</v>
      </c>
      <c r="B75" s="27" t="s">
        <v>2</v>
      </c>
      <c r="C75" s="27" t="s">
        <v>31</v>
      </c>
      <c r="D75" s="28" t="s">
        <v>90</v>
      </c>
      <c r="E75" s="28">
        <v>1429</v>
      </c>
      <c r="F75" s="35"/>
      <c r="G75" s="36"/>
      <c r="H75" s="72" t="s">
        <v>138</v>
      </c>
    </row>
    <row r="76" spans="1:8" ht="50.25" customHeight="1" x14ac:dyDescent="0.25">
      <c r="A76" s="67"/>
      <c r="B76" s="27" t="s">
        <v>5</v>
      </c>
      <c r="C76" s="27" t="s">
        <v>27</v>
      </c>
      <c r="D76" s="28" t="s">
        <v>84</v>
      </c>
      <c r="E76" s="18">
        <v>350</v>
      </c>
      <c r="F76" s="35"/>
      <c r="G76" s="36"/>
      <c r="H76" s="73"/>
    </row>
    <row r="77" spans="1:8" ht="46.5" customHeight="1" x14ac:dyDescent="0.25">
      <c r="A77" s="67"/>
      <c r="B77" s="27" t="s">
        <v>4</v>
      </c>
      <c r="C77" s="24" t="s">
        <v>14</v>
      </c>
      <c r="D77" s="25" t="s">
        <v>76</v>
      </c>
      <c r="E77" s="14">
        <v>500000</v>
      </c>
      <c r="F77" s="35"/>
      <c r="G77" s="36"/>
      <c r="H77" s="73"/>
    </row>
    <row r="78" spans="1:8" ht="12.75" customHeight="1" x14ac:dyDescent="0.25">
      <c r="A78" s="67"/>
      <c r="B78" s="27" t="s">
        <v>3</v>
      </c>
      <c r="C78" s="27" t="s">
        <v>20</v>
      </c>
      <c r="D78" s="28" t="s">
        <v>65</v>
      </c>
      <c r="E78" s="28">
        <v>100</v>
      </c>
      <c r="F78" s="35"/>
      <c r="G78" s="36"/>
      <c r="H78" s="74"/>
    </row>
    <row r="79" spans="1:8" x14ac:dyDescent="0.25">
      <c r="A79" s="70" t="s">
        <v>32</v>
      </c>
      <c r="B79" s="27" t="s">
        <v>2</v>
      </c>
      <c r="C79" s="27" t="s">
        <v>33</v>
      </c>
      <c r="D79" s="28" t="s">
        <v>91</v>
      </c>
      <c r="E79" s="28">
        <v>67</v>
      </c>
      <c r="F79" s="35"/>
      <c r="G79" s="36"/>
      <c r="H79" s="45"/>
    </row>
    <row r="80" spans="1:8" ht="24" x14ac:dyDescent="0.25">
      <c r="A80" s="71"/>
      <c r="B80" s="27" t="s">
        <v>5</v>
      </c>
      <c r="C80" s="27" t="s">
        <v>27</v>
      </c>
      <c r="D80" s="28" t="s">
        <v>92</v>
      </c>
      <c r="E80" s="10">
        <f>E81/E79</f>
        <v>1492.5373134328358</v>
      </c>
      <c r="F80" s="35"/>
      <c r="G80" s="36"/>
      <c r="H80" s="45"/>
    </row>
    <row r="81" spans="1:8" x14ac:dyDescent="0.25">
      <c r="A81" s="71"/>
      <c r="B81" s="27" t="s">
        <v>4</v>
      </c>
      <c r="C81" s="24" t="s">
        <v>14</v>
      </c>
      <c r="D81" s="25" t="s">
        <v>76</v>
      </c>
      <c r="E81" s="14">
        <v>100000</v>
      </c>
      <c r="F81" s="35"/>
      <c r="G81" s="36"/>
      <c r="H81" s="45"/>
    </row>
    <row r="82" spans="1:8" x14ac:dyDescent="0.25">
      <c r="A82" s="71"/>
      <c r="B82" s="27" t="s">
        <v>3</v>
      </c>
      <c r="C82" s="27" t="s">
        <v>20</v>
      </c>
      <c r="D82" s="28" t="s">
        <v>65</v>
      </c>
      <c r="E82" s="28">
        <v>100</v>
      </c>
      <c r="F82" s="35"/>
      <c r="G82" s="36"/>
      <c r="H82" s="45"/>
    </row>
    <row r="83" spans="1:8" ht="37.5" customHeight="1" x14ac:dyDescent="0.25">
      <c r="A83" s="68" t="s">
        <v>93</v>
      </c>
      <c r="B83" s="27" t="s">
        <v>2</v>
      </c>
      <c r="C83" s="27" t="s">
        <v>33</v>
      </c>
      <c r="D83" s="28" t="s">
        <v>91</v>
      </c>
      <c r="E83" s="28">
        <v>67</v>
      </c>
      <c r="F83" s="35"/>
      <c r="G83" s="36"/>
      <c r="H83" s="72" t="s">
        <v>126</v>
      </c>
    </row>
    <row r="84" spans="1:8" ht="48.75" customHeight="1" x14ac:dyDescent="0.25">
      <c r="A84" s="69"/>
      <c r="B84" s="27" t="s">
        <v>5</v>
      </c>
      <c r="C84" s="27" t="s">
        <v>27</v>
      </c>
      <c r="D84" s="28" t="s">
        <v>92</v>
      </c>
      <c r="E84" s="10">
        <f t="shared" ref="E84" si="0">E85/E83</f>
        <v>1492.5373134328358</v>
      </c>
      <c r="F84" s="35"/>
      <c r="G84" s="36"/>
      <c r="H84" s="73"/>
    </row>
    <row r="85" spans="1:8" ht="39" customHeight="1" x14ac:dyDescent="0.25">
      <c r="A85" s="69"/>
      <c r="B85" s="27" t="s">
        <v>4</v>
      </c>
      <c r="C85" s="24" t="s">
        <v>14</v>
      </c>
      <c r="D85" s="25" t="s">
        <v>76</v>
      </c>
      <c r="E85" s="14">
        <v>100000</v>
      </c>
      <c r="F85" s="35"/>
      <c r="G85" s="36"/>
      <c r="H85" s="73"/>
    </row>
    <row r="86" spans="1:8" ht="32.25" customHeight="1" x14ac:dyDescent="0.25">
      <c r="A86" s="69"/>
      <c r="B86" s="27" t="s">
        <v>3</v>
      </c>
      <c r="C86" s="27" t="s">
        <v>20</v>
      </c>
      <c r="D86" s="28" t="s">
        <v>65</v>
      </c>
      <c r="E86" s="28">
        <v>100</v>
      </c>
      <c r="F86" s="35"/>
      <c r="G86" s="36"/>
      <c r="H86" s="74"/>
    </row>
    <row r="87" spans="1:8" ht="20.25" customHeight="1" x14ac:dyDescent="0.25">
      <c r="A87" s="70" t="s">
        <v>94</v>
      </c>
      <c r="B87" s="27" t="s">
        <v>2</v>
      </c>
      <c r="C87" s="27" t="s">
        <v>79</v>
      </c>
      <c r="D87" s="28" t="s">
        <v>63</v>
      </c>
      <c r="E87" s="28">
        <v>9</v>
      </c>
      <c r="F87" s="47">
        <v>4</v>
      </c>
      <c r="G87" s="36"/>
      <c r="H87" s="45"/>
    </row>
    <row r="88" spans="1:8" ht="20.25" customHeight="1" x14ac:dyDescent="0.25">
      <c r="A88" s="71"/>
      <c r="B88" s="27" t="s">
        <v>5</v>
      </c>
      <c r="C88" s="27" t="s">
        <v>15</v>
      </c>
      <c r="D88" s="28" t="s">
        <v>64</v>
      </c>
      <c r="E88" s="15">
        <f>E89/E87</f>
        <v>140333.33333333334</v>
      </c>
      <c r="F88" s="48">
        <f>F89/F87</f>
        <v>115274.205</v>
      </c>
      <c r="G88" s="36"/>
      <c r="H88" s="45"/>
    </row>
    <row r="89" spans="1:8" ht="20.25" customHeight="1" x14ac:dyDescent="0.25">
      <c r="A89" s="71"/>
      <c r="B89" s="27" t="s">
        <v>4</v>
      </c>
      <c r="C89" s="24" t="s">
        <v>14</v>
      </c>
      <c r="D89" s="25" t="s">
        <v>76</v>
      </c>
      <c r="E89" s="14">
        <f>E93+E97+E101+E103+E118+E122+E126+E130+E132</f>
        <v>1263000</v>
      </c>
      <c r="F89" s="23">
        <f>F93+F97+F118+F132</f>
        <v>461096.82</v>
      </c>
      <c r="G89" s="38">
        <f>F89/E89*100</f>
        <v>36.508061757719716</v>
      </c>
      <c r="H89" s="45"/>
    </row>
    <row r="90" spans="1:8" ht="20.25" customHeight="1" x14ac:dyDescent="0.25">
      <c r="A90" s="71"/>
      <c r="B90" s="27" t="s">
        <v>3</v>
      </c>
      <c r="C90" s="31" t="s">
        <v>80</v>
      </c>
      <c r="D90" s="28" t="s">
        <v>65</v>
      </c>
      <c r="E90" s="28">
        <v>100</v>
      </c>
      <c r="F90" s="48">
        <f>F87/E87*100</f>
        <v>44.444444444444443</v>
      </c>
      <c r="G90" s="36"/>
      <c r="H90" s="45"/>
    </row>
    <row r="91" spans="1:8" ht="39.75" customHeight="1" x14ac:dyDescent="0.25">
      <c r="A91" s="66" t="s">
        <v>131</v>
      </c>
      <c r="B91" s="27" t="s">
        <v>2</v>
      </c>
      <c r="C91" s="27" t="s">
        <v>95</v>
      </c>
      <c r="D91" s="28" t="s">
        <v>72</v>
      </c>
      <c r="E91" s="28">
        <v>5</v>
      </c>
      <c r="F91" s="40">
        <v>5</v>
      </c>
      <c r="G91" s="36"/>
      <c r="H91" s="72"/>
    </row>
    <row r="92" spans="1:8" ht="33" customHeight="1" x14ac:dyDescent="0.25">
      <c r="A92" s="67"/>
      <c r="B92" s="27" t="s">
        <v>5</v>
      </c>
      <c r="C92" s="27" t="s">
        <v>27</v>
      </c>
      <c r="D92" s="10" t="s">
        <v>64</v>
      </c>
      <c r="E92" s="10">
        <v>44000</v>
      </c>
      <c r="F92" s="35">
        <f>F93/F91</f>
        <v>20497.538</v>
      </c>
      <c r="G92" s="36"/>
      <c r="H92" s="73"/>
    </row>
    <row r="93" spans="1:8" ht="33.75" customHeight="1" x14ac:dyDescent="0.25">
      <c r="A93" s="67"/>
      <c r="B93" s="27" t="s">
        <v>4</v>
      </c>
      <c r="C93" s="24" t="s">
        <v>14</v>
      </c>
      <c r="D93" s="25" t="s">
        <v>76</v>
      </c>
      <c r="E93" s="14">
        <v>220000</v>
      </c>
      <c r="F93" s="23">
        <v>102487.69</v>
      </c>
      <c r="G93" s="50">
        <f>F93/E93*100</f>
        <v>46.585313636363637</v>
      </c>
      <c r="H93" s="73"/>
    </row>
    <row r="94" spans="1:8" ht="42" customHeight="1" x14ac:dyDescent="0.25">
      <c r="A94" s="67"/>
      <c r="B94" s="27" t="s">
        <v>3</v>
      </c>
      <c r="C94" s="27" t="s">
        <v>20</v>
      </c>
      <c r="D94" s="28" t="s">
        <v>65</v>
      </c>
      <c r="E94" s="28">
        <v>100</v>
      </c>
      <c r="F94" s="48">
        <v>100</v>
      </c>
      <c r="G94" s="52"/>
      <c r="H94" s="74"/>
    </row>
    <row r="95" spans="1:8" ht="26.25" customHeight="1" x14ac:dyDescent="0.25">
      <c r="A95" s="66" t="s">
        <v>129</v>
      </c>
      <c r="B95" s="27" t="s">
        <v>2</v>
      </c>
      <c r="C95" s="27" t="s">
        <v>96</v>
      </c>
      <c r="D95" s="28" t="s">
        <v>72</v>
      </c>
      <c r="E95" s="28">
        <v>1</v>
      </c>
      <c r="F95" s="47">
        <v>1</v>
      </c>
      <c r="G95" s="52"/>
      <c r="H95" s="80"/>
    </row>
    <row r="96" spans="1:8" ht="25.5" customHeight="1" x14ac:dyDescent="0.25">
      <c r="A96" s="67"/>
      <c r="B96" s="27" t="s">
        <v>5</v>
      </c>
      <c r="C96" s="27" t="s">
        <v>27</v>
      </c>
      <c r="D96" s="28" t="s">
        <v>64</v>
      </c>
      <c r="E96" s="20">
        <v>320000</v>
      </c>
      <c r="F96" s="48">
        <f>F97/1</f>
        <v>131117</v>
      </c>
      <c r="G96" s="52"/>
      <c r="H96" s="81"/>
    </row>
    <row r="97" spans="1:8" ht="41.25" customHeight="1" x14ac:dyDescent="0.25">
      <c r="A97" s="67"/>
      <c r="B97" s="27" t="s">
        <v>4</v>
      </c>
      <c r="C97" s="24" t="s">
        <v>14</v>
      </c>
      <c r="D97" s="25" t="s">
        <v>76</v>
      </c>
      <c r="E97" s="14">
        <v>320000</v>
      </c>
      <c r="F97" s="23">
        <v>131117</v>
      </c>
      <c r="G97" s="50">
        <f>F97/E97*100</f>
        <v>40.974062500000002</v>
      </c>
      <c r="H97" s="81"/>
    </row>
    <row r="98" spans="1:8" ht="36.75" customHeight="1" x14ac:dyDescent="0.25">
      <c r="A98" s="67"/>
      <c r="B98" s="27" t="s">
        <v>3</v>
      </c>
      <c r="C98" s="27" t="s">
        <v>20</v>
      </c>
      <c r="D98" s="28" t="s">
        <v>65</v>
      </c>
      <c r="E98" s="28">
        <v>100</v>
      </c>
      <c r="F98" s="35">
        <v>100</v>
      </c>
      <c r="G98" s="36"/>
      <c r="H98" s="82"/>
    </row>
    <row r="99" spans="1:8" ht="45.75" customHeight="1" x14ac:dyDescent="0.25">
      <c r="A99" s="68" t="s">
        <v>97</v>
      </c>
      <c r="B99" s="27" t="s">
        <v>2</v>
      </c>
      <c r="C99" s="27" t="s">
        <v>34</v>
      </c>
      <c r="D99" s="28" t="s">
        <v>72</v>
      </c>
      <c r="E99" s="28">
        <v>3</v>
      </c>
      <c r="F99" s="35"/>
      <c r="G99" s="36"/>
      <c r="H99" s="95" t="s">
        <v>127</v>
      </c>
    </row>
    <row r="100" spans="1:8" ht="46.5" customHeight="1" x14ac:dyDescent="0.25">
      <c r="A100" s="69"/>
      <c r="B100" s="27" t="s">
        <v>5</v>
      </c>
      <c r="C100" s="27" t="s">
        <v>27</v>
      </c>
      <c r="D100" s="28" t="s">
        <v>64</v>
      </c>
      <c r="E100" s="20">
        <v>7666.7</v>
      </c>
      <c r="F100" s="35"/>
      <c r="G100" s="36"/>
      <c r="H100" s="96"/>
    </row>
    <row r="101" spans="1:8" ht="39.75" customHeight="1" x14ac:dyDescent="0.25">
      <c r="A101" s="69"/>
      <c r="B101" s="27" t="s">
        <v>4</v>
      </c>
      <c r="C101" s="24" t="s">
        <v>14</v>
      </c>
      <c r="D101" s="25" t="s">
        <v>76</v>
      </c>
      <c r="E101" s="14">
        <v>23000</v>
      </c>
      <c r="F101" s="35"/>
      <c r="G101" s="36"/>
      <c r="H101" s="96"/>
    </row>
    <row r="102" spans="1:8" ht="37.5" customHeight="1" x14ac:dyDescent="0.25">
      <c r="A102" s="69"/>
      <c r="B102" s="27" t="s">
        <v>3</v>
      </c>
      <c r="C102" s="27" t="s">
        <v>20</v>
      </c>
      <c r="D102" s="28" t="s">
        <v>65</v>
      </c>
      <c r="E102" s="28">
        <v>100</v>
      </c>
      <c r="F102" s="35"/>
      <c r="G102" s="36"/>
      <c r="H102" s="97"/>
    </row>
    <row r="103" spans="1:8" ht="24" x14ac:dyDescent="0.25">
      <c r="A103" s="66" t="s">
        <v>98</v>
      </c>
      <c r="B103" s="24" t="s">
        <v>4</v>
      </c>
      <c r="C103" s="24" t="s">
        <v>35</v>
      </c>
      <c r="D103" s="25" t="s">
        <v>76</v>
      </c>
      <c r="E103" s="14">
        <v>230000</v>
      </c>
      <c r="F103" s="35"/>
      <c r="G103" s="36"/>
      <c r="H103" s="72"/>
    </row>
    <row r="104" spans="1:8" x14ac:dyDescent="0.25">
      <c r="A104" s="66"/>
      <c r="B104" s="27" t="s">
        <v>2</v>
      </c>
      <c r="C104" s="11" t="s">
        <v>36</v>
      </c>
      <c r="D104" s="28" t="s">
        <v>90</v>
      </c>
      <c r="E104" s="28">
        <v>130</v>
      </c>
      <c r="F104" s="35"/>
      <c r="G104" s="36"/>
      <c r="H104" s="73"/>
    </row>
    <row r="105" spans="1:8" ht="24" x14ac:dyDescent="0.25">
      <c r="A105" s="66"/>
      <c r="B105" s="27" t="s">
        <v>5</v>
      </c>
      <c r="C105" s="27" t="s">
        <v>27</v>
      </c>
      <c r="D105" s="28" t="s">
        <v>84</v>
      </c>
      <c r="E105" s="19">
        <v>1384.6</v>
      </c>
      <c r="F105" s="35"/>
      <c r="G105" s="36"/>
      <c r="H105" s="73"/>
    </row>
    <row r="106" spans="1:8" x14ac:dyDescent="0.25">
      <c r="A106" s="66"/>
      <c r="B106" s="27" t="s">
        <v>4</v>
      </c>
      <c r="C106" s="24" t="s">
        <v>37</v>
      </c>
      <c r="D106" s="25" t="s">
        <v>76</v>
      </c>
      <c r="E106" s="14">
        <v>180000</v>
      </c>
      <c r="F106" s="35"/>
      <c r="G106" s="36"/>
      <c r="H106" s="73"/>
    </row>
    <row r="107" spans="1:8" x14ac:dyDescent="0.25">
      <c r="A107" s="66"/>
      <c r="B107" s="27" t="s">
        <v>3</v>
      </c>
      <c r="C107" s="27" t="s">
        <v>20</v>
      </c>
      <c r="D107" s="28" t="s">
        <v>65</v>
      </c>
      <c r="E107" s="28">
        <v>100</v>
      </c>
      <c r="F107" s="35"/>
      <c r="G107" s="36"/>
      <c r="H107" s="73"/>
    </row>
    <row r="108" spans="1:8" ht="24" x14ac:dyDescent="0.25">
      <c r="A108" s="66"/>
      <c r="B108" s="27" t="s">
        <v>2</v>
      </c>
      <c r="C108" s="11" t="s">
        <v>38</v>
      </c>
      <c r="D108" s="28" t="s">
        <v>69</v>
      </c>
      <c r="E108" s="28">
        <v>1</v>
      </c>
      <c r="F108" s="35"/>
      <c r="G108" s="36"/>
      <c r="H108" s="73"/>
    </row>
    <row r="109" spans="1:8" ht="24" x14ac:dyDescent="0.25">
      <c r="A109" s="66"/>
      <c r="B109" s="27" t="s">
        <v>5</v>
      </c>
      <c r="C109" s="27" t="s">
        <v>27</v>
      </c>
      <c r="D109" s="28" t="s">
        <v>69</v>
      </c>
      <c r="E109" s="10">
        <v>20000</v>
      </c>
      <c r="F109" s="35"/>
      <c r="G109" s="36"/>
      <c r="H109" s="73"/>
    </row>
    <row r="110" spans="1:8" x14ac:dyDescent="0.25">
      <c r="A110" s="66"/>
      <c r="B110" s="27" t="s">
        <v>4</v>
      </c>
      <c r="C110" s="24" t="s">
        <v>37</v>
      </c>
      <c r="D110" s="25" t="s">
        <v>73</v>
      </c>
      <c r="E110" s="14">
        <v>20000</v>
      </c>
      <c r="F110" s="35"/>
      <c r="G110" s="36"/>
      <c r="H110" s="73"/>
    </row>
    <row r="111" spans="1:8" x14ac:dyDescent="0.25">
      <c r="A111" s="66"/>
      <c r="B111" s="27" t="s">
        <v>3</v>
      </c>
      <c r="C111" s="27" t="s">
        <v>20</v>
      </c>
      <c r="D111" s="28" t="s">
        <v>65</v>
      </c>
      <c r="E111" s="28">
        <v>100</v>
      </c>
      <c r="F111" s="35"/>
      <c r="G111" s="36"/>
      <c r="H111" s="73"/>
    </row>
    <row r="112" spans="1:8" ht="36" x14ac:dyDescent="0.25">
      <c r="A112" s="66"/>
      <c r="B112" s="27" t="s">
        <v>2</v>
      </c>
      <c r="C112" s="11" t="s">
        <v>39</v>
      </c>
      <c r="D112" s="28" t="s">
        <v>69</v>
      </c>
      <c r="E112" s="28">
        <v>10</v>
      </c>
      <c r="F112" s="35"/>
      <c r="G112" s="36"/>
      <c r="H112" s="73"/>
    </row>
    <row r="113" spans="1:8" ht="25.5" customHeight="1" x14ac:dyDescent="0.25">
      <c r="A113" s="66"/>
      <c r="B113" s="27" t="s">
        <v>5</v>
      </c>
      <c r="C113" s="27" t="s">
        <v>27</v>
      </c>
      <c r="D113" s="28" t="s">
        <v>73</v>
      </c>
      <c r="E113" s="10">
        <v>3000</v>
      </c>
      <c r="F113" s="35"/>
      <c r="G113" s="36"/>
      <c r="H113" s="73"/>
    </row>
    <row r="114" spans="1:8" ht="23.25" customHeight="1" x14ac:dyDescent="0.25">
      <c r="A114" s="66"/>
      <c r="B114" s="27" t="s">
        <v>4</v>
      </c>
      <c r="C114" s="24" t="s">
        <v>37</v>
      </c>
      <c r="D114" s="12" t="s">
        <v>76</v>
      </c>
      <c r="E114" s="23">
        <v>30000</v>
      </c>
      <c r="F114" s="35"/>
      <c r="G114" s="36"/>
      <c r="H114" s="73"/>
    </row>
    <row r="115" spans="1:8" ht="20.25" customHeight="1" x14ac:dyDescent="0.25">
      <c r="A115" s="66"/>
      <c r="B115" s="27" t="s">
        <v>3</v>
      </c>
      <c r="C115" s="27" t="s">
        <v>20</v>
      </c>
      <c r="D115" s="28" t="s">
        <v>65</v>
      </c>
      <c r="E115" s="28">
        <v>100</v>
      </c>
      <c r="F115" s="35"/>
      <c r="G115" s="36"/>
      <c r="H115" s="74"/>
    </row>
    <row r="116" spans="1:8" ht="35.25" customHeight="1" x14ac:dyDescent="0.25">
      <c r="A116" s="66" t="s">
        <v>99</v>
      </c>
      <c r="B116" s="27" t="s">
        <v>2</v>
      </c>
      <c r="C116" s="27" t="s">
        <v>40</v>
      </c>
      <c r="D116" s="28" t="s">
        <v>69</v>
      </c>
      <c r="E116" s="28">
        <v>1</v>
      </c>
      <c r="F116" s="40">
        <v>1</v>
      </c>
      <c r="G116" s="36"/>
      <c r="H116" s="80"/>
    </row>
    <row r="117" spans="1:8" ht="36" customHeight="1" x14ac:dyDescent="0.25">
      <c r="A117" s="67"/>
      <c r="B117" s="27" t="s">
        <v>5</v>
      </c>
      <c r="C117" s="27" t="s">
        <v>27</v>
      </c>
      <c r="D117" s="28" t="s">
        <v>73</v>
      </c>
      <c r="E117" s="10">
        <v>150000</v>
      </c>
      <c r="F117" s="35">
        <f>F118/F116</f>
        <v>103152.13</v>
      </c>
      <c r="G117" s="36"/>
      <c r="H117" s="81"/>
    </row>
    <row r="118" spans="1:8" ht="39" customHeight="1" x14ac:dyDescent="0.25">
      <c r="A118" s="67"/>
      <c r="B118" s="27" t="s">
        <v>4</v>
      </c>
      <c r="C118" s="24" t="s">
        <v>14</v>
      </c>
      <c r="D118" s="25" t="s">
        <v>76</v>
      </c>
      <c r="E118" s="14">
        <v>150000</v>
      </c>
      <c r="F118" s="23">
        <v>103152.13</v>
      </c>
      <c r="G118" s="50">
        <f>F118/E118*100</f>
        <v>68.768086666666676</v>
      </c>
      <c r="H118" s="81"/>
    </row>
    <row r="119" spans="1:8" ht="58.5" customHeight="1" x14ac:dyDescent="0.25">
      <c r="A119" s="67"/>
      <c r="B119" s="27" t="s">
        <v>3</v>
      </c>
      <c r="C119" s="27" t="s">
        <v>20</v>
      </c>
      <c r="D119" s="28" t="s">
        <v>65</v>
      </c>
      <c r="E119" s="28">
        <v>100</v>
      </c>
      <c r="F119" s="35">
        <v>100</v>
      </c>
      <c r="G119" s="36"/>
      <c r="H119" s="82"/>
    </row>
    <row r="120" spans="1:8" ht="43.5" customHeight="1" x14ac:dyDescent="0.25">
      <c r="A120" s="66" t="s">
        <v>100</v>
      </c>
      <c r="B120" s="27" t="s">
        <v>2</v>
      </c>
      <c r="C120" s="27" t="s">
        <v>41</v>
      </c>
      <c r="D120" s="28" t="s">
        <v>69</v>
      </c>
      <c r="E120" s="28">
        <v>5</v>
      </c>
      <c r="F120" s="35"/>
      <c r="G120" s="36"/>
      <c r="H120" s="72"/>
    </row>
    <row r="121" spans="1:8" ht="51.75" customHeight="1" x14ac:dyDescent="0.25">
      <c r="A121" s="67"/>
      <c r="B121" s="27" t="s">
        <v>5</v>
      </c>
      <c r="C121" s="27" t="s">
        <v>27</v>
      </c>
      <c r="D121" s="28" t="s">
        <v>73</v>
      </c>
      <c r="E121" s="10">
        <v>13000</v>
      </c>
      <c r="F121" s="35"/>
      <c r="G121" s="36"/>
      <c r="H121" s="73"/>
    </row>
    <row r="122" spans="1:8" ht="44.25" customHeight="1" x14ac:dyDescent="0.25">
      <c r="A122" s="67"/>
      <c r="B122" s="27" t="s">
        <v>4</v>
      </c>
      <c r="C122" s="24" t="s">
        <v>14</v>
      </c>
      <c r="D122" s="25" t="s">
        <v>76</v>
      </c>
      <c r="E122" s="14">
        <v>65000</v>
      </c>
      <c r="F122" s="35"/>
      <c r="G122" s="36"/>
      <c r="H122" s="73"/>
    </row>
    <row r="123" spans="1:8" ht="35.25" customHeight="1" x14ac:dyDescent="0.25">
      <c r="A123" s="67"/>
      <c r="B123" s="27" t="s">
        <v>3</v>
      </c>
      <c r="C123" s="27" t="s">
        <v>20</v>
      </c>
      <c r="D123" s="28" t="s">
        <v>65</v>
      </c>
      <c r="E123" s="28">
        <v>100</v>
      </c>
      <c r="F123" s="35"/>
      <c r="G123" s="36"/>
      <c r="H123" s="74"/>
    </row>
    <row r="124" spans="1:8" ht="53.25" customHeight="1" x14ac:dyDescent="0.25">
      <c r="A124" s="68" t="s">
        <v>101</v>
      </c>
      <c r="B124" s="27" t="s">
        <v>2</v>
      </c>
      <c r="C124" s="27" t="s">
        <v>42</v>
      </c>
      <c r="D124" s="28" t="s">
        <v>69</v>
      </c>
      <c r="E124" s="28">
        <v>2</v>
      </c>
      <c r="F124" s="35"/>
      <c r="G124" s="36"/>
      <c r="H124" s="72" t="s">
        <v>126</v>
      </c>
    </row>
    <row r="125" spans="1:8" ht="51" customHeight="1" x14ac:dyDescent="0.25">
      <c r="A125" s="69"/>
      <c r="B125" s="27" t="s">
        <v>5</v>
      </c>
      <c r="C125" s="27" t="s">
        <v>27</v>
      </c>
      <c r="D125" s="28" t="s">
        <v>73</v>
      </c>
      <c r="E125" s="10">
        <v>25000</v>
      </c>
      <c r="F125" s="35"/>
      <c r="G125" s="36"/>
      <c r="H125" s="73"/>
    </row>
    <row r="126" spans="1:8" ht="42" customHeight="1" x14ac:dyDescent="0.25">
      <c r="A126" s="69"/>
      <c r="B126" s="27" t="s">
        <v>4</v>
      </c>
      <c r="C126" s="24" t="s">
        <v>14</v>
      </c>
      <c r="D126" s="25" t="s">
        <v>76</v>
      </c>
      <c r="E126" s="23">
        <v>50000</v>
      </c>
      <c r="F126" s="35"/>
      <c r="G126" s="36"/>
      <c r="H126" s="73"/>
    </row>
    <row r="127" spans="1:8" ht="62.25" customHeight="1" x14ac:dyDescent="0.25">
      <c r="A127" s="69"/>
      <c r="B127" s="27" t="s">
        <v>3</v>
      </c>
      <c r="C127" s="27" t="s">
        <v>20</v>
      </c>
      <c r="D127" s="28" t="s">
        <v>65</v>
      </c>
      <c r="E127" s="28">
        <v>100</v>
      </c>
      <c r="F127" s="35"/>
      <c r="G127" s="36"/>
      <c r="H127" s="74"/>
    </row>
    <row r="128" spans="1:8" x14ac:dyDescent="0.25">
      <c r="A128" s="68" t="s">
        <v>102</v>
      </c>
      <c r="B128" s="27" t="s">
        <v>2</v>
      </c>
      <c r="C128" s="27" t="s">
        <v>43</v>
      </c>
      <c r="D128" s="28" t="s">
        <v>69</v>
      </c>
      <c r="E128" s="28">
        <v>2</v>
      </c>
      <c r="F128" s="35"/>
      <c r="G128" s="36"/>
      <c r="H128" s="72" t="s">
        <v>125</v>
      </c>
    </row>
    <row r="129" spans="1:8" ht="24" x14ac:dyDescent="0.25">
      <c r="A129" s="69"/>
      <c r="B129" s="27" t="s">
        <v>5</v>
      </c>
      <c r="C129" s="27" t="s">
        <v>27</v>
      </c>
      <c r="D129" s="28" t="s">
        <v>73</v>
      </c>
      <c r="E129" s="10">
        <v>25000</v>
      </c>
      <c r="F129" s="35"/>
      <c r="G129" s="36"/>
      <c r="H129" s="93"/>
    </row>
    <row r="130" spans="1:8" ht="24.75" customHeight="1" x14ac:dyDescent="0.25">
      <c r="A130" s="69"/>
      <c r="B130" s="27" t="s">
        <v>4</v>
      </c>
      <c r="C130" s="24" t="s">
        <v>14</v>
      </c>
      <c r="D130" s="25" t="s">
        <v>76</v>
      </c>
      <c r="E130" s="23">
        <v>50000</v>
      </c>
      <c r="F130" s="35"/>
      <c r="G130" s="36"/>
      <c r="H130" s="93"/>
    </row>
    <row r="131" spans="1:8" ht="108" customHeight="1" x14ac:dyDescent="0.25">
      <c r="A131" s="69"/>
      <c r="B131" s="27" t="s">
        <v>3</v>
      </c>
      <c r="C131" s="27" t="s">
        <v>20</v>
      </c>
      <c r="D131" s="28" t="s">
        <v>65</v>
      </c>
      <c r="E131" s="28">
        <v>100</v>
      </c>
      <c r="F131" s="35"/>
      <c r="G131" s="36"/>
      <c r="H131" s="94"/>
    </row>
    <row r="132" spans="1:8" ht="21.75" customHeight="1" x14ac:dyDescent="0.25">
      <c r="A132" s="66" t="s">
        <v>103</v>
      </c>
      <c r="B132" s="24" t="s">
        <v>4</v>
      </c>
      <c r="C132" s="24" t="s">
        <v>35</v>
      </c>
      <c r="D132" s="25" t="s">
        <v>76</v>
      </c>
      <c r="E132" s="14">
        <v>155000</v>
      </c>
      <c r="F132" s="23">
        <v>124340</v>
      </c>
      <c r="G132" s="50">
        <f>F132/E132*100</f>
        <v>80.219354838709677</v>
      </c>
      <c r="H132" s="45"/>
    </row>
    <row r="133" spans="1:8" ht="21.75" customHeight="1" x14ac:dyDescent="0.25">
      <c r="A133" s="66"/>
      <c r="B133" s="27" t="s">
        <v>2</v>
      </c>
      <c r="C133" s="11" t="s">
        <v>44</v>
      </c>
      <c r="D133" s="28" t="s">
        <v>74</v>
      </c>
      <c r="E133" s="28">
        <v>2.71</v>
      </c>
      <c r="F133" s="48">
        <v>2.71</v>
      </c>
      <c r="G133" s="52"/>
      <c r="H133" s="45"/>
    </row>
    <row r="134" spans="1:8" ht="21.75" customHeight="1" x14ac:dyDescent="0.25">
      <c r="A134" s="66"/>
      <c r="B134" s="27" t="s">
        <v>5</v>
      </c>
      <c r="C134" s="27" t="s">
        <v>27</v>
      </c>
      <c r="D134" s="28" t="s">
        <v>75</v>
      </c>
      <c r="E134" s="53">
        <v>9815.5</v>
      </c>
      <c r="F134" s="54">
        <f>F135/F133</f>
        <v>9815.4981549815493</v>
      </c>
      <c r="G134" s="52"/>
      <c r="H134" s="45"/>
    </row>
    <row r="135" spans="1:8" ht="21.75" customHeight="1" x14ac:dyDescent="0.25">
      <c r="A135" s="66"/>
      <c r="B135" s="27" t="s">
        <v>4</v>
      </c>
      <c r="C135" s="24" t="s">
        <v>14</v>
      </c>
      <c r="D135" s="25" t="s">
        <v>76</v>
      </c>
      <c r="E135" s="14">
        <v>26600</v>
      </c>
      <c r="F135" s="23">
        <v>26600</v>
      </c>
      <c r="G135" s="52"/>
      <c r="H135" s="45"/>
    </row>
    <row r="136" spans="1:8" ht="21.75" customHeight="1" x14ac:dyDescent="0.25">
      <c r="A136" s="66"/>
      <c r="B136" s="27" t="s">
        <v>3</v>
      </c>
      <c r="C136" s="27" t="s">
        <v>20</v>
      </c>
      <c r="D136" s="28" t="s">
        <v>65</v>
      </c>
      <c r="E136" s="28">
        <v>100</v>
      </c>
      <c r="F136" s="47">
        <f>F135/E135*100</f>
        <v>100</v>
      </c>
      <c r="G136" s="52"/>
      <c r="H136" s="45"/>
    </row>
    <row r="137" spans="1:8" ht="21.75" customHeight="1" x14ac:dyDescent="0.25">
      <c r="A137" s="66"/>
      <c r="B137" s="27" t="s">
        <v>2</v>
      </c>
      <c r="C137" s="11" t="s">
        <v>45</v>
      </c>
      <c r="D137" s="28" t="s">
        <v>69</v>
      </c>
      <c r="E137" s="28">
        <v>1</v>
      </c>
      <c r="F137" s="40">
        <v>1</v>
      </c>
      <c r="G137" s="36">
        <v>100</v>
      </c>
      <c r="H137" s="45"/>
    </row>
    <row r="138" spans="1:8" ht="21.75" customHeight="1" x14ac:dyDescent="0.25">
      <c r="A138" s="66"/>
      <c r="B138" s="27" t="s">
        <v>5</v>
      </c>
      <c r="C138" s="27" t="s">
        <v>27</v>
      </c>
      <c r="D138" s="28" t="s">
        <v>73</v>
      </c>
      <c r="E138" s="10">
        <v>90000</v>
      </c>
      <c r="F138" s="35">
        <v>90000</v>
      </c>
      <c r="G138" s="36"/>
      <c r="H138" s="45"/>
    </row>
    <row r="139" spans="1:8" ht="21.75" customHeight="1" x14ac:dyDescent="0.25">
      <c r="A139" s="66"/>
      <c r="B139" s="27" t="s">
        <v>4</v>
      </c>
      <c r="C139" s="24" t="s">
        <v>14</v>
      </c>
      <c r="D139" s="28" t="s">
        <v>76</v>
      </c>
      <c r="E139" s="14">
        <v>90000</v>
      </c>
      <c r="F139" s="23">
        <v>90000</v>
      </c>
      <c r="G139" s="12">
        <f>F139/E139*100</f>
        <v>100</v>
      </c>
      <c r="H139" s="45"/>
    </row>
    <row r="140" spans="1:8" ht="21.75" customHeight="1" x14ac:dyDescent="0.25">
      <c r="A140" s="66"/>
      <c r="B140" s="27" t="s">
        <v>3</v>
      </c>
      <c r="C140" s="27" t="s">
        <v>20</v>
      </c>
      <c r="D140" s="28" t="s">
        <v>65</v>
      </c>
      <c r="E140" s="28">
        <v>100</v>
      </c>
      <c r="F140" s="48">
        <v>100</v>
      </c>
      <c r="G140" s="52"/>
      <c r="H140" s="45"/>
    </row>
    <row r="141" spans="1:8" ht="21.75" customHeight="1" x14ac:dyDescent="0.25">
      <c r="A141" s="66"/>
      <c r="B141" s="27" t="s">
        <v>2</v>
      </c>
      <c r="C141" s="11" t="s">
        <v>46</v>
      </c>
      <c r="D141" s="28" t="s">
        <v>69</v>
      </c>
      <c r="E141" s="28">
        <v>84</v>
      </c>
      <c r="F141" s="47">
        <v>18</v>
      </c>
      <c r="G141" s="51">
        <f>F141/E141*100</f>
        <v>21.428571428571427</v>
      </c>
      <c r="H141" s="98"/>
    </row>
    <row r="142" spans="1:8" ht="21.75" customHeight="1" x14ac:dyDescent="0.25">
      <c r="A142" s="66"/>
      <c r="B142" s="27" t="s">
        <v>5</v>
      </c>
      <c r="C142" s="27" t="s">
        <v>27</v>
      </c>
      <c r="D142" s="28" t="s">
        <v>73</v>
      </c>
      <c r="E142" s="19">
        <v>457.14</v>
      </c>
      <c r="F142" s="55">
        <f>F143/F141</f>
        <v>430</v>
      </c>
      <c r="G142" s="52"/>
      <c r="H142" s="99"/>
    </row>
    <row r="143" spans="1:8" ht="30.75" customHeight="1" x14ac:dyDescent="0.25">
      <c r="A143" s="66"/>
      <c r="B143" s="27" t="s">
        <v>4</v>
      </c>
      <c r="C143" s="24" t="s">
        <v>14</v>
      </c>
      <c r="D143" s="28" t="s">
        <v>76</v>
      </c>
      <c r="E143" s="14">
        <v>38400</v>
      </c>
      <c r="F143" s="23">
        <v>7740</v>
      </c>
      <c r="G143" s="50">
        <f>F143/E143*100</f>
        <v>20.15625</v>
      </c>
      <c r="H143" s="99"/>
    </row>
    <row r="144" spans="1:8" ht="30.75" customHeight="1" x14ac:dyDescent="0.25">
      <c r="A144" s="66"/>
      <c r="B144" s="27" t="s">
        <v>3</v>
      </c>
      <c r="C144" s="27" t="s">
        <v>20</v>
      </c>
      <c r="D144" s="28" t="s">
        <v>65</v>
      </c>
      <c r="E144" s="28">
        <v>100</v>
      </c>
      <c r="F144" s="35">
        <f>F143/E143*100</f>
        <v>20.15625</v>
      </c>
      <c r="G144" s="36"/>
      <c r="H144" s="100"/>
    </row>
    <row r="145" spans="1:8" ht="32.25" customHeight="1" x14ac:dyDescent="0.25">
      <c r="A145" s="70" t="s">
        <v>47</v>
      </c>
      <c r="B145" s="27" t="s">
        <v>2</v>
      </c>
      <c r="C145" s="27" t="s">
        <v>79</v>
      </c>
      <c r="D145" s="28" t="s">
        <v>63</v>
      </c>
      <c r="E145" s="28">
        <v>3</v>
      </c>
      <c r="F145" s="47">
        <v>3</v>
      </c>
      <c r="G145" s="52"/>
      <c r="H145" s="45"/>
    </row>
    <row r="146" spans="1:8" ht="24" x14ac:dyDescent="0.25">
      <c r="A146" s="71"/>
      <c r="B146" s="27" t="s">
        <v>5</v>
      </c>
      <c r="C146" s="27" t="s">
        <v>15</v>
      </c>
      <c r="D146" s="28" t="s">
        <v>64</v>
      </c>
      <c r="E146" s="15">
        <f>E147/E145</f>
        <v>6180000</v>
      </c>
      <c r="F146" s="48">
        <f>F147/F145</f>
        <v>5728808.7866666662</v>
      </c>
      <c r="G146" s="52"/>
      <c r="H146" s="45"/>
    </row>
    <row r="147" spans="1:8" x14ac:dyDescent="0.25">
      <c r="A147" s="71"/>
      <c r="B147" s="27" t="s">
        <v>4</v>
      </c>
      <c r="C147" s="24" t="s">
        <v>14</v>
      </c>
      <c r="D147" s="25" t="s">
        <v>76</v>
      </c>
      <c r="E147" s="14">
        <f>E155+E159+E151</f>
        <v>18540000</v>
      </c>
      <c r="F147" s="23">
        <f>F151+F155+F159</f>
        <v>17186426.359999999</v>
      </c>
      <c r="G147" s="50">
        <f>F147/E147*100</f>
        <v>92.699171305285859</v>
      </c>
      <c r="H147" s="45"/>
    </row>
    <row r="148" spans="1:8" ht="24" x14ac:dyDescent="0.25">
      <c r="A148" s="71"/>
      <c r="B148" s="27" t="s">
        <v>3</v>
      </c>
      <c r="C148" s="31" t="s">
        <v>104</v>
      </c>
      <c r="D148" s="28" t="s">
        <v>65</v>
      </c>
      <c r="E148" s="18">
        <f>AVERAGE(E152,E156,E160)</f>
        <v>100</v>
      </c>
      <c r="F148" s="48">
        <v>100</v>
      </c>
      <c r="G148" s="52"/>
      <c r="H148" s="45"/>
    </row>
    <row r="149" spans="1:8" ht="66.75" customHeight="1" x14ac:dyDescent="0.25">
      <c r="A149" s="66" t="s">
        <v>105</v>
      </c>
      <c r="B149" s="27" t="s">
        <v>2</v>
      </c>
      <c r="C149" s="27" t="s">
        <v>48</v>
      </c>
      <c r="D149" s="28" t="s">
        <v>69</v>
      </c>
      <c r="E149" s="20">
        <v>3333</v>
      </c>
      <c r="F149" s="40">
        <v>3386</v>
      </c>
      <c r="G149" s="39">
        <f>F149/E149*100</f>
        <v>101.59015901590158</v>
      </c>
      <c r="H149" s="80"/>
    </row>
    <row r="150" spans="1:8" ht="55.5" customHeight="1" x14ac:dyDescent="0.25">
      <c r="A150" s="67"/>
      <c r="B150" s="27" t="s">
        <v>5</v>
      </c>
      <c r="C150" s="27" t="s">
        <v>27</v>
      </c>
      <c r="D150" s="28" t="s">
        <v>73</v>
      </c>
      <c r="E150" s="28">
        <v>12</v>
      </c>
      <c r="F150" s="40">
        <f>19500/3386</f>
        <v>5.7590076786769053</v>
      </c>
      <c r="G150" s="36"/>
      <c r="H150" s="81"/>
    </row>
    <row r="151" spans="1:8" ht="33.75" customHeight="1" x14ac:dyDescent="0.25">
      <c r="A151" s="67"/>
      <c r="B151" s="27" t="s">
        <v>4</v>
      </c>
      <c r="C151" s="24" t="s">
        <v>14</v>
      </c>
      <c r="D151" s="25" t="s">
        <v>76</v>
      </c>
      <c r="E151" s="14">
        <v>40000</v>
      </c>
      <c r="F151" s="23">
        <v>19503.36</v>
      </c>
      <c r="G151" s="12">
        <f>F151/E151*100</f>
        <v>48.758400000000002</v>
      </c>
      <c r="H151" s="81"/>
    </row>
    <row r="152" spans="1:8" ht="25.5" customHeight="1" x14ac:dyDescent="0.25">
      <c r="A152" s="67"/>
      <c r="B152" s="27" t="s">
        <v>3</v>
      </c>
      <c r="C152" s="27" t="s">
        <v>20</v>
      </c>
      <c r="D152" s="28" t="s">
        <v>65</v>
      </c>
      <c r="E152" s="28">
        <v>100</v>
      </c>
      <c r="F152" s="48">
        <f>F151/E151*100</f>
        <v>48.758400000000002</v>
      </c>
      <c r="G152" s="36"/>
      <c r="H152" s="82"/>
    </row>
    <row r="153" spans="1:8" ht="54" customHeight="1" x14ac:dyDescent="0.25">
      <c r="A153" s="68" t="s">
        <v>106</v>
      </c>
      <c r="B153" s="27" t="s">
        <v>2</v>
      </c>
      <c r="C153" s="27" t="s">
        <v>49</v>
      </c>
      <c r="D153" s="28" t="s">
        <v>74</v>
      </c>
      <c r="E153" s="28">
        <v>16.350000000000001</v>
      </c>
      <c r="F153" s="35">
        <v>4.5999999999999996</v>
      </c>
      <c r="G153" s="39"/>
      <c r="H153" s="80"/>
    </row>
    <row r="154" spans="1:8" ht="47.25" customHeight="1" x14ac:dyDescent="0.25">
      <c r="A154" s="69"/>
      <c r="B154" s="27" t="s">
        <v>5</v>
      </c>
      <c r="C154" s="27" t="s">
        <v>27</v>
      </c>
      <c r="D154" s="28" t="s">
        <v>75</v>
      </c>
      <c r="E154" s="20">
        <v>91692.65</v>
      </c>
      <c r="F154" s="35">
        <f>F155/4.6</f>
        <v>108680.86956521741</v>
      </c>
      <c r="G154" s="36"/>
      <c r="H154" s="81"/>
    </row>
    <row r="155" spans="1:8" ht="37.5" customHeight="1" x14ac:dyDescent="0.25">
      <c r="A155" s="69"/>
      <c r="B155" s="27" t="s">
        <v>4</v>
      </c>
      <c r="C155" s="24" t="s">
        <v>14</v>
      </c>
      <c r="D155" s="25" t="s">
        <v>76</v>
      </c>
      <c r="E155" s="14">
        <v>1500000</v>
      </c>
      <c r="F155" s="23">
        <v>499932</v>
      </c>
      <c r="G155" s="50">
        <f>F155/E155*100</f>
        <v>33.328799999999994</v>
      </c>
      <c r="H155" s="81"/>
    </row>
    <row r="156" spans="1:8" ht="33.75" customHeight="1" x14ac:dyDescent="0.25">
      <c r="A156" s="69"/>
      <c r="B156" s="27" t="s">
        <v>3</v>
      </c>
      <c r="C156" s="27" t="s">
        <v>20</v>
      </c>
      <c r="D156" s="28" t="s">
        <v>65</v>
      </c>
      <c r="E156" s="28">
        <v>100</v>
      </c>
      <c r="F156" s="35">
        <f>F155/E155*100</f>
        <v>33.328799999999994</v>
      </c>
      <c r="G156" s="36"/>
      <c r="H156" s="82"/>
    </row>
    <row r="157" spans="1:8" ht="60" customHeight="1" x14ac:dyDescent="0.25">
      <c r="A157" s="66" t="s">
        <v>107</v>
      </c>
      <c r="B157" s="26" t="s">
        <v>2</v>
      </c>
      <c r="C157" s="26" t="s">
        <v>50</v>
      </c>
      <c r="D157" s="8" t="s">
        <v>67</v>
      </c>
      <c r="E157" s="28">
        <v>0.28310000000000002</v>
      </c>
      <c r="F157" s="41">
        <v>0.28310000000000002</v>
      </c>
      <c r="G157" s="36">
        <v>100</v>
      </c>
      <c r="H157" s="45"/>
    </row>
    <row r="158" spans="1:8" ht="56.25" customHeight="1" x14ac:dyDescent="0.25">
      <c r="A158" s="67"/>
      <c r="B158" s="26" t="s">
        <v>5</v>
      </c>
      <c r="C158" s="26" t="s">
        <v>27</v>
      </c>
      <c r="D158" s="28" t="s">
        <v>68</v>
      </c>
      <c r="E158" s="18" t="s">
        <v>122</v>
      </c>
      <c r="F158" s="35">
        <f>F159/1</f>
        <v>16666991</v>
      </c>
      <c r="G158" s="36"/>
      <c r="H158" s="45"/>
    </row>
    <row r="159" spans="1:8" ht="40.5" customHeight="1" x14ac:dyDescent="0.25">
      <c r="A159" s="67"/>
      <c r="B159" s="26" t="s">
        <v>4</v>
      </c>
      <c r="C159" s="29" t="s">
        <v>14</v>
      </c>
      <c r="D159" s="25" t="s">
        <v>76</v>
      </c>
      <c r="E159" s="14">
        <v>17000000</v>
      </c>
      <c r="F159" s="23">
        <v>16666991</v>
      </c>
      <c r="G159" s="50">
        <f>F159/E159*100</f>
        <v>98.041123529411763</v>
      </c>
      <c r="H159" s="45"/>
    </row>
    <row r="160" spans="1:8" ht="29.25" customHeight="1" x14ac:dyDescent="0.25">
      <c r="A160" s="67"/>
      <c r="B160" s="26" t="s">
        <v>3</v>
      </c>
      <c r="C160" s="26" t="s">
        <v>20</v>
      </c>
      <c r="D160" s="28" t="s">
        <v>65</v>
      </c>
      <c r="E160" s="28">
        <v>100</v>
      </c>
      <c r="F160" s="48">
        <v>100</v>
      </c>
      <c r="G160" s="52"/>
      <c r="H160" s="45"/>
    </row>
    <row r="161" spans="1:8" ht="27.75" customHeight="1" x14ac:dyDescent="0.25">
      <c r="A161" s="70" t="s">
        <v>51</v>
      </c>
      <c r="B161" s="27" t="s">
        <v>2</v>
      </c>
      <c r="C161" s="27" t="s">
        <v>52</v>
      </c>
      <c r="D161" s="28" t="s">
        <v>72</v>
      </c>
      <c r="E161" s="28">
        <v>100</v>
      </c>
      <c r="F161" s="48"/>
      <c r="G161" s="52"/>
      <c r="H161" s="45"/>
    </row>
    <row r="162" spans="1:8" ht="27.75" customHeight="1" x14ac:dyDescent="0.25">
      <c r="A162" s="71"/>
      <c r="B162" s="27" t="s">
        <v>5</v>
      </c>
      <c r="C162" s="27" t="s">
        <v>27</v>
      </c>
      <c r="D162" s="28" t="s">
        <v>64</v>
      </c>
      <c r="E162" s="18">
        <v>5000</v>
      </c>
      <c r="F162" s="48"/>
      <c r="G162" s="52"/>
      <c r="H162" s="45"/>
    </row>
    <row r="163" spans="1:8" ht="27.75" customHeight="1" x14ac:dyDescent="0.25">
      <c r="A163" s="71"/>
      <c r="B163" s="24" t="s">
        <v>4</v>
      </c>
      <c r="C163" s="24" t="s">
        <v>14</v>
      </c>
      <c r="D163" s="25" t="s">
        <v>76</v>
      </c>
      <c r="E163" s="14">
        <v>500000</v>
      </c>
      <c r="F163" s="48"/>
      <c r="G163" s="52"/>
      <c r="H163" s="45"/>
    </row>
    <row r="164" spans="1:8" ht="27.75" customHeight="1" x14ac:dyDescent="0.25">
      <c r="A164" s="71"/>
      <c r="B164" s="27" t="s">
        <v>3</v>
      </c>
      <c r="C164" s="27" t="s">
        <v>20</v>
      </c>
      <c r="D164" s="28" t="s">
        <v>65</v>
      </c>
      <c r="E164" s="28">
        <v>100</v>
      </c>
      <c r="F164" s="48"/>
      <c r="G164" s="52"/>
      <c r="H164" s="45"/>
    </row>
    <row r="165" spans="1:8" ht="53.25" customHeight="1" x14ac:dyDescent="0.25">
      <c r="A165" s="68" t="s">
        <v>108</v>
      </c>
      <c r="B165" s="27" t="s">
        <v>2</v>
      </c>
      <c r="C165" s="27" t="s">
        <v>52</v>
      </c>
      <c r="D165" s="28" t="s">
        <v>72</v>
      </c>
      <c r="E165" s="28">
        <v>100</v>
      </c>
      <c r="F165" s="35"/>
      <c r="G165" s="36"/>
      <c r="H165" s="72" t="s">
        <v>138</v>
      </c>
    </row>
    <row r="166" spans="1:8" ht="53.25" customHeight="1" x14ac:dyDescent="0.25">
      <c r="A166" s="69"/>
      <c r="B166" s="27" t="s">
        <v>5</v>
      </c>
      <c r="C166" s="27" t="s">
        <v>27</v>
      </c>
      <c r="D166" s="28" t="s">
        <v>64</v>
      </c>
      <c r="E166" s="18">
        <v>5000</v>
      </c>
      <c r="F166" s="35"/>
      <c r="G166" s="36"/>
      <c r="H166" s="73"/>
    </row>
    <row r="167" spans="1:8" ht="34.5" customHeight="1" x14ac:dyDescent="0.25">
      <c r="A167" s="69"/>
      <c r="B167" s="27" t="s">
        <v>4</v>
      </c>
      <c r="C167" s="24" t="s">
        <v>14</v>
      </c>
      <c r="D167" s="25" t="s">
        <v>76</v>
      </c>
      <c r="E167" s="14">
        <v>500000</v>
      </c>
      <c r="F167" s="48"/>
      <c r="G167" s="52"/>
      <c r="H167" s="73"/>
    </row>
    <row r="168" spans="1:8" ht="34.5" customHeight="1" x14ac:dyDescent="0.25">
      <c r="A168" s="69"/>
      <c r="B168" s="27" t="s">
        <v>3</v>
      </c>
      <c r="C168" s="27" t="s">
        <v>20</v>
      </c>
      <c r="D168" s="28" t="s">
        <v>65</v>
      </c>
      <c r="E168" s="28">
        <v>100</v>
      </c>
      <c r="F168" s="48"/>
      <c r="G168" s="52"/>
      <c r="H168" s="74"/>
    </row>
    <row r="169" spans="1:8" ht="24" customHeight="1" x14ac:dyDescent="0.25">
      <c r="A169" s="70" t="s">
        <v>53</v>
      </c>
      <c r="B169" s="27" t="s">
        <v>2</v>
      </c>
      <c r="C169" s="27" t="s">
        <v>79</v>
      </c>
      <c r="D169" s="28" t="s">
        <v>63</v>
      </c>
      <c r="E169" s="5">
        <v>6</v>
      </c>
      <c r="F169" s="56">
        <v>5</v>
      </c>
      <c r="G169" s="57"/>
      <c r="H169" s="45"/>
    </row>
    <row r="170" spans="1:8" ht="27" customHeight="1" x14ac:dyDescent="0.25">
      <c r="A170" s="71"/>
      <c r="B170" s="27" t="s">
        <v>5</v>
      </c>
      <c r="C170" s="27" t="s">
        <v>15</v>
      </c>
      <c r="D170" s="28" t="s">
        <v>64</v>
      </c>
      <c r="E170" s="58">
        <f>E171/E169</f>
        <v>161333.33333333334</v>
      </c>
      <c r="F170" s="59">
        <f>F171/F169</f>
        <v>147711.6</v>
      </c>
      <c r="G170" s="57"/>
      <c r="H170" s="45"/>
    </row>
    <row r="171" spans="1:8" ht="27" customHeight="1" x14ac:dyDescent="0.25">
      <c r="A171" s="71"/>
      <c r="B171" s="27" t="s">
        <v>4</v>
      </c>
      <c r="C171" s="24" t="s">
        <v>14</v>
      </c>
      <c r="D171" s="25" t="s">
        <v>76</v>
      </c>
      <c r="E171" s="16">
        <f t="shared" ref="E171" si="1">E175+E181+E187+E193+E197+E208</f>
        <v>968000</v>
      </c>
      <c r="F171" s="60">
        <f>F181+F187+F193+F197+F208</f>
        <v>738558</v>
      </c>
      <c r="G171" s="61">
        <f>F171/E171*100</f>
        <v>76.297314049586774</v>
      </c>
      <c r="H171" s="45"/>
    </row>
    <row r="172" spans="1:8" ht="24.75" customHeight="1" x14ac:dyDescent="0.25">
      <c r="A172" s="71"/>
      <c r="B172" s="27" t="s">
        <v>3</v>
      </c>
      <c r="C172" s="31" t="s">
        <v>80</v>
      </c>
      <c r="D172" s="28" t="s">
        <v>65</v>
      </c>
      <c r="E172" s="5">
        <v>100</v>
      </c>
      <c r="F172" s="59">
        <f>F169/E169*100</f>
        <v>83.333333333333343</v>
      </c>
      <c r="G172" s="57"/>
      <c r="H172" s="45"/>
    </row>
    <row r="173" spans="1:8" ht="17.25" customHeight="1" x14ac:dyDescent="0.25">
      <c r="A173" s="68" t="s">
        <v>109</v>
      </c>
      <c r="B173" s="27" t="s">
        <v>2</v>
      </c>
      <c r="C173" s="27" t="s">
        <v>54</v>
      </c>
      <c r="D173" s="28" t="s">
        <v>69</v>
      </c>
      <c r="E173" s="5">
        <v>1</v>
      </c>
      <c r="F173" s="59"/>
      <c r="G173" s="57"/>
      <c r="H173" s="72" t="s">
        <v>124</v>
      </c>
    </row>
    <row r="174" spans="1:8" ht="38.25" customHeight="1" x14ac:dyDescent="0.25">
      <c r="A174" s="69"/>
      <c r="B174" s="27" t="s">
        <v>5</v>
      </c>
      <c r="C174" s="27" t="s">
        <v>27</v>
      </c>
      <c r="D174" s="28" t="s">
        <v>73</v>
      </c>
      <c r="E174" s="17">
        <v>46000</v>
      </c>
      <c r="F174" s="59"/>
      <c r="G174" s="57"/>
      <c r="H174" s="73"/>
    </row>
    <row r="175" spans="1:8" ht="38.25" customHeight="1" x14ac:dyDescent="0.25">
      <c r="A175" s="69"/>
      <c r="B175" s="24" t="s">
        <v>4</v>
      </c>
      <c r="C175" s="24" t="s">
        <v>14</v>
      </c>
      <c r="D175" s="28" t="s">
        <v>76</v>
      </c>
      <c r="E175" s="16">
        <v>46000</v>
      </c>
      <c r="F175" s="59"/>
      <c r="G175" s="57"/>
      <c r="H175" s="73"/>
    </row>
    <row r="176" spans="1:8" ht="68.25" customHeight="1" x14ac:dyDescent="0.25">
      <c r="A176" s="69"/>
      <c r="B176" s="27" t="s">
        <v>3</v>
      </c>
      <c r="C176" s="27" t="s">
        <v>20</v>
      </c>
      <c r="D176" s="28" t="s">
        <v>65</v>
      </c>
      <c r="E176" s="28">
        <v>100</v>
      </c>
      <c r="F176" s="35"/>
      <c r="G176" s="36"/>
      <c r="H176" s="74"/>
    </row>
    <row r="177" spans="1:8" x14ac:dyDescent="0.25">
      <c r="A177" s="66" t="s">
        <v>55</v>
      </c>
      <c r="B177" s="68" t="s">
        <v>2</v>
      </c>
      <c r="C177" s="68" t="s">
        <v>56</v>
      </c>
      <c r="D177" s="75" t="s">
        <v>69</v>
      </c>
      <c r="E177" s="28">
        <v>11</v>
      </c>
      <c r="F177" s="40">
        <v>5</v>
      </c>
      <c r="G177" s="39">
        <f>F177/E177*100</f>
        <v>45.454545454545453</v>
      </c>
      <c r="H177" s="45"/>
    </row>
    <row r="178" spans="1:8" x14ac:dyDescent="0.25">
      <c r="A178" s="66"/>
      <c r="B178" s="68"/>
      <c r="C178" s="68"/>
      <c r="D178" s="75"/>
      <c r="E178" s="28">
        <v>1</v>
      </c>
      <c r="F178" s="40">
        <v>1</v>
      </c>
      <c r="G178" s="36">
        <f>F178/E178*100</f>
        <v>100</v>
      </c>
      <c r="H178" s="45"/>
    </row>
    <row r="179" spans="1:8" ht="10.5" customHeight="1" x14ac:dyDescent="0.25">
      <c r="A179" s="66"/>
      <c r="B179" s="68" t="s">
        <v>5</v>
      </c>
      <c r="C179" s="68" t="s">
        <v>27</v>
      </c>
      <c r="D179" s="75" t="s">
        <v>73</v>
      </c>
      <c r="E179" s="28">
        <v>7727.3</v>
      </c>
      <c r="F179" s="48">
        <f>F182/F177</f>
        <v>1250</v>
      </c>
      <c r="G179" s="51">
        <f>F179/E179*100</f>
        <v>16.176413495011193</v>
      </c>
      <c r="H179" s="45"/>
    </row>
    <row r="180" spans="1:8" x14ac:dyDescent="0.25">
      <c r="A180" s="66"/>
      <c r="B180" s="68"/>
      <c r="C180" s="68"/>
      <c r="D180" s="75"/>
      <c r="E180" s="10">
        <v>49000</v>
      </c>
      <c r="F180" s="48">
        <v>41031</v>
      </c>
      <c r="G180" s="51">
        <f>F180/E180*100</f>
        <v>83.736734693877551</v>
      </c>
      <c r="H180" s="45"/>
    </row>
    <row r="181" spans="1:8" ht="14.25" customHeight="1" x14ac:dyDescent="0.25">
      <c r="A181" s="66"/>
      <c r="B181" s="70" t="s">
        <v>4</v>
      </c>
      <c r="C181" s="70" t="s">
        <v>110</v>
      </c>
      <c r="D181" s="90" t="s">
        <v>76</v>
      </c>
      <c r="E181" s="14">
        <v>134000</v>
      </c>
      <c r="F181" s="62">
        <f>F183+F182</f>
        <v>47281</v>
      </c>
      <c r="G181" s="63">
        <f>F181/E181*100</f>
        <v>35.284328358208953</v>
      </c>
      <c r="H181" s="46"/>
    </row>
    <row r="182" spans="1:8" ht="63.75" customHeight="1" x14ac:dyDescent="0.25">
      <c r="A182" s="27" t="s">
        <v>111</v>
      </c>
      <c r="B182" s="70"/>
      <c r="C182" s="70"/>
      <c r="D182" s="90"/>
      <c r="E182" s="10">
        <v>85000</v>
      </c>
      <c r="F182" s="48">
        <v>6250</v>
      </c>
      <c r="G182" s="64"/>
      <c r="H182" s="46"/>
    </row>
    <row r="183" spans="1:8" ht="44.25" customHeight="1" x14ac:dyDescent="0.25">
      <c r="A183" s="26" t="s">
        <v>112</v>
      </c>
      <c r="B183" s="70"/>
      <c r="C183" s="70"/>
      <c r="D183" s="90"/>
      <c r="E183" s="10">
        <v>49000</v>
      </c>
      <c r="F183" s="48">
        <v>41031</v>
      </c>
      <c r="G183" s="64"/>
      <c r="H183" s="46"/>
    </row>
    <row r="184" spans="1:8" ht="64.5" customHeight="1" x14ac:dyDescent="0.25">
      <c r="A184" s="11" t="s">
        <v>113</v>
      </c>
      <c r="B184" s="27" t="s">
        <v>3</v>
      </c>
      <c r="C184" s="27" t="s">
        <v>20</v>
      </c>
      <c r="D184" s="28" t="s">
        <v>65</v>
      </c>
      <c r="E184" s="28">
        <v>100</v>
      </c>
      <c r="F184" s="48">
        <v>50</v>
      </c>
      <c r="G184" s="52"/>
      <c r="H184" s="45"/>
    </row>
    <row r="185" spans="1:8" x14ac:dyDescent="0.25">
      <c r="A185" s="78" t="s">
        <v>114</v>
      </c>
      <c r="B185" s="27" t="s">
        <v>2</v>
      </c>
      <c r="C185" s="27" t="s">
        <v>57</v>
      </c>
      <c r="D185" s="28" t="s">
        <v>69</v>
      </c>
      <c r="E185" s="28">
        <v>2</v>
      </c>
      <c r="F185" s="47">
        <v>2</v>
      </c>
      <c r="G185" s="52">
        <v>100</v>
      </c>
      <c r="H185" s="45"/>
    </row>
    <row r="186" spans="1:8" ht="24" x14ac:dyDescent="0.25">
      <c r="A186" s="79"/>
      <c r="B186" s="27" t="s">
        <v>5</v>
      </c>
      <c r="C186" s="27" t="s">
        <v>27</v>
      </c>
      <c r="D186" s="28" t="s">
        <v>73</v>
      </c>
      <c r="E186" s="10">
        <v>65000</v>
      </c>
      <c r="F186" s="48">
        <f>F187/F185</f>
        <v>46375</v>
      </c>
      <c r="G186" s="52"/>
      <c r="H186" s="45"/>
    </row>
    <row r="187" spans="1:8" x14ac:dyDescent="0.25">
      <c r="A187" s="79"/>
      <c r="B187" s="27" t="s">
        <v>4</v>
      </c>
      <c r="C187" s="24" t="s">
        <v>14</v>
      </c>
      <c r="D187" s="25" t="s">
        <v>76</v>
      </c>
      <c r="E187" s="14">
        <v>130000</v>
      </c>
      <c r="F187" s="23">
        <v>92750</v>
      </c>
      <c r="G187" s="50">
        <f>F187/E187*100</f>
        <v>71.346153846153854</v>
      </c>
      <c r="H187" s="45"/>
    </row>
    <row r="188" spans="1:8" ht="98.25" customHeight="1" x14ac:dyDescent="0.25">
      <c r="A188" s="79"/>
      <c r="B188" s="27" t="s">
        <v>3</v>
      </c>
      <c r="C188" s="27" t="s">
        <v>20</v>
      </c>
      <c r="D188" s="28" t="s">
        <v>65</v>
      </c>
      <c r="E188" s="28">
        <v>100</v>
      </c>
      <c r="F188" s="48">
        <v>100</v>
      </c>
      <c r="G188" s="52"/>
      <c r="H188" s="45"/>
    </row>
    <row r="189" spans="1:8" ht="15" customHeight="1" x14ac:dyDescent="0.25">
      <c r="A189" s="66" t="s">
        <v>58</v>
      </c>
      <c r="B189" s="68" t="s">
        <v>2</v>
      </c>
      <c r="C189" s="68" t="s">
        <v>59</v>
      </c>
      <c r="D189" s="75" t="s">
        <v>72</v>
      </c>
      <c r="E189" s="28">
        <v>4</v>
      </c>
      <c r="F189" s="35"/>
      <c r="G189" s="36"/>
      <c r="H189" s="45"/>
    </row>
    <row r="190" spans="1:8" x14ac:dyDescent="0.25">
      <c r="A190" s="66"/>
      <c r="B190" s="68"/>
      <c r="C190" s="68"/>
      <c r="D190" s="75"/>
      <c r="E190" s="28">
        <v>4</v>
      </c>
      <c r="F190" s="40">
        <v>4</v>
      </c>
      <c r="G190" s="36">
        <v>100</v>
      </c>
      <c r="H190" s="45"/>
    </row>
    <row r="191" spans="1:8" x14ac:dyDescent="0.25">
      <c r="A191" s="66"/>
      <c r="B191" s="68" t="s">
        <v>5</v>
      </c>
      <c r="C191" s="68" t="s">
        <v>27</v>
      </c>
      <c r="D191" s="75" t="s">
        <v>64</v>
      </c>
      <c r="E191" s="10">
        <v>8000</v>
      </c>
      <c r="F191" s="35"/>
      <c r="G191" s="36"/>
      <c r="H191" s="45"/>
    </row>
    <row r="192" spans="1:8" x14ac:dyDescent="0.25">
      <c r="A192" s="66"/>
      <c r="B192" s="68"/>
      <c r="C192" s="68"/>
      <c r="D192" s="75"/>
      <c r="E192" s="10">
        <v>11250</v>
      </c>
      <c r="F192" s="48"/>
      <c r="G192" s="52"/>
      <c r="H192" s="45"/>
    </row>
    <row r="193" spans="1:8" ht="17.25" customHeight="1" x14ac:dyDescent="0.25">
      <c r="A193" s="66"/>
      <c r="B193" s="91" t="s">
        <v>115</v>
      </c>
      <c r="C193" s="91" t="s">
        <v>110</v>
      </c>
      <c r="D193" s="90" t="s">
        <v>76</v>
      </c>
      <c r="E193" s="14">
        <v>77000</v>
      </c>
      <c r="F193" s="23">
        <v>45000</v>
      </c>
      <c r="G193" s="50">
        <f>F193/E193*100</f>
        <v>58.441558441558442</v>
      </c>
      <c r="H193" s="45"/>
    </row>
    <row r="194" spans="1:8" ht="39.75" customHeight="1" x14ac:dyDescent="0.25">
      <c r="A194" s="26" t="s">
        <v>116</v>
      </c>
      <c r="B194" s="91"/>
      <c r="C194" s="91"/>
      <c r="D194" s="90"/>
      <c r="E194" s="10">
        <v>32000</v>
      </c>
      <c r="F194" s="48"/>
      <c r="G194" s="52"/>
      <c r="H194" s="45"/>
    </row>
    <row r="195" spans="1:8" ht="51" customHeight="1" x14ac:dyDescent="0.25">
      <c r="A195" s="26" t="s">
        <v>117</v>
      </c>
      <c r="B195" s="91"/>
      <c r="C195" s="91"/>
      <c r="D195" s="90"/>
      <c r="E195" s="10">
        <v>45000</v>
      </c>
      <c r="F195" s="48">
        <v>45000</v>
      </c>
      <c r="G195" s="52">
        <f>F195/E195*100</f>
        <v>100</v>
      </c>
      <c r="H195" s="45"/>
    </row>
    <row r="196" spans="1:8" ht="42.75" customHeight="1" x14ac:dyDescent="0.25">
      <c r="A196" s="13" t="s">
        <v>118</v>
      </c>
      <c r="B196" s="27" t="s">
        <v>3</v>
      </c>
      <c r="C196" s="27" t="s">
        <v>20</v>
      </c>
      <c r="D196" s="28" t="s">
        <v>65</v>
      </c>
      <c r="E196" s="28">
        <v>100</v>
      </c>
      <c r="F196" s="47">
        <v>50</v>
      </c>
      <c r="G196" s="52">
        <v>75</v>
      </c>
      <c r="H196" s="45"/>
    </row>
    <row r="197" spans="1:8" ht="39" customHeight="1" x14ac:dyDescent="0.25">
      <c r="A197" s="66" t="s">
        <v>119</v>
      </c>
      <c r="B197" s="24" t="s">
        <v>4</v>
      </c>
      <c r="C197" s="24" t="s">
        <v>35</v>
      </c>
      <c r="D197" s="25" t="s">
        <v>76</v>
      </c>
      <c r="E197" s="14">
        <v>523000</v>
      </c>
      <c r="F197" s="23">
        <f>F204+F200</f>
        <v>503000</v>
      </c>
      <c r="G197" s="50">
        <f>F197/E197*100</f>
        <v>96.175908221797329</v>
      </c>
      <c r="H197" s="45"/>
    </row>
    <row r="198" spans="1:8" ht="39" customHeight="1" x14ac:dyDescent="0.25">
      <c r="A198" s="66"/>
      <c r="B198" s="27" t="s">
        <v>2</v>
      </c>
      <c r="C198" s="11" t="s">
        <v>60</v>
      </c>
      <c r="D198" s="28" t="s">
        <v>69</v>
      </c>
      <c r="E198" s="28">
        <v>3</v>
      </c>
      <c r="F198" s="40">
        <v>3</v>
      </c>
      <c r="G198" s="36"/>
      <c r="H198" s="45"/>
    </row>
    <row r="199" spans="1:8" ht="39" customHeight="1" x14ac:dyDescent="0.25">
      <c r="A199" s="66"/>
      <c r="B199" s="27" t="s">
        <v>5</v>
      </c>
      <c r="C199" s="27" t="s">
        <v>27</v>
      </c>
      <c r="D199" s="28" t="s">
        <v>73</v>
      </c>
      <c r="E199" s="10">
        <v>8333.33</v>
      </c>
      <c r="F199" s="35">
        <f>F200/F198</f>
        <v>6583.333333333333</v>
      </c>
      <c r="G199" s="36"/>
      <c r="H199" s="45"/>
    </row>
    <row r="200" spans="1:8" ht="39" customHeight="1" x14ac:dyDescent="0.25">
      <c r="A200" s="66"/>
      <c r="B200" s="27" t="s">
        <v>4</v>
      </c>
      <c r="C200" s="24" t="s">
        <v>14</v>
      </c>
      <c r="D200" s="25" t="s">
        <v>76</v>
      </c>
      <c r="E200" s="14">
        <v>25000</v>
      </c>
      <c r="F200" s="65">
        <v>19750</v>
      </c>
      <c r="G200" s="50">
        <f>F200/E200*100</f>
        <v>79</v>
      </c>
      <c r="H200" s="45"/>
    </row>
    <row r="201" spans="1:8" ht="39" customHeight="1" x14ac:dyDescent="0.25">
      <c r="A201" s="66"/>
      <c r="B201" s="27" t="s">
        <v>3</v>
      </c>
      <c r="C201" s="27" t="s">
        <v>20</v>
      </c>
      <c r="D201" s="28" t="s">
        <v>65</v>
      </c>
      <c r="E201" s="28">
        <v>100</v>
      </c>
      <c r="F201" s="48">
        <v>100</v>
      </c>
      <c r="G201" s="52"/>
      <c r="H201" s="45"/>
    </row>
    <row r="202" spans="1:8" ht="39" customHeight="1" x14ac:dyDescent="0.25">
      <c r="A202" s="66"/>
      <c r="B202" s="27" t="s">
        <v>2</v>
      </c>
      <c r="C202" s="11" t="s">
        <v>61</v>
      </c>
      <c r="D202" s="28" t="s">
        <v>69</v>
      </c>
      <c r="E202" s="28">
        <v>1</v>
      </c>
      <c r="F202" s="47">
        <v>1</v>
      </c>
      <c r="G202" s="52"/>
      <c r="H202" s="45"/>
    </row>
    <row r="203" spans="1:8" ht="39" customHeight="1" x14ac:dyDescent="0.25">
      <c r="A203" s="66"/>
      <c r="B203" s="27" t="s">
        <v>5</v>
      </c>
      <c r="C203" s="27" t="s">
        <v>27</v>
      </c>
      <c r="D203" s="28" t="s">
        <v>73</v>
      </c>
      <c r="E203" s="10">
        <v>498000</v>
      </c>
      <c r="F203" s="48">
        <f>F204/F202</f>
        <v>483250</v>
      </c>
      <c r="G203" s="52"/>
      <c r="H203" s="45"/>
    </row>
    <row r="204" spans="1:8" ht="39" customHeight="1" x14ac:dyDescent="0.25">
      <c r="A204" s="66"/>
      <c r="B204" s="27" t="s">
        <v>4</v>
      </c>
      <c r="C204" s="24" t="s">
        <v>14</v>
      </c>
      <c r="D204" s="25" t="s">
        <v>76</v>
      </c>
      <c r="E204" s="14">
        <v>498000</v>
      </c>
      <c r="F204" s="23">
        <v>483250</v>
      </c>
      <c r="G204" s="50">
        <f>F204/E204*100</f>
        <v>97.03815261044177</v>
      </c>
      <c r="H204" s="45"/>
    </row>
    <row r="205" spans="1:8" ht="39" customHeight="1" x14ac:dyDescent="0.25">
      <c r="A205" s="66"/>
      <c r="B205" s="27" t="s">
        <v>3</v>
      </c>
      <c r="C205" s="27" t="s">
        <v>20</v>
      </c>
      <c r="D205" s="28" t="s">
        <v>65</v>
      </c>
      <c r="E205" s="28">
        <v>100</v>
      </c>
      <c r="F205" s="48">
        <v>100</v>
      </c>
      <c r="G205" s="52"/>
      <c r="H205" s="45"/>
    </row>
    <row r="206" spans="1:8" ht="33.75" customHeight="1" x14ac:dyDescent="0.25">
      <c r="A206" s="68" t="s">
        <v>137</v>
      </c>
      <c r="B206" s="27" t="s">
        <v>2</v>
      </c>
      <c r="C206" s="27" t="s">
        <v>62</v>
      </c>
      <c r="D206" s="28" t="s">
        <v>69</v>
      </c>
      <c r="E206" s="28">
        <v>2</v>
      </c>
      <c r="F206" s="47">
        <v>2</v>
      </c>
      <c r="G206" s="52"/>
      <c r="H206" s="45"/>
    </row>
    <row r="207" spans="1:8" ht="34.5" customHeight="1" x14ac:dyDescent="0.25">
      <c r="A207" s="69"/>
      <c r="B207" s="27" t="s">
        <v>5</v>
      </c>
      <c r="C207" s="27" t="s">
        <v>27</v>
      </c>
      <c r="D207" s="28" t="s">
        <v>73</v>
      </c>
      <c r="E207" s="10">
        <v>29000</v>
      </c>
      <c r="F207" s="48">
        <f>F208/F206</f>
        <v>25263.5</v>
      </c>
      <c r="G207" s="52"/>
      <c r="H207" s="45"/>
    </row>
    <row r="208" spans="1:8" ht="33.75" customHeight="1" x14ac:dyDescent="0.25">
      <c r="A208" s="69"/>
      <c r="B208" s="27" t="s">
        <v>4</v>
      </c>
      <c r="C208" s="24" t="s">
        <v>14</v>
      </c>
      <c r="D208" s="25" t="s">
        <v>76</v>
      </c>
      <c r="E208" s="14">
        <v>58000</v>
      </c>
      <c r="F208" s="23">
        <v>50527</v>
      </c>
      <c r="G208" s="50">
        <f>F208/E208*100</f>
        <v>87.115517241379308</v>
      </c>
      <c r="H208" s="45"/>
    </row>
    <row r="209" spans="1:8" ht="48.75" customHeight="1" x14ac:dyDescent="0.25">
      <c r="A209" s="69"/>
      <c r="B209" s="27" t="s">
        <v>3</v>
      </c>
      <c r="C209" s="27" t="s">
        <v>20</v>
      </c>
      <c r="D209" s="28" t="s">
        <v>65</v>
      </c>
      <c r="E209" s="28">
        <v>100</v>
      </c>
      <c r="F209" s="35">
        <v>100</v>
      </c>
      <c r="G209" s="36"/>
      <c r="H209" s="45"/>
    </row>
    <row r="219" spans="1:8" ht="20.25" x14ac:dyDescent="0.3">
      <c r="A219" s="92" t="s">
        <v>141</v>
      </c>
      <c r="B219" s="92"/>
      <c r="C219" s="92"/>
      <c r="D219" s="92"/>
      <c r="E219" s="92"/>
      <c r="F219" s="92"/>
      <c r="G219" s="92"/>
      <c r="H219" s="92"/>
    </row>
    <row r="223" spans="1:8" x14ac:dyDescent="0.25">
      <c r="A223" s="88" t="s">
        <v>140</v>
      </c>
      <c r="B223" s="89"/>
    </row>
  </sheetData>
  <mergeCells count="99">
    <mergeCell ref="H120:H123"/>
    <mergeCell ref="H27:H30"/>
    <mergeCell ref="H47:H50"/>
    <mergeCell ref="H124:H127"/>
    <mergeCell ref="H141:H144"/>
    <mergeCell ref="H149:H152"/>
    <mergeCell ref="H153:H156"/>
    <mergeCell ref="H128:H131"/>
    <mergeCell ref="H15:H18"/>
    <mergeCell ref="H19:H22"/>
    <mergeCell ref="H31:H34"/>
    <mergeCell ref="H43:H46"/>
    <mergeCell ref="H59:H62"/>
    <mergeCell ref="H63:H66"/>
    <mergeCell ref="H71:H74"/>
    <mergeCell ref="H75:H78"/>
    <mergeCell ref="H83:H86"/>
    <mergeCell ref="H91:H94"/>
    <mergeCell ref="H99:H102"/>
    <mergeCell ref="H103:H115"/>
    <mergeCell ref="H51:H54"/>
    <mergeCell ref="A223:B223"/>
    <mergeCell ref="C181:C183"/>
    <mergeCell ref="D181:D183"/>
    <mergeCell ref="A185:A188"/>
    <mergeCell ref="A189:A193"/>
    <mergeCell ref="B189:B190"/>
    <mergeCell ref="C189:C190"/>
    <mergeCell ref="D189:D190"/>
    <mergeCell ref="B191:B192"/>
    <mergeCell ref="C191:C192"/>
    <mergeCell ref="D191:D192"/>
    <mergeCell ref="B193:B195"/>
    <mergeCell ref="C193:C195"/>
    <mergeCell ref="D193:D195"/>
    <mergeCell ref="B181:B183"/>
    <mergeCell ref="A219:H219"/>
    <mergeCell ref="A79:A82"/>
    <mergeCell ref="A83:A86"/>
    <mergeCell ref="A95:A98"/>
    <mergeCell ref="A99:A102"/>
    <mergeCell ref="A51:A54"/>
    <mergeCell ref="A59:A62"/>
    <mergeCell ref="A63:A66"/>
    <mergeCell ref="A67:A70"/>
    <mergeCell ref="A71:A74"/>
    <mergeCell ref="A75:A78"/>
    <mergeCell ref="E1:H1"/>
    <mergeCell ref="A11:A14"/>
    <mergeCell ref="A15:A18"/>
    <mergeCell ref="A19:A22"/>
    <mergeCell ref="A9:A10"/>
    <mergeCell ref="A4:H4"/>
    <mergeCell ref="A5:H5"/>
    <mergeCell ref="B6:B7"/>
    <mergeCell ref="C6:C7"/>
    <mergeCell ref="D6:D7"/>
    <mergeCell ref="E6:F6"/>
    <mergeCell ref="G6:G7"/>
    <mergeCell ref="H6:H7"/>
    <mergeCell ref="A132:A144"/>
    <mergeCell ref="A124:A127"/>
    <mergeCell ref="A128:A131"/>
    <mergeCell ref="A145:A148"/>
    <mergeCell ref="A2:H3"/>
    <mergeCell ref="A23:A26"/>
    <mergeCell ref="A27:A30"/>
    <mergeCell ref="A31:A34"/>
    <mergeCell ref="A35:A38"/>
    <mergeCell ref="A39:A42"/>
    <mergeCell ref="H95:H98"/>
    <mergeCell ref="H116:H119"/>
    <mergeCell ref="H35:H38"/>
    <mergeCell ref="A43:A46"/>
    <mergeCell ref="A47:A50"/>
    <mergeCell ref="A55:A58"/>
    <mergeCell ref="A120:A123"/>
    <mergeCell ref="A103:A115"/>
    <mergeCell ref="A116:A119"/>
    <mergeCell ref="A87:A90"/>
    <mergeCell ref="A91:A94"/>
    <mergeCell ref="A197:A205"/>
    <mergeCell ref="A206:A209"/>
    <mergeCell ref="H173:H176"/>
    <mergeCell ref="A153:A156"/>
    <mergeCell ref="B177:B178"/>
    <mergeCell ref="H165:H168"/>
    <mergeCell ref="A177:A181"/>
    <mergeCell ref="C177:C178"/>
    <mergeCell ref="D177:D178"/>
    <mergeCell ref="B179:B180"/>
    <mergeCell ref="C179:C180"/>
    <mergeCell ref="D179:D180"/>
    <mergeCell ref="A149:A152"/>
    <mergeCell ref="A173:A176"/>
    <mergeCell ref="A157:A160"/>
    <mergeCell ref="A161:A164"/>
    <mergeCell ref="A165:A168"/>
    <mergeCell ref="A169:A172"/>
  </mergeCells>
  <pageMargins left="0.70866141732283472" right="0.70866141732283472" top="0.74803149606299213" bottom="0.74803149606299213" header="0.31496062992125984" footer="0.31496062992125984"/>
  <pageSetup paperSize="9" scale="5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Додаток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Беспала Богдана Володимирівна</dc:creator>
  <cp:lastModifiedBy>Бойченко Анна Олександрівна</cp:lastModifiedBy>
  <cp:lastPrinted>2025-06-06T07:56:37Z</cp:lastPrinted>
  <dcterms:created xsi:type="dcterms:W3CDTF">2023-08-31T07:51:10Z</dcterms:created>
  <dcterms:modified xsi:type="dcterms:W3CDTF">2025-06-06T07:56:58Z</dcterms:modified>
</cp:coreProperties>
</file>