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Рішення сесії\Програма розвитку культури на 2022-2024 р\Виконання програми\За 2023 рік\Рішення 05.06.2025 № 5805- звіт за 2023 рік\"/>
    </mc:Choice>
  </mc:AlternateContent>
  <bookViews>
    <workbookView xWindow="0" yWindow="0" windowWidth="28800" windowHeight="11700" activeTab="1"/>
  </bookViews>
  <sheets>
    <sheet name="Додаток 2" sheetId="5" r:id="rId1"/>
    <sheet name="Додаток 3" sheetId="6" r:id="rId2"/>
  </sheets>
  <definedNames>
    <definedName name="_xlnm.Print_Titles" localSheetId="0">'Додаток 2'!$9:$10</definedName>
    <definedName name="_xlnm.Print_Titles" localSheetId="1">'Додаток 3'!$7:$9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5" i="6" l="1"/>
  <c r="E145" i="6"/>
  <c r="F137" i="6"/>
  <c r="E137" i="6"/>
  <c r="E123" i="6"/>
  <c r="F96" i="6"/>
  <c r="F103" i="6" l="1"/>
  <c r="E103" i="6"/>
  <c r="F107" i="6"/>
  <c r="E107" i="6"/>
  <c r="E111" i="6"/>
  <c r="F115" i="6"/>
  <c r="E115" i="6"/>
  <c r="E119" i="6"/>
  <c r="E125" i="6"/>
  <c r="F123" i="6"/>
  <c r="F125" i="6" s="1"/>
  <c r="G125" i="6" s="1"/>
  <c r="G127" i="6"/>
  <c r="F149" i="6"/>
  <c r="G149" i="6" s="1"/>
  <c r="E149" i="6"/>
  <c r="E155" i="6" l="1"/>
  <c r="F155" i="6"/>
  <c r="G155" i="6" s="1"/>
  <c r="E159" i="6"/>
  <c r="F163" i="6"/>
  <c r="E163" i="6"/>
  <c r="G170" i="6"/>
  <c r="G169" i="6"/>
  <c r="G168" i="6"/>
  <c r="G162" i="6"/>
  <c r="G161" i="6"/>
  <c r="G158" i="6"/>
  <c r="G157" i="6"/>
  <c r="G154" i="6"/>
  <c r="G153" i="6"/>
  <c r="G151" i="6"/>
  <c r="G150" i="6"/>
  <c r="G145" i="6"/>
  <c r="G144" i="6"/>
  <c r="G143" i="6"/>
  <c r="G141" i="6"/>
  <c r="G140" i="6"/>
  <c r="G139" i="6"/>
  <c r="G137" i="6"/>
  <c r="G136" i="6"/>
  <c r="G135" i="6"/>
  <c r="G133" i="6"/>
  <c r="G132" i="6"/>
  <c r="G131" i="6"/>
  <c r="G129" i="6"/>
  <c r="G128" i="6"/>
  <c r="G123" i="6"/>
  <c r="G124" i="6"/>
  <c r="G119" i="6"/>
  <c r="G118" i="6"/>
  <c r="G117" i="6"/>
  <c r="G115" i="6"/>
  <c r="G114" i="6"/>
  <c r="G113" i="6"/>
  <c r="G111" i="6"/>
  <c r="G110" i="6"/>
  <c r="G109" i="6"/>
  <c r="G107" i="6"/>
  <c r="G106" i="6"/>
  <c r="G105" i="6"/>
  <c r="G103" i="6"/>
  <c r="G102" i="6"/>
  <c r="G101" i="6"/>
  <c r="G98" i="6"/>
  <c r="G97" i="6"/>
  <c r="G93" i="6"/>
  <c r="G89" i="6"/>
  <c r="G88" i="6"/>
  <c r="G87" i="6"/>
  <c r="G85" i="6"/>
  <c r="G84" i="6"/>
  <c r="G83" i="6"/>
  <c r="G81" i="6"/>
  <c r="G80" i="6"/>
  <c r="G78" i="6"/>
  <c r="G77" i="6"/>
  <c r="G76" i="6"/>
  <c r="G73" i="6"/>
  <c r="G72" i="6"/>
  <c r="G71" i="6"/>
  <c r="G69" i="6"/>
  <c r="G68" i="6"/>
  <c r="G67" i="6"/>
  <c r="G64" i="6"/>
  <c r="G59" i="6"/>
  <c r="G58" i="6"/>
  <c r="G57" i="6"/>
  <c r="G55" i="6"/>
  <c r="G53" i="6"/>
  <c r="G52" i="6"/>
  <c r="G51" i="6"/>
  <c r="G49" i="6"/>
  <c r="G48" i="6"/>
  <c r="G46" i="6"/>
  <c r="G45" i="6"/>
  <c r="G44" i="6"/>
  <c r="G41" i="6"/>
  <c r="G39" i="6"/>
  <c r="G37" i="6"/>
  <c r="G36" i="6"/>
  <c r="G35" i="6"/>
  <c r="G33" i="6"/>
  <c r="G32" i="6"/>
  <c r="G31" i="6"/>
  <c r="G29" i="6"/>
  <c r="G28" i="6"/>
  <c r="G27" i="6"/>
  <c r="G24" i="6"/>
  <c r="G18" i="6"/>
  <c r="G17" i="6"/>
  <c r="G16" i="6"/>
  <c r="G15" i="6"/>
  <c r="F99" i="6"/>
  <c r="E96" i="6"/>
  <c r="E99" i="6" s="1"/>
  <c r="G99" i="6" s="1"/>
  <c r="G10" i="6"/>
  <c r="G163" i="6" l="1"/>
  <c r="G96" i="6"/>
  <c r="G51" i="5"/>
  <c r="I43" i="5"/>
  <c r="H43" i="5"/>
  <c r="H42" i="5" s="1"/>
  <c r="H18" i="5" l="1"/>
  <c r="H16" i="5"/>
  <c r="G68" i="5" l="1"/>
  <c r="G66" i="5" s="1"/>
  <c r="G61" i="5"/>
  <c r="G60" i="5" s="1"/>
  <c r="L56" i="5"/>
  <c r="J68" i="5"/>
  <c r="J67" i="5" s="1"/>
  <c r="K23" i="5"/>
  <c r="G33" i="5"/>
  <c r="G32" i="5" s="1"/>
  <c r="H17" i="5"/>
  <c r="H15" i="5" s="1"/>
  <c r="I18" i="5"/>
  <c r="L67" i="5"/>
  <c r="K67" i="5"/>
  <c r="L66" i="5"/>
  <c r="L65" i="5" s="1"/>
  <c r="L63" i="5" s="1"/>
  <c r="K66" i="5"/>
  <c r="K64" i="5" s="1"/>
  <c r="I67" i="5"/>
  <c r="H67" i="5"/>
  <c r="I66" i="5"/>
  <c r="I65" i="5" s="1"/>
  <c r="I63" i="5" s="1"/>
  <c r="H66" i="5"/>
  <c r="H65" i="5" s="1"/>
  <c r="H63" i="5" s="1"/>
  <c r="J61" i="5"/>
  <c r="J60" i="5" s="1"/>
  <c r="L60" i="5"/>
  <c r="K60" i="5"/>
  <c r="J59" i="5"/>
  <c r="J58" i="5" s="1"/>
  <c r="L58" i="5"/>
  <c r="K58" i="5"/>
  <c r="J57" i="5"/>
  <c r="J56" i="5" s="1"/>
  <c r="K56" i="5"/>
  <c r="L55" i="5"/>
  <c r="L54" i="5" s="1"/>
  <c r="K55" i="5"/>
  <c r="K54" i="5" s="1"/>
  <c r="J53" i="5"/>
  <c r="J52" i="5" s="1"/>
  <c r="L52" i="5"/>
  <c r="K52" i="5"/>
  <c r="J51" i="5"/>
  <c r="J50" i="5" s="1"/>
  <c r="L50" i="5"/>
  <c r="K50" i="5"/>
  <c r="J49" i="5"/>
  <c r="J43" i="5" s="1"/>
  <c r="J42" i="5" s="1"/>
  <c r="L48" i="5"/>
  <c r="K48" i="5"/>
  <c r="J47" i="5"/>
  <c r="J46" i="5" s="1"/>
  <c r="L46" i="5"/>
  <c r="K46" i="5"/>
  <c r="J45" i="5"/>
  <c r="J44" i="5" s="1"/>
  <c r="L44" i="5"/>
  <c r="K44" i="5"/>
  <c r="L43" i="5"/>
  <c r="L42" i="5" s="1"/>
  <c r="K42" i="5"/>
  <c r="J41" i="5"/>
  <c r="J40" i="5" s="1"/>
  <c r="L40" i="5"/>
  <c r="K40" i="5"/>
  <c r="J39" i="5"/>
  <c r="J38" i="5" s="1"/>
  <c r="L38" i="5"/>
  <c r="K38" i="5"/>
  <c r="J37" i="5"/>
  <c r="J36" i="5" s="1"/>
  <c r="L36" i="5"/>
  <c r="K36" i="5"/>
  <c r="J35" i="5"/>
  <c r="J34" i="5" s="1"/>
  <c r="L34" i="5"/>
  <c r="K34" i="5"/>
  <c r="J33" i="5"/>
  <c r="J32" i="5" s="1"/>
  <c r="L32" i="5"/>
  <c r="K32" i="5"/>
  <c r="L31" i="5"/>
  <c r="L30" i="5" s="1"/>
  <c r="K31" i="5"/>
  <c r="K30" i="5" s="1"/>
  <c r="I60" i="5"/>
  <c r="H60" i="5"/>
  <c r="G59" i="5"/>
  <c r="G58" i="5" s="1"/>
  <c r="I58" i="5"/>
  <c r="H58" i="5"/>
  <c r="G57" i="5"/>
  <c r="G56" i="5" s="1"/>
  <c r="I56" i="5"/>
  <c r="H56" i="5"/>
  <c r="I55" i="5"/>
  <c r="I54" i="5" s="1"/>
  <c r="H55" i="5"/>
  <c r="H54" i="5" s="1"/>
  <c r="G53" i="5"/>
  <c r="G52" i="5" s="1"/>
  <c r="I52" i="5"/>
  <c r="H52" i="5"/>
  <c r="G50" i="5"/>
  <c r="I50" i="5"/>
  <c r="H50" i="5"/>
  <c r="G49" i="5"/>
  <c r="I48" i="5"/>
  <c r="H48" i="5"/>
  <c r="G47" i="5"/>
  <c r="G46" i="5" s="1"/>
  <c r="I46" i="5"/>
  <c r="H46" i="5"/>
  <c r="G45" i="5"/>
  <c r="G44" i="5" s="1"/>
  <c r="I44" i="5"/>
  <c r="H44" i="5"/>
  <c r="I42" i="5"/>
  <c r="G41" i="5"/>
  <c r="G40" i="5" s="1"/>
  <c r="I40" i="5"/>
  <c r="H40" i="5"/>
  <c r="G39" i="5"/>
  <c r="G38" i="5" s="1"/>
  <c r="I38" i="5"/>
  <c r="H38" i="5"/>
  <c r="G37" i="5"/>
  <c r="G36" i="5" s="1"/>
  <c r="I36" i="5"/>
  <c r="H36" i="5"/>
  <c r="G35" i="5"/>
  <c r="G34" i="5" s="1"/>
  <c r="I34" i="5"/>
  <c r="H34" i="5"/>
  <c r="I32" i="5"/>
  <c r="H32" i="5"/>
  <c r="I31" i="5"/>
  <c r="I30" i="5" s="1"/>
  <c r="H31" i="5"/>
  <c r="H30" i="5" s="1"/>
  <c r="J24" i="5"/>
  <c r="J23" i="5" s="1"/>
  <c r="L23" i="5"/>
  <c r="J22" i="5"/>
  <c r="J21" i="5" s="1"/>
  <c r="L21" i="5"/>
  <c r="K21" i="5"/>
  <c r="J20" i="5"/>
  <c r="J19" i="5" s="1"/>
  <c r="L19" i="5"/>
  <c r="K19" i="5"/>
  <c r="G24" i="5"/>
  <c r="G23" i="5" s="1"/>
  <c r="I23" i="5"/>
  <c r="H23" i="5"/>
  <c r="G22" i="5"/>
  <c r="G21" i="5" s="1"/>
  <c r="I21" i="5"/>
  <c r="H21" i="5"/>
  <c r="G20" i="5"/>
  <c r="G19" i="5" s="1"/>
  <c r="I19" i="5"/>
  <c r="H19" i="5"/>
  <c r="E31" i="5"/>
  <c r="E30" i="5" s="1"/>
  <c r="F31" i="5"/>
  <c r="F30" i="5" s="1"/>
  <c r="E32" i="5"/>
  <c r="F32" i="5"/>
  <c r="D33" i="5"/>
  <c r="D32" i="5" s="1"/>
  <c r="E34" i="5"/>
  <c r="F34" i="5"/>
  <c r="D35" i="5"/>
  <c r="D34" i="5" s="1"/>
  <c r="E36" i="5"/>
  <c r="F36" i="5"/>
  <c r="D37" i="5"/>
  <c r="D36" i="5" s="1"/>
  <c r="E38" i="5"/>
  <c r="F38" i="5"/>
  <c r="D39" i="5"/>
  <c r="D38" i="5" s="1"/>
  <c r="E40" i="5"/>
  <c r="F40" i="5"/>
  <c r="D41" i="5"/>
  <c r="D40" i="5" s="1"/>
  <c r="E43" i="5"/>
  <c r="E42" i="5" s="1"/>
  <c r="F43" i="5"/>
  <c r="F42" i="5" s="1"/>
  <c r="E44" i="5"/>
  <c r="F44" i="5"/>
  <c r="D45" i="5"/>
  <c r="E46" i="5"/>
  <c r="F46" i="5"/>
  <c r="D47" i="5"/>
  <c r="D46" i="5" s="1"/>
  <c r="E48" i="5"/>
  <c r="F48" i="5"/>
  <c r="D49" i="5"/>
  <c r="D48" i="5" s="1"/>
  <c r="E50" i="5"/>
  <c r="F50" i="5"/>
  <c r="D51" i="5"/>
  <c r="D50" i="5" s="1"/>
  <c r="E52" i="5"/>
  <c r="F52" i="5"/>
  <c r="D53" i="5"/>
  <c r="D52" i="5" s="1"/>
  <c r="E55" i="5"/>
  <c r="E54" i="5" s="1"/>
  <c r="F55" i="5"/>
  <c r="F54" i="5" s="1"/>
  <c r="E56" i="5"/>
  <c r="F56" i="5"/>
  <c r="D57" i="5"/>
  <c r="D56" i="5" s="1"/>
  <c r="K65" i="5" l="1"/>
  <c r="K63" i="5" s="1"/>
  <c r="I17" i="5"/>
  <c r="L17" i="5"/>
  <c r="L18" i="5" s="1"/>
  <c r="L16" i="5" s="1"/>
  <c r="D43" i="5"/>
  <c r="D42" i="5" s="1"/>
  <c r="L64" i="5"/>
  <c r="G18" i="5"/>
  <c r="J48" i="5"/>
  <c r="G48" i="5"/>
  <c r="G43" i="5"/>
  <c r="G42" i="5" s="1"/>
  <c r="J66" i="5"/>
  <c r="I64" i="5"/>
  <c r="H64" i="5"/>
  <c r="E29" i="5"/>
  <c r="E28" i="5" s="1"/>
  <c r="D44" i="5"/>
  <c r="F29" i="5"/>
  <c r="F28" i="5" s="1"/>
  <c r="G65" i="5"/>
  <c r="G63" i="5" s="1"/>
  <c r="G64" i="5"/>
  <c r="D31" i="5"/>
  <c r="D30" i="5" s="1"/>
  <c r="L29" i="5"/>
  <c r="L28" i="5" s="1"/>
  <c r="G67" i="5"/>
  <c r="I29" i="5"/>
  <c r="I28" i="5" s="1"/>
  <c r="G55" i="5"/>
  <c r="G54" i="5" s="1"/>
  <c r="H29" i="5"/>
  <c r="H28" i="5" s="1"/>
  <c r="J55" i="5"/>
  <c r="J54" i="5" s="1"/>
  <c r="K17" i="5"/>
  <c r="K15" i="5" s="1"/>
  <c r="J17" i="5"/>
  <c r="J18" i="5" s="1"/>
  <c r="J16" i="5" s="1"/>
  <c r="K29" i="5"/>
  <c r="K28" i="5" s="1"/>
  <c r="G31" i="5"/>
  <c r="G30" i="5" s="1"/>
  <c r="J31" i="5"/>
  <c r="J30" i="5" s="1"/>
  <c r="E58" i="5"/>
  <c r="F58" i="5"/>
  <c r="D59" i="5"/>
  <c r="D58" i="5" s="1"/>
  <c r="E60" i="5"/>
  <c r="F60" i="5"/>
  <c r="D61" i="5"/>
  <c r="D65" i="5"/>
  <c r="D63" i="5" s="1"/>
  <c r="E66" i="5"/>
  <c r="E65" i="5" s="1"/>
  <c r="E63" i="5" s="1"/>
  <c r="F66" i="5"/>
  <c r="F64" i="5" s="1"/>
  <c r="D66" i="5"/>
  <c r="D64" i="5" s="1"/>
  <c r="E67" i="5"/>
  <c r="F67" i="5"/>
  <c r="D67" i="5"/>
  <c r="E64" i="5" l="1"/>
  <c r="J15" i="5"/>
  <c r="F65" i="5"/>
  <c r="F63" i="5" s="1"/>
  <c r="L15" i="5"/>
  <c r="J65" i="5"/>
  <c r="J63" i="5" s="1"/>
  <c r="J64" i="5"/>
  <c r="D55" i="5"/>
  <c r="D54" i="5" s="1"/>
  <c r="D29" i="5" s="1"/>
  <c r="D28" i="5" s="1"/>
  <c r="H13" i="5"/>
  <c r="H12" i="5" s="1"/>
  <c r="L13" i="5"/>
  <c r="L12" i="5" s="1"/>
  <c r="D60" i="5"/>
  <c r="J29" i="5"/>
  <c r="K18" i="5"/>
  <c r="K16" i="5" s="1"/>
  <c r="K13" i="5" s="1"/>
  <c r="K12" i="5" s="1"/>
  <c r="G29" i="5"/>
  <c r="G28" i="5" s="1"/>
  <c r="F23" i="5"/>
  <c r="E23" i="5"/>
  <c r="D24" i="5"/>
  <c r="D23" i="5" s="1"/>
  <c r="E21" i="5"/>
  <c r="F21" i="5"/>
  <c r="D22" i="5"/>
  <c r="D21" i="5" s="1"/>
  <c r="E19" i="5"/>
  <c r="F19" i="5"/>
  <c r="D20" i="5"/>
  <c r="D19" i="5" s="1"/>
  <c r="F17" i="5" l="1"/>
  <c r="F18" i="5" s="1"/>
  <c r="F16" i="5" s="1"/>
  <c r="F13" i="5" s="1"/>
  <c r="F12" i="5" s="1"/>
  <c r="J28" i="5"/>
  <c r="J13" i="5"/>
  <c r="J12" i="5" s="1"/>
  <c r="D17" i="5"/>
  <c r="E17" i="5"/>
  <c r="F15" i="5" l="1"/>
  <c r="E18" i="5"/>
  <c r="E16" i="5" s="1"/>
  <c r="E13" i="5" s="1"/>
  <c r="E12" i="5" s="1"/>
  <c r="E15" i="5"/>
  <c r="D18" i="5"/>
  <c r="D16" i="5" s="1"/>
  <c r="D13" i="5" s="1"/>
  <c r="D12" i="5" s="1"/>
  <c r="D15" i="5"/>
  <c r="I15" i="5" l="1"/>
  <c r="I16" i="5"/>
  <c r="I13" i="5" s="1"/>
  <c r="I12" i="5" s="1"/>
  <c r="G17" i="5"/>
  <c r="G15" i="5" s="1"/>
  <c r="G16" i="5" l="1"/>
  <c r="G13" i="5" s="1"/>
  <c r="G12" i="5" s="1"/>
</calcChain>
</file>

<file path=xl/sharedStrings.xml><?xml version="1.0" encoding="utf-8"?>
<sst xmlns="http://schemas.openxmlformats.org/spreadsheetml/2006/main" count="605" uniqueCount="282">
  <si>
    <t>тис грн</t>
  </si>
  <si>
    <t>КПКВК</t>
  </si>
  <si>
    <t>Усього</t>
  </si>
  <si>
    <r>
      <rPr>
        <b/>
        <sz val="12"/>
        <color theme="1"/>
        <rFont val="Times New Roman"/>
        <family val="1"/>
        <charset val="204"/>
      </rPr>
      <t xml:space="preserve">Завдання1: </t>
    </r>
    <r>
      <rPr>
        <sz val="12"/>
        <color theme="1"/>
        <rFont val="Times New Roman"/>
        <family val="1"/>
        <charset val="204"/>
      </rPr>
      <t>Проведення культурно-мистецьких заходів та організація змістовного дозвілля</t>
    </r>
  </si>
  <si>
    <t>Коштів не потребує (в межах бюджетних призначень на утримання закладів)</t>
  </si>
  <si>
    <r>
      <rPr>
        <b/>
        <sz val="12"/>
        <color theme="1"/>
        <rFont val="Times New Roman"/>
        <family val="1"/>
        <charset val="204"/>
      </rPr>
      <t xml:space="preserve">Завдання 1: </t>
    </r>
    <r>
      <rPr>
        <sz val="12"/>
        <color theme="1"/>
        <rFont val="Times New Roman"/>
        <family val="1"/>
        <charset val="204"/>
      </rPr>
      <t>Вдосконалення форм та методів бібліотечно -бібліографічного обслуговування</t>
    </r>
  </si>
  <si>
    <r>
      <rPr>
        <b/>
        <sz val="12"/>
        <color theme="1"/>
        <rFont val="Times New Roman"/>
        <family val="1"/>
        <charset val="204"/>
      </rPr>
      <t xml:space="preserve">Завдання 2: </t>
    </r>
    <r>
      <rPr>
        <sz val="12"/>
        <color theme="1"/>
        <rFont val="Times New Roman"/>
        <family val="1"/>
        <charset val="204"/>
      </rPr>
      <t xml:space="preserve">
Розвиток інформаційно-комунікаційних технологій
</t>
    </r>
  </si>
  <si>
    <r>
      <rPr>
        <b/>
        <sz val="12"/>
        <color theme="1"/>
        <rFont val="Times New Roman"/>
        <family val="1"/>
        <charset val="204"/>
      </rPr>
      <t xml:space="preserve">Завдання 1: </t>
    </r>
    <r>
      <rPr>
        <sz val="12"/>
        <color theme="1"/>
        <rFont val="Times New Roman"/>
        <family val="1"/>
        <charset val="204"/>
      </rPr>
      <t>Залучення дітей до мистецької освіти</t>
    </r>
  </si>
  <si>
    <r>
      <rPr>
        <b/>
        <sz val="12"/>
        <color theme="1"/>
        <rFont val="Times New Roman"/>
        <family val="1"/>
        <charset val="204"/>
      </rPr>
      <t>Завдання 2:</t>
    </r>
    <r>
      <rPr>
        <sz val="12"/>
        <color theme="1"/>
        <rFont val="Times New Roman"/>
        <family val="1"/>
        <charset val="204"/>
      </rPr>
      <t xml:space="preserve"> Підтримка творчої ініціативи учнів та викладачів мистецьких  шкіл  </t>
    </r>
  </si>
  <si>
    <t>Одиниця виміру</t>
  </si>
  <si>
    <t>Продукту</t>
  </si>
  <si>
    <t>Якості</t>
  </si>
  <si>
    <t>Витрат</t>
  </si>
  <si>
    <t>Ефективності</t>
  </si>
  <si>
    <t>тис.грн.</t>
  </si>
  <si>
    <t>од.</t>
  </si>
  <si>
    <t>тис.чол.</t>
  </si>
  <si>
    <t>грн.</t>
  </si>
  <si>
    <t>%</t>
  </si>
  <si>
    <t>Кількість населення, охопленого заходами</t>
  </si>
  <si>
    <t>Видатки загального фонду  на проведення культурно-мистецьких  заходів</t>
  </si>
  <si>
    <t>тис. разів</t>
  </si>
  <si>
    <t>Кількість проведених заходів</t>
  </si>
  <si>
    <t xml:space="preserve"> тис. разів</t>
  </si>
  <si>
    <t>Кількість відвідувань</t>
  </si>
  <si>
    <t>чол.</t>
  </si>
  <si>
    <t xml:space="preserve"> чол.</t>
  </si>
  <si>
    <t>Кількість переможців конкурсних заходів обласного, всеукраїнського та міжнародного рівнів</t>
  </si>
  <si>
    <t xml:space="preserve"> тис. грн.</t>
  </si>
  <si>
    <t>Сума коштів на придбання обладнання і предметів довгострокового користування</t>
  </si>
  <si>
    <t>тис. чол.</t>
  </si>
  <si>
    <t>од</t>
  </si>
  <si>
    <t>Кількість придбаних примірників книг</t>
  </si>
  <si>
    <t>прим.</t>
  </si>
  <si>
    <t>Кількість передплачених періодичних видань</t>
  </si>
  <si>
    <t>Кількість придбаних меблів</t>
  </si>
  <si>
    <t>Кількість придбаних предметів довгострокового користування</t>
  </si>
  <si>
    <t>Кількість проведених поточних та капітальних ремонтів</t>
  </si>
  <si>
    <t>Середня вартість одного примірника книг</t>
  </si>
  <si>
    <t>Середня вартість придбаного предмета довгострокового користування</t>
  </si>
  <si>
    <t>Середня вартість одного поточного і капітального  ремонту</t>
  </si>
  <si>
    <t>Динаміка збільшення відсотку придбаних книг у порівнянні з попереднім роком</t>
  </si>
  <si>
    <t>Кількість придбаних музичних інструментів</t>
  </si>
  <si>
    <t xml:space="preserve"> грн. </t>
  </si>
  <si>
    <t>Середня вартість одного музичного інструменту</t>
  </si>
  <si>
    <t>Середня вартість придбаних меблів</t>
  </si>
  <si>
    <t>Середня вартість одного примірника періодичних видань</t>
  </si>
  <si>
    <t>Середня вартість одного поточного та капітального ремонтів</t>
  </si>
  <si>
    <t xml:space="preserve"> % </t>
  </si>
  <si>
    <t>Динаміка збільшення відсотку придбаних музичних інструментів у порівняні з попереднім роком</t>
  </si>
  <si>
    <t>тис. грн.</t>
  </si>
  <si>
    <t>Кількість оновлених меблів</t>
  </si>
  <si>
    <t>грн</t>
  </si>
  <si>
    <t>%.</t>
  </si>
  <si>
    <t>Кількість під’єднаних до мережі Інтернет робочих станцій (місць)</t>
  </si>
  <si>
    <t xml:space="preserve">Середня кількість робочих станцій на одну бібліотеку </t>
  </si>
  <si>
    <t>Динаміка збільшення кількості робочих станцій у порівнянні з фактичним показником попереднього періоду</t>
  </si>
  <si>
    <t>Загальна кількість установ</t>
  </si>
  <si>
    <t>Назва завдання та заходу</t>
  </si>
  <si>
    <t>Інформація про виконання заходу/завдання</t>
  </si>
  <si>
    <t>Обсяги фінансування програми</t>
  </si>
  <si>
    <t>Затверджено у бюджеті СМТГ (зі змінами)</t>
  </si>
  <si>
    <t>Виконано</t>
  </si>
  <si>
    <t>заг.
 фонд</t>
  </si>
  <si>
    <t>спец.
 фонд</t>
  </si>
  <si>
    <t>заг. 
фонд</t>
  </si>
  <si>
    <t>спец. 
фонд</t>
  </si>
  <si>
    <t>Всього на виконання програми, в т.ч.
за джерелами фінансування</t>
  </si>
  <si>
    <t>Бюджет ТГ</t>
  </si>
  <si>
    <t>Назва індикатору/завдання/заходу,
відповідального виконавця завдання/головного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</si>
  <si>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</si>
  <si>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</t>
  </si>
  <si>
    <t>Значення показника</t>
  </si>
  <si>
    <t>план</t>
  </si>
  <si>
    <t>виконано</t>
  </si>
  <si>
    <t>Відсоток виконання кол. 6/кол.5</t>
  </si>
  <si>
    <t>Причини невиконання</t>
  </si>
  <si>
    <t>Програми розвитку культури Сумської міської територіальної громади на 2022 - 2024 роки</t>
  </si>
  <si>
    <t>Підпрограма 1. Культурно-масова робота</t>
  </si>
  <si>
    <t>Підпрограма ІV. Розвиток та модернізація існуючої мережі закладів культури міста</t>
  </si>
  <si>
    <t xml:space="preserve">Звіт про виконання результативних показників/індикаторів </t>
  </si>
  <si>
    <r>
      <rPr>
        <b/>
        <sz val="12"/>
        <color theme="1"/>
        <rFont val="Times New Roman"/>
        <family val="1"/>
        <charset val="204"/>
      </rPr>
      <t>Відповідальний виконавець:</t>
    </r>
    <r>
      <rPr>
        <sz val="12"/>
        <color theme="1"/>
        <rFont val="Times New Roman"/>
        <family val="1"/>
        <charset val="204"/>
      </rPr>
      <t xml:space="preserve">
відділ культури Сумської міської ради, Сумська публічна бібліотека</t>
    </r>
  </si>
  <si>
    <t>1.1 Організація та проведення інтерактивних інформаційно-масових заходів (вуличних акцій, флешмобів,"круглих столів" тощо)</t>
  </si>
  <si>
    <t>1.3  Проведення навчань, надання консультацій з соціальних питань</t>
  </si>
  <si>
    <t>1.4  Забезпечення умов для якісного обслуговування людей з обмеженими можливостями</t>
  </si>
  <si>
    <t>2.1 Забезпечення вільного доступу до електроних ресурсів бібліотек</t>
  </si>
  <si>
    <t>1.1 Збереження та збільшення контингенту учнів</t>
  </si>
  <si>
    <r>
      <t xml:space="preserve">Інформація про виконання програми
за </t>
    </r>
    <r>
      <rPr>
        <b/>
        <u/>
        <sz val="14"/>
        <color theme="1"/>
        <rFont val="Times New Roman"/>
        <family val="1"/>
        <charset val="204"/>
      </rPr>
      <t xml:space="preserve">2023 рік </t>
    </r>
  </si>
  <si>
    <t>Захід 1.1.  Організація та проведення міських культурно-мистецьких заходів,         всього,             в т.ч. за джерелами фінансування:</t>
  </si>
  <si>
    <t>Захід 1.2.  Організація та проведення державних свят,         всього,                 в т.ч. за джерелами фінансування:</t>
  </si>
  <si>
    <t>Захід 1.3.  Організація та проведення  фестивалів і конкурсів,         всього,                 в т.ч. за джерелами фінансування:</t>
  </si>
  <si>
    <t>Захід 1.2. Оформлення передплати періодичних видань,         всього,             в т.ч. за джерелами фінансування:</t>
  </si>
  <si>
    <t>Захід 1.3. Придбання меблів,         всього,             в т.ч. за джерелами фінансування:</t>
  </si>
  <si>
    <t>Захід 1.5. Проведення поточних та капітальних ремонтів,         всього,             в т.ч. за джерелами фінансування:</t>
  </si>
  <si>
    <t>Захід 2.2. Придбання меблів,         всього,             в т.ч. за джерелами фінансування:</t>
  </si>
  <si>
    <t>Захід 2.4. Оформлення передплати періодичних видань,         всього,             в т.ч. за джерелами фінансування:</t>
  </si>
  <si>
    <t>Захід 3.2. Придбання меблів,         всього,             в т.ч. за джерелами фінансування:</t>
  </si>
  <si>
    <t>Захід 3.3. Проведення поточних та капітальних ремонтів,         всього,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</si>
  <si>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
Паспортизація об’єктів культурної спадщини Сумської ТГ, всього,             в т.ч. за джерелами фінансування:</t>
    </r>
  </si>
  <si>
    <t>Захід 1.1. Виготовлення облікової документації на об'єкти культурної спадщини, всього,             в т.ч. за джерелами фінансування:</t>
  </si>
  <si>
    <t>Підпрограма V. Збереження культурної спадщини Сумської територіальної громади</t>
  </si>
  <si>
    <t>Підпрограма ІІ. Розвиток бібліотечної галузі Сумської міської територальної громадиі</t>
  </si>
  <si>
    <t>Кількість читацьких формувань</t>
  </si>
  <si>
    <t>Підпрограма ІІІ. Розвиток мистецьких шкіл</t>
  </si>
  <si>
    <r>
      <rPr>
        <b/>
        <sz val="12"/>
        <color theme="1"/>
        <rFont val="Times New Roman"/>
        <family val="1"/>
        <charset val="204"/>
      </rPr>
      <t>Відповідальний виконавець:</t>
    </r>
    <r>
      <rPr>
        <sz val="12"/>
        <color theme="1"/>
        <rFont val="Times New Roman"/>
        <family val="1"/>
        <charset val="204"/>
      </rPr>
      <t xml:space="preserve">
відділ культури  Сумської міської ради, Сумська публічна бібліотека</t>
    </r>
  </si>
  <si>
    <t>Захід 1.1. Поповнення бібліотечних фондів</t>
  </si>
  <si>
    <t>Захід 1.2. Оформлення передплати на періодичні видання</t>
  </si>
  <si>
    <t>Середня вартість одного примірника періодичного видання</t>
  </si>
  <si>
    <t>Захід 1.3. Придбання меблів</t>
  </si>
  <si>
    <t>Середня вартість однієї одиниці меблів</t>
  </si>
  <si>
    <t>Захід 1.4. Придбання обладнання і предметів довгострокового користування</t>
  </si>
  <si>
    <t>Захід 1.5. Проведення поточних та капітальних ремонтів</t>
  </si>
  <si>
    <r>
      <rPr>
        <sz val="12"/>
        <color theme="1"/>
        <rFont val="Times New Roman"/>
        <family val="1"/>
        <charset val="204"/>
      </rPr>
      <t>2.1.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Придбання музичних інструментів</t>
    </r>
  </si>
  <si>
    <r>
      <rPr>
        <sz val="12"/>
        <color theme="1"/>
        <rFont val="Times New Roman"/>
        <family val="1"/>
        <charset val="204"/>
      </rPr>
      <t>2.2.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Придбання меблів</t>
    </r>
  </si>
  <si>
    <r>
      <rPr>
        <sz val="12"/>
        <color theme="1"/>
        <rFont val="Times New Roman"/>
        <family val="1"/>
        <charset val="204"/>
      </rPr>
      <t>2.3.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Придбання обладнання і предметів довгострокового користування</t>
    </r>
  </si>
  <si>
    <r>
      <rPr>
        <sz val="12"/>
        <color theme="1"/>
        <rFont val="Times New Roman"/>
        <family val="1"/>
        <charset val="204"/>
      </rPr>
      <t>2.4.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Оформлення передплати на періодичні видання</t>
    </r>
  </si>
  <si>
    <r>
      <rPr>
        <sz val="12"/>
        <color theme="1"/>
        <rFont val="Times New Roman"/>
        <family val="1"/>
        <charset val="204"/>
      </rPr>
      <t>2.5.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Проведення поточних та капітальних ремонтів</t>
    </r>
  </si>
  <si>
    <t>Захід 3.1. Придбання обладнання і предметів довгострокового користування</t>
  </si>
  <si>
    <t>Захід 3.2. Придбання меблів</t>
  </si>
  <si>
    <t>Захід 3.3. Проведення поточний та капітальних ремонтів</t>
  </si>
  <si>
    <t xml:space="preserve">Завдання 3: Модернізація  матеріально-технічної бази  клубних закладів </t>
  </si>
  <si>
    <t xml:space="preserve">Завдання 2: Модернізація навчальної та  матеріально-технічної бази  мистецьких шкіл  </t>
  </si>
  <si>
    <t xml:space="preserve">Підпрограма ІV. Розвиток та модернізація існуючої мережі закладів культури </t>
  </si>
  <si>
    <t>Невиконання  результативних показників пов'язане з повномаштабним вторгненням рф в Україну.</t>
  </si>
  <si>
    <t xml:space="preserve">Профінансовано фактичну потребу для придбання   обладнання і предметів довгострокового користування </t>
  </si>
  <si>
    <t>Профінансовано фактичну потребу для розробки проєктно-кошторисної документації   щодо проведення капітального ремонту</t>
  </si>
  <si>
    <t xml:space="preserve">Профінансовано фактичну потребу для  проведення капітального ремонту приміщення </t>
  </si>
  <si>
    <t>Профінансовано фактичну потребу для  виготогвлення облікової документації</t>
  </si>
  <si>
    <t>Кількість населення охопленого заходами Програми</t>
  </si>
  <si>
    <t>Відсоток населення охопленого заходами Програми до загальної чисельності населення</t>
  </si>
  <si>
    <t>тис.осіб</t>
  </si>
  <si>
    <t xml:space="preserve">Кількість  заходів </t>
  </si>
  <si>
    <t xml:space="preserve">Середня кількість учасників одного  заходу </t>
  </si>
  <si>
    <t>Відсоток   населення охопленого заходами  до загальної чисельності населення</t>
  </si>
  <si>
    <t>Динаміка збільшення кількості заходів у плановому періоді по відношенню до показника попереднього періоду</t>
  </si>
  <si>
    <t>Охоплення населення  бібліотечними послугами</t>
  </si>
  <si>
    <t xml:space="preserve">Продукту </t>
  </si>
  <si>
    <t>Кількість населення,охопленого бібліотечними послугами</t>
  </si>
  <si>
    <t>тис. осіб</t>
  </si>
  <si>
    <t xml:space="preserve">Якості </t>
  </si>
  <si>
    <t>Динаміка збільшення кількості населення, охопленого бібліотечними послугами у плановому періоді по відношенню до  попереднього періоду</t>
  </si>
  <si>
    <t xml:space="preserve">Кількість зареєстрованих користувачів </t>
  </si>
  <si>
    <t>Середня відвідуваність користувачами</t>
  </si>
  <si>
    <t>разів</t>
  </si>
  <si>
    <t>Динаміка збільшення зареєстрованих користувачів у порівнянні з попереденім періодом</t>
  </si>
  <si>
    <t>тис. од</t>
  </si>
  <si>
    <t>Кількість учасників масових заходів</t>
  </si>
  <si>
    <t>Середня відвідуваність заходів</t>
  </si>
  <si>
    <t>Динаміка збільшення учасників заходів у плановому періоді по відношенню до попереднього періоду</t>
  </si>
  <si>
    <t>1.2 Організація роботи читацьких формувань</t>
  </si>
  <si>
    <t>Кількість учасників читацьких формувань</t>
  </si>
  <si>
    <t xml:space="preserve">Середня кількість учасників читацьких формувань </t>
  </si>
  <si>
    <t>Динаміка збільшення учасників читацьких формувань у плановаму періоді по відношенню до пореднього періоду</t>
  </si>
  <si>
    <t>Кількість учасників навчальних заходів та консультацій</t>
  </si>
  <si>
    <t>Динаміка збільшення кількості учасників навчальних заходів та консультацій у плановому періоді по відношенню до попереднього періоду</t>
  </si>
  <si>
    <t>Користувачі з особливими потребами</t>
  </si>
  <si>
    <t>Динаміка збільшення користувачів з особливими потребами у плановому періоді по відношенню до попереднього періоду</t>
  </si>
  <si>
    <t>Кількість бібліотек</t>
  </si>
  <si>
    <t>Кількість онлайн-користувачів</t>
  </si>
  <si>
    <t>Середня кількість онлайн- користувачів на одну бібліотеку</t>
  </si>
  <si>
    <t>Динаміка збільшення онлайн- користувачів  у плановому періоді по відношенню до попереднього періоду</t>
  </si>
  <si>
    <t>2.2 Розширення спектру бібліотечних послуг в мережі Інтернет</t>
  </si>
  <si>
    <t>Кількість бібліотечного контенту (онлайн заходів)</t>
  </si>
  <si>
    <t>тис.од.</t>
  </si>
  <si>
    <t>Кількість онлайн-відвідувань</t>
  </si>
  <si>
    <t xml:space="preserve">Середня відвідуваність бібліотечних онлайн-заходів </t>
  </si>
  <si>
    <t>Динаміка збільшення онлайн відвідувань у плановому періоді у порівнянні до попереднього періоду</t>
  </si>
  <si>
    <t>2.3 Проведення роботи в рамках програми "Публічні бібліотеки- мости до Е-урядування"</t>
  </si>
  <si>
    <t xml:space="preserve">Кількість отримувачів  соціальних інтернет-послуг </t>
  </si>
  <si>
    <t>Динаміка збільшення соціальних інтернет-послуг у плановому періоді по відношенню до  попереднього періоду</t>
  </si>
  <si>
    <t>Кількість виграних грантових проєктів</t>
  </si>
  <si>
    <t>Обсяг отриманих коштів</t>
  </si>
  <si>
    <t>Середні витрати на реалізацію одного проєкту</t>
  </si>
  <si>
    <t>Відсоток збільшення грантових проєктів по відношенню до попереднього періоду</t>
  </si>
  <si>
    <t>2.4 Участь у грантових проєктах, програмах міжнародних організацій, фондів та УБА</t>
  </si>
  <si>
    <t>Охоплення населення мистецькою освітою та заходами мистецьких шкіл</t>
  </si>
  <si>
    <t xml:space="preserve">Кількість населення охопленого мистецькою освітою та заходами мистецьких шкіл </t>
  </si>
  <si>
    <t>Динаміка збільшення кількості населення, охопленого навчанням та заходами мистецьких шкіл у плановому періоді по відношенню до  попереднього періоду</t>
  </si>
  <si>
    <t>Контингент учнів</t>
  </si>
  <si>
    <t>Середня кількість учнів на один заклад</t>
  </si>
  <si>
    <t xml:space="preserve">Динаміка збільшення контингенту учнів у порівнянні з попереднім періодом </t>
  </si>
  <si>
    <t>Педагогічні ставки</t>
  </si>
  <si>
    <t xml:space="preserve">Кількість педагогічних працівників, які мають вищу освіту </t>
  </si>
  <si>
    <t>Середня кількість учнів на одного  педагогічного працівника</t>
  </si>
  <si>
    <t>Динаміка збільшення кількості викладачів, які мають вищу фахову освіту, по відношенню до попереднього періоду</t>
  </si>
  <si>
    <t>Кількість заходів мистецьких шкіл</t>
  </si>
  <si>
    <t>Кількість відвідувачів заходів</t>
  </si>
  <si>
    <t xml:space="preserve">Середня кількість відвідувачів на один проведений захід  </t>
  </si>
  <si>
    <t>Динаміка збільшення кількості відвідувачів у плановому періоді по відношенню до попереднього періоду</t>
  </si>
  <si>
    <t>2.1. Підготовка учнів до участі в міжнародних, всеукраїнських, обласних та міських фестивалях, конкурсах</t>
  </si>
  <si>
    <t>Середня кількість переможців на один заклад</t>
  </si>
  <si>
    <t>Динаміка збільшення  чисельності переможців конкурсних заходів у плановому періоді по відношенню до фактичного показника попереднього періоду</t>
  </si>
  <si>
    <t>Кількість концертних заходів</t>
  </si>
  <si>
    <t>Кількість відвідувачів концертних заходів</t>
  </si>
  <si>
    <t>Динаміка збільшення кількості відвідувачі у плановому періоді по відношенню до фактичного показника попереднього періоду</t>
  </si>
  <si>
    <t>2.3. Організація персональних та колективних виставок робіт учнів та викладачів Сумської дитячої художньої школи ім. М.Г. Лисенка</t>
  </si>
  <si>
    <t>Кількість організованих виставок</t>
  </si>
  <si>
    <t>Кількість відвідувачів виставок</t>
  </si>
  <si>
    <t xml:space="preserve">Середня кількість відвідувачів виставок </t>
  </si>
  <si>
    <t xml:space="preserve">Динаміка збільшення кількості відвідувачів у плановому періоді по відношенню до попереднього  періоду </t>
  </si>
  <si>
    <t xml:space="preserve"> Модернізація закладів </t>
  </si>
  <si>
    <t>Кількість частково модернізованих закладів</t>
  </si>
  <si>
    <t>Відсоток частково модернізованих закладів до загальної кількості закладів</t>
  </si>
  <si>
    <t xml:space="preserve">Витрат </t>
  </si>
  <si>
    <t xml:space="preserve">  Обсяг видатків </t>
  </si>
  <si>
    <t>Кількість бібліотек-філій</t>
  </si>
  <si>
    <t>Кількість закладів з частковим покращенням матеріально-технічної бази</t>
  </si>
  <si>
    <t>Відсоток закладів з частковим покращенням матеріально-технічної бази</t>
  </si>
  <si>
    <t>Середні витрати на модернізацію одного закладу</t>
  </si>
  <si>
    <t>Обсяг видатків</t>
  </si>
  <si>
    <t xml:space="preserve">Відсоток передплачених періодичних видань до попереднього року </t>
  </si>
  <si>
    <t xml:space="preserve">Відсоток придбаних меблів до показника попереднього року </t>
  </si>
  <si>
    <t xml:space="preserve">Відсоток придбаних предметів  до показника попереднього року </t>
  </si>
  <si>
    <t xml:space="preserve">Відсоток проведених ремонтів до загальної кількості бібліотек </t>
  </si>
  <si>
    <t xml:space="preserve">Обсяг видатків </t>
  </si>
  <si>
    <t xml:space="preserve">Ефективності </t>
  </si>
  <si>
    <t xml:space="preserve">Відсоток придбаних меблів до попереднього року </t>
  </si>
  <si>
    <t xml:space="preserve">Відсоток придбаних предметів до попереднього року </t>
  </si>
  <si>
    <t xml:space="preserve">Відсоток передплачених періодичних видань до показника попереднього року </t>
  </si>
  <si>
    <t xml:space="preserve">Відсоток проведених ремонтів до  загальної кількості закладів </t>
  </si>
  <si>
    <t xml:space="preserve">Ефективність </t>
  </si>
  <si>
    <t xml:space="preserve">Відсоток придбаних предметів до придбання попереднього року </t>
  </si>
  <si>
    <t xml:space="preserve">Відсоток оновлення меблів до  попереднього року </t>
  </si>
  <si>
    <t xml:space="preserve">Відсоток проведених ремонтів дозагальної кількості закладів </t>
  </si>
  <si>
    <t>Обсяг видатків на виготовлення облікової документації</t>
  </si>
  <si>
    <t>Охоплення населення заходами Програми</t>
  </si>
  <si>
    <t xml:space="preserve">Невиконання  результативних показників пов'язане з повномаштабним вторгненням рф в Україну, що  стало причиною зменшення кількості наявного населення та неможливістю активно отримувати бібліотечні послуги </t>
  </si>
  <si>
    <t xml:space="preserve">Незначне недовиконання  результативних показників пов'язане з повномаштабним вторгненням рф в Україну, що  стало причиною мігрції населення та, відповідно, призвело до зменшення кількості користувачів </t>
  </si>
  <si>
    <t xml:space="preserve">Невиконання результативних показників пов'язане з активацією загрози з боку ворога, збільшенням повітряних тривог та небезпеки життю, що призвело до зниження можливості громадян участі у таких заходах </t>
  </si>
  <si>
    <t>Недовиконання результативних показників онлайн-відвідувань пов'язане з тимчасовим припиненням роботи сайту з технічних причин, показники взяті лише із соціальних мереж</t>
  </si>
  <si>
    <t xml:space="preserve">Відсоток паспортизованих об’єктів  до загальної кількості пам'яток </t>
  </si>
  <si>
    <t xml:space="preserve">Середня вартість паспортизації 1 об’єкту </t>
  </si>
  <si>
    <t xml:space="preserve">Кількість паспортизованих об’єктів </t>
  </si>
  <si>
    <t>"Інші заходи в галузі культури і мистецтва" КПКВК 1014082</t>
  </si>
  <si>
    <t xml:space="preserve"> «Забезпечення діяльності бібліотек» КПКВК 1014030</t>
  </si>
  <si>
    <r>
      <rPr>
        <b/>
        <sz val="12"/>
        <color theme="1"/>
        <rFont val="Times New Roman"/>
        <family val="1"/>
        <charset val="204"/>
      </rPr>
      <t>Завдання 1</t>
    </r>
    <r>
      <rPr>
        <sz val="12"/>
        <color theme="1"/>
        <rFont val="Times New Roman"/>
        <family val="1"/>
        <charset val="204"/>
      </rPr>
      <t>: Модернізація  матеріально-технічної бази Сумської публічної бібліотеки</t>
    </r>
  </si>
  <si>
    <t>«Забезпечення діяльності бібліотек» КПКВК 1014030</t>
  </si>
  <si>
    <t>«Надання спеціалізованої освіти мистецькими школами», КПКВК  1011080</t>
  </si>
  <si>
    <t>«Забезпечення діяльності палаців і будинків культури, клубів, центрів дозвілля та інших  клубних зак ладів »,  КПКВК 1014060</t>
  </si>
  <si>
    <t>«Інші заходи  в галузі культури і  мистецтва », КПКВК 1014082</t>
  </si>
  <si>
    <t xml:space="preserve">(найменування програми, дата і номер рішення про її затвердження)       </t>
  </si>
  <si>
    <t>(відповідальний виконавець програми)</t>
  </si>
  <si>
    <t>Всього по  підпрограмі,           в т.ч.
за джерелами фінансування</t>
  </si>
  <si>
    <r>
      <rPr>
        <b/>
        <sz val="12"/>
        <color theme="1"/>
        <rFont val="Times New Roman"/>
        <family val="1"/>
        <charset val="204"/>
      </rPr>
      <t>Завдання1</t>
    </r>
    <r>
      <rPr>
        <sz val="12"/>
        <color theme="1"/>
        <rFont val="Times New Roman"/>
        <family val="1"/>
        <charset val="204"/>
      </rPr>
      <t>: Проведення культурно-мистецьких заходів та організація змістовного дозвілля, всього,                             в т.ч. за джерелами фінансування</t>
    </r>
  </si>
  <si>
    <r>
      <rPr>
        <b/>
        <sz val="12"/>
        <color theme="1"/>
        <rFont val="Times New Roman"/>
        <family val="1"/>
        <charset val="204"/>
      </rPr>
      <t>Завдання 1</t>
    </r>
    <r>
      <rPr>
        <sz val="12"/>
        <color theme="1"/>
        <rFont val="Times New Roman"/>
        <family val="1"/>
        <charset val="204"/>
      </rPr>
      <t>: Модернізація  матеріально-технічної бази Сумської публічної бібліотеки, всього,             в т.ч. за джерелами фінансування</t>
    </r>
  </si>
  <si>
    <t>Захід 1.1.  Поповнення бібліотечних фондів,         всього,                             в т.ч. за джерелами фінансування:</t>
  </si>
  <si>
    <t>Захід 1.4. Придбання обладнання і предметів довгострокового користування,         всього,                      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</si>
  <si>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2</t>
    </r>
    <r>
      <rPr>
        <sz val="12"/>
        <color theme="1"/>
        <rFont val="Times New Roman"/>
        <family val="1"/>
        <charset val="204"/>
      </rPr>
      <t>: Модернізація навчальної та  матеріально-технічної бази  мистецьких шкіл ,  всього,                               в т.ч. за джерелами фінансування</t>
    </r>
  </si>
  <si>
    <t>Захід 2.1. Придбання музичних інструментів, всього,               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</si>
  <si>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3</t>
    </r>
    <r>
      <rPr>
        <sz val="12"/>
        <color theme="1"/>
        <rFont val="Times New Roman"/>
        <family val="1"/>
        <charset val="204"/>
      </rPr>
      <t>: Модернізація  матеріально-технічної бази  клубних закладів,  всього,                                       в т.ч. за джерелами фінансування:</t>
    </r>
  </si>
  <si>
    <t>Захід 3.1. Придбання обладнання і предметів довгострокового користування,         всього,                               в т.ч. за джерелами фінансування:</t>
  </si>
  <si>
    <t>Всього по  підпрограмі,          в т.ч.
за джерелами фінансування</t>
  </si>
  <si>
    <t>2. Відділ культури Сумської міської ради</t>
  </si>
  <si>
    <t>Захід 2.5. Проведення поточних та капітальних ремонтів,         всього,             в т.ч. за джерелами фінансування:</t>
  </si>
  <si>
    <r>
      <t>Підпрограма ІІ. Розвиток бібліотечної галузі міста - коштів не потребує</t>
    </r>
    <r>
      <rPr>
        <sz val="12"/>
        <color theme="1"/>
        <rFont val="Times New Roman"/>
        <family val="1"/>
        <charset val="204"/>
      </rPr>
      <t xml:space="preserve"> (в межах бюджетних призначень на утримання закладів) (коштів не потребує)</t>
    </r>
  </si>
  <si>
    <r>
      <t xml:space="preserve">Підпрограма ІІІ. Розвиток естетичного виховання підростаючого покоління  </t>
    </r>
    <r>
      <rPr>
        <sz val="12"/>
        <color theme="1"/>
        <rFont val="Times New Roman"/>
        <family val="1"/>
        <charset val="204"/>
      </rPr>
      <t>(в межах бюджетних призначень на утримання закладів) (коштів не потребує)</t>
    </r>
  </si>
  <si>
    <t>Профінансовано в межах обсягів бюджених призначень</t>
  </si>
  <si>
    <t>Кошти не виділялись у зв'язку із обмеженим фінансовим ресурсом Сумської міської ТГ в умовах воєнного стану</t>
  </si>
  <si>
    <t xml:space="preserve">Профінансовано  в межах необхідних потреб з урахуванням обмеженості фінансового ресурсу бюджету міської ТГ </t>
  </si>
  <si>
    <t>за 2023 рік</t>
  </si>
  <si>
    <r>
      <t xml:space="preserve">Відповідальний виконавець:
</t>
    </r>
    <r>
      <rPr>
        <sz val="12"/>
        <color theme="1"/>
        <rFont val="Times New Roman"/>
        <family val="1"/>
        <charset val="204"/>
      </rPr>
      <t>відділ культури Сумської міської ради</t>
    </r>
  </si>
  <si>
    <t>«Надання спеціальної освіти мистецькими школами», КПКВК 1011080</t>
  </si>
  <si>
    <r>
      <rPr>
        <b/>
        <sz val="12"/>
        <color theme="1"/>
        <rFont val="Times New Roman"/>
        <family val="1"/>
        <charset val="204"/>
      </rPr>
      <t>Відповідальний виконавець:</t>
    </r>
    <r>
      <rPr>
        <sz val="12"/>
        <color theme="1"/>
        <rFont val="Times New Roman"/>
        <family val="1"/>
        <charset val="204"/>
      </rPr>
      <t xml:space="preserve">
відділ культури Сумської міської ради, мистецькі школи </t>
    </r>
  </si>
  <si>
    <t>Відповідальний виконавець:
відділ культури Сумської міської ради,  клубні заклади</t>
  </si>
  <si>
    <r>
      <rPr>
        <b/>
        <sz val="12"/>
        <color theme="1"/>
        <rFont val="Times New Roman"/>
        <family val="1"/>
        <charset val="204"/>
      </rPr>
      <t>Відповідальний виконавець:</t>
    </r>
    <r>
      <rPr>
        <sz val="12"/>
        <color theme="1"/>
        <rFont val="Times New Roman"/>
        <family val="1"/>
        <charset val="204"/>
      </rPr>
      <t xml:space="preserve">
відділ культури Сумської міської ради</t>
    </r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</si>
  <si>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
Паспортизація об’єктів культурної спадщини  Сумської ТГ</t>
    </r>
  </si>
  <si>
    <t>Невиконання  результативних показників пов'язане із повномаштабним вторгненням рф в Україну, що  стало причиною зменшення обсягів бюджетних призначень, а також обмеженою кількістю заходів та залученого в них населення.</t>
  </si>
  <si>
    <t>Невиконання результативних показників пов'язане з припиненням роботи офіційного сайту Сумської публічної бібліотеки по технічним причинам</t>
  </si>
  <si>
    <t>Незначне недовиконання результативних показників пов'язане з відсутністю бюджетних призначень на оновлення комп'ютерного обладнання та техніки в умовах повномасштабного вторгнення рф на територію України.</t>
  </si>
  <si>
    <t>Невиконання  результативних показників в частині кількості відвідувачів заходів, пов'язане із забезпеченням безпекових умов при проведенні заходів.</t>
  </si>
  <si>
    <t>Підпрограма V. Збереження культурної спадщини Сумської міської територіальної громади</t>
  </si>
  <si>
    <t>Невиконання  результативних показників пов'язане із обмеженим фінансовим ресурсом бюджету Сумської міської ТГ у зв'язку із  повномаштабним вторгненням рф в Україну.</t>
  </si>
  <si>
    <t>Невиконання  результативних показників  пов'язане із забезпеченням безпекових умов при проведенні заходів</t>
  </si>
  <si>
    <t>2.2. Підготовка учнів та проведення звітніх концертів та інших концертних заходів</t>
  </si>
  <si>
    <t>Профінансовано в межах виділених коштів та з урахуванням дотримання безпекових умов під час дії воєнного стану</t>
  </si>
  <si>
    <t>Захід 2.3. Придбання обладнання і предметів довгострокового користування, всього,  в т.ч. за джерелами фінансування:</t>
  </si>
  <si>
    <t>Секретар Сумської міської ради                                                                                                                                        Артем КОБЗАР</t>
  </si>
  <si>
    <t>Виконавець: Олена ВДОВЕНКО</t>
  </si>
  <si>
    <t xml:space="preserve">                          Додаток  2
до рішення Сумської міської ради "Про хід виконання цільової комплексної Програми розвитку культури Сумської міської територіальної громади на 2022-2024 роки, затвердженої рішенням Сумської міської ради від 26 січня 2022 року № 2714-МР                  (зі змінами), за підсумками 2023 року
від 05 червня 2025 року № 5805 - МР
</t>
  </si>
  <si>
    <t xml:space="preserve"> 1. Програма розвитку культури Сумської міської територіальної громади на 2022 -2024 роки, затверджена рішенням Сумської міської ради                          від 26 листопада  2022 року № 2714-МР (зі змінами)</t>
  </si>
  <si>
    <t xml:space="preserve">                          Додаток  3
 до  рішення Сумської міської ради " Про хід виконання цільової комплексної Програми розвитку культури Сумської міської територіальної громади на 2022-2024 роки, затвердженої рішенням  Сумської  міської  ради  від  26  січня 2022 року            № 2714 МР (зі змінами), за підсумками 2023 року
від 05 червня 2025 року № 5805 - МР
</t>
  </si>
  <si>
    <t>Секретар Сумської міської ради                                                                                        Артем КОБЗАР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</si>
</sst>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_ ;\-#,##0.0\ "/>
    <numFmt numFmtId="165" formatCode="_-* #,##0.0_-;\-* #,##0.0_-;_-* &quot;-&quot;??_-;_-@_-"/>
    <numFmt numFmtId="166" formatCode="0.0"/>
    <numFmt numFmtId="167" formatCode="#,##0_ ;\-#,##0\ "/>
    <numFmt numFmtId="168" formatCode="_-* #,##0.0_-;\-* #,##0.0_-;_-* &quot;-&quot;??_-;_-@"/>
    <numFmt numFmtId="169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2">
    <xf numFmtId="0" fontId="0" fillId="0" borderId="0" xfId="0"/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15" fillId="0" borderId="0" xfId="0" applyFont="1" applyBorder="1"/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/>
    <xf numFmtId="0" fontId="17" fillId="0" borderId="1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left" vertical="center"/>
    </xf>
    <xf numFmtId="168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3" fillId="0" borderId="0" xfId="0" applyFont="1" applyAlignment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3" fillId="0" borderId="0" xfId="0" applyFont="1" applyAlignment="1"/>
    <xf numFmtId="0" fontId="10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vertical="distributed" wrapText="1"/>
    </xf>
    <xf numFmtId="0" fontId="0" fillId="0" borderId="0" xfId="0" applyAlignment="1"/>
    <xf numFmtId="0" fontId="19" fillId="0" borderId="0" xfId="0" applyFont="1" applyAlignment="1"/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/>
    <xf numFmtId="0" fontId="1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="115" zoomScaleNormal="100" zoomScaleSheetLayoutView="115" workbookViewId="0">
      <selection activeCell="A4" sqref="A4:L4"/>
    </sheetView>
  </sheetViews>
  <sheetFormatPr defaultRowHeight="15" x14ac:dyDescent="0.25"/>
  <cols>
    <col min="1" max="1" width="25.42578125" style="4" customWidth="1"/>
    <col min="2" max="2" width="8.85546875" style="4" customWidth="1"/>
    <col min="3" max="3" width="23.85546875" style="4" customWidth="1"/>
    <col min="4" max="4" width="8.5703125" style="4" customWidth="1"/>
    <col min="5" max="5" width="9" style="4" customWidth="1"/>
    <col min="6" max="6" width="8.28515625" style="4" customWidth="1"/>
    <col min="7" max="7" width="9" style="4" customWidth="1"/>
    <col min="8" max="8" width="10.7109375" style="4" bestFit="1" customWidth="1"/>
    <col min="9" max="9" width="8.5703125" style="4" bestFit="1" customWidth="1"/>
    <col min="10" max="10" width="10.7109375" style="4" bestFit="1" customWidth="1"/>
    <col min="11" max="11" width="8.28515625" style="4" customWidth="1"/>
    <col min="12" max="12" width="8.7109375" style="4" customWidth="1"/>
    <col min="13" max="16384" width="9.140625" style="4"/>
  </cols>
  <sheetData>
    <row r="1" spans="1:12" ht="84" customHeight="1" x14ac:dyDescent="0.25">
      <c r="F1" s="205" t="s">
        <v>278</v>
      </c>
      <c r="G1" s="206"/>
      <c r="H1" s="206"/>
      <c r="I1" s="206"/>
      <c r="J1" s="206"/>
      <c r="K1" s="206"/>
      <c r="L1" s="206"/>
    </row>
    <row r="2" spans="1:12" ht="52.5" customHeight="1" x14ac:dyDescent="0.25">
      <c r="F2" s="206"/>
      <c r="G2" s="206"/>
      <c r="H2" s="206"/>
      <c r="I2" s="206"/>
      <c r="J2" s="206"/>
      <c r="K2" s="206"/>
      <c r="L2" s="206"/>
    </row>
    <row r="3" spans="1:12" s="39" customFormat="1" ht="39" customHeight="1" x14ac:dyDescent="0.25">
      <c r="A3" s="100" t="s">
        <v>87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2" ht="33" customHeight="1" x14ac:dyDescent="0.25">
      <c r="A4" s="102" t="s">
        <v>279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17.25" customHeight="1" x14ac:dyDescent="0.25">
      <c r="A5" s="97" t="s">
        <v>240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ht="12.75" customHeight="1" x14ac:dyDescent="0.25">
      <c r="A6" s="103" t="s">
        <v>252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2" ht="18" customHeight="1" x14ac:dyDescent="0.25">
      <c r="A7" s="96" t="s">
        <v>241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ht="10.5" customHeight="1" x14ac:dyDescent="0.25">
      <c r="A8" s="5"/>
      <c r="C8" s="5"/>
      <c r="D8" s="5"/>
      <c r="E8" s="5"/>
      <c r="F8" s="5"/>
      <c r="G8" s="5"/>
      <c r="H8" s="5"/>
      <c r="I8" s="5"/>
      <c r="J8" s="5"/>
      <c r="K8" s="5"/>
      <c r="L8" s="5" t="s">
        <v>0</v>
      </c>
    </row>
    <row r="9" spans="1:12" ht="27.75" customHeight="1" x14ac:dyDescent="0.25">
      <c r="A9" s="106" t="s">
        <v>58</v>
      </c>
      <c r="B9" s="108" t="s">
        <v>1</v>
      </c>
      <c r="C9" s="106" t="s">
        <v>59</v>
      </c>
      <c r="D9" s="104" t="s">
        <v>60</v>
      </c>
      <c r="E9" s="104"/>
      <c r="F9" s="104"/>
      <c r="G9" s="104" t="s">
        <v>61</v>
      </c>
      <c r="H9" s="104"/>
      <c r="I9" s="104"/>
      <c r="J9" s="105" t="s">
        <v>62</v>
      </c>
      <c r="K9" s="105"/>
      <c r="L9" s="105"/>
    </row>
    <row r="10" spans="1:12" ht="31.5" x14ac:dyDescent="0.25">
      <c r="A10" s="107"/>
      <c r="B10" s="109"/>
      <c r="C10" s="107"/>
      <c r="D10" s="35" t="s">
        <v>2</v>
      </c>
      <c r="E10" s="34" t="s">
        <v>63</v>
      </c>
      <c r="F10" s="34" t="s">
        <v>64</v>
      </c>
      <c r="G10" s="35" t="s">
        <v>2</v>
      </c>
      <c r="H10" s="34" t="s">
        <v>65</v>
      </c>
      <c r="I10" s="34" t="s">
        <v>64</v>
      </c>
      <c r="J10" s="35" t="s">
        <v>2</v>
      </c>
      <c r="K10" s="34" t="s">
        <v>63</v>
      </c>
      <c r="L10" s="34" t="s">
        <v>66</v>
      </c>
    </row>
    <row r="11" spans="1:12" s="50" customFormat="1" ht="12.75" x14ac:dyDescent="0.2">
      <c r="A11" s="49">
        <v>1</v>
      </c>
      <c r="B11" s="49">
        <v>2</v>
      </c>
      <c r="C11" s="49">
        <v>3</v>
      </c>
      <c r="D11" s="49">
        <v>4</v>
      </c>
      <c r="E11" s="49">
        <v>5</v>
      </c>
      <c r="F11" s="49">
        <v>6</v>
      </c>
      <c r="G11" s="49">
        <v>7</v>
      </c>
      <c r="H11" s="49">
        <v>8</v>
      </c>
      <c r="I11" s="49">
        <v>9</v>
      </c>
      <c r="J11" s="49">
        <v>10</v>
      </c>
      <c r="K11" s="49">
        <v>11</v>
      </c>
      <c r="L11" s="49">
        <v>12</v>
      </c>
    </row>
    <row r="12" spans="1:12" ht="63" x14ac:dyDescent="0.25">
      <c r="A12" s="34" t="s">
        <v>67</v>
      </c>
      <c r="B12" s="20"/>
      <c r="C12" s="9"/>
      <c r="D12" s="10">
        <f>D13</f>
        <v>7507.1</v>
      </c>
      <c r="E12" s="10">
        <f t="shared" ref="E12:F12" si="0">E13</f>
        <v>3621.2999999999997</v>
      </c>
      <c r="F12" s="10">
        <f t="shared" si="0"/>
        <v>3885.8</v>
      </c>
      <c r="G12" s="10">
        <f>G13</f>
        <v>2744.8</v>
      </c>
      <c r="H12" s="10">
        <f t="shared" ref="H12" si="1">H13</f>
        <v>1562.1</v>
      </c>
      <c r="I12" s="10">
        <f t="shared" ref="I12" si="2">I13</f>
        <v>1182.7</v>
      </c>
      <c r="J12" s="10">
        <f>J13</f>
        <v>2127.5</v>
      </c>
      <c r="K12" s="10">
        <f t="shared" ref="K12" si="3">K13</f>
        <v>961.89999999999986</v>
      </c>
      <c r="L12" s="10">
        <f t="shared" ref="L12" si="4">L13</f>
        <v>1165.5999999999999</v>
      </c>
    </row>
    <row r="13" spans="1:12" ht="15.75" x14ac:dyDescent="0.25">
      <c r="A13" s="9" t="s">
        <v>68</v>
      </c>
      <c r="B13" s="20"/>
      <c r="C13" s="9"/>
      <c r="D13" s="10">
        <f>D16+D29+D64</f>
        <v>7507.1</v>
      </c>
      <c r="E13" s="10">
        <f t="shared" ref="E13:F13" si="5">E16+E29+E64</f>
        <v>3621.2999999999997</v>
      </c>
      <c r="F13" s="10">
        <f t="shared" si="5"/>
        <v>3885.8</v>
      </c>
      <c r="G13" s="10">
        <f>G16+G29+G64</f>
        <v>2744.8</v>
      </c>
      <c r="H13" s="10">
        <f t="shared" ref="H13:I13" si="6">H16+H29+H64</f>
        <v>1562.1</v>
      </c>
      <c r="I13" s="10">
        <f t="shared" si="6"/>
        <v>1182.7</v>
      </c>
      <c r="J13" s="10">
        <f>J16+J29+J64</f>
        <v>2127.5</v>
      </c>
      <c r="K13" s="10">
        <f t="shared" ref="K13:L13" si="7">K16+K29+K64</f>
        <v>961.89999999999986</v>
      </c>
      <c r="L13" s="10">
        <f t="shared" si="7"/>
        <v>1165.5999999999999</v>
      </c>
    </row>
    <row r="14" spans="1:12" ht="21" customHeight="1" x14ac:dyDescent="0.25">
      <c r="A14" s="95" t="s">
        <v>78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1:12" ht="66.75" customHeight="1" x14ac:dyDescent="0.25">
      <c r="A15" s="37" t="s">
        <v>242</v>
      </c>
      <c r="B15" s="20">
        <v>1014082</v>
      </c>
      <c r="C15" s="9"/>
      <c r="D15" s="10">
        <f>D17</f>
        <v>1100</v>
      </c>
      <c r="E15" s="10">
        <f t="shared" ref="E15:F15" si="8">E17</f>
        <v>1100</v>
      </c>
      <c r="F15" s="10">
        <f t="shared" si="8"/>
        <v>0</v>
      </c>
      <c r="G15" s="10">
        <f>G17</f>
        <v>1006</v>
      </c>
      <c r="H15" s="10">
        <f t="shared" ref="H15:I15" si="9">H17</f>
        <v>1006</v>
      </c>
      <c r="I15" s="10">
        <f t="shared" si="9"/>
        <v>0</v>
      </c>
      <c r="J15" s="10">
        <f>J17</f>
        <v>424.79999999999995</v>
      </c>
      <c r="K15" s="10">
        <f t="shared" ref="K15:L15" si="10">K17</f>
        <v>424.79999999999995</v>
      </c>
      <c r="L15" s="10">
        <f t="shared" si="10"/>
        <v>0</v>
      </c>
    </row>
    <row r="16" spans="1:12" ht="15.75" x14ac:dyDescent="0.25">
      <c r="A16" s="36" t="s">
        <v>68</v>
      </c>
      <c r="B16" s="20"/>
      <c r="C16" s="9"/>
      <c r="D16" s="10">
        <f>D18</f>
        <v>1100</v>
      </c>
      <c r="E16" s="10">
        <f t="shared" ref="E16:F16" si="11">E18</f>
        <v>1100</v>
      </c>
      <c r="F16" s="10">
        <f t="shared" si="11"/>
        <v>0</v>
      </c>
      <c r="G16" s="10">
        <f>G18</f>
        <v>1006</v>
      </c>
      <c r="H16" s="10">
        <f>H18</f>
        <v>1006</v>
      </c>
      <c r="I16" s="10">
        <f t="shared" ref="I16" si="12">I18</f>
        <v>0</v>
      </c>
      <c r="J16" s="10">
        <f>J18</f>
        <v>424.79999999999995</v>
      </c>
      <c r="K16" s="10">
        <f t="shared" ref="K16:L16" si="13">K18</f>
        <v>424.79999999999995</v>
      </c>
      <c r="L16" s="10">
        <f t="shared" si="13"/>
        <v>0</v>
      </c>
    </row>
    <row r="17" spans="1:12" ht="110.25" customHeight="1" x14ac:dyDescent="0.25">
      <c r="A17" s="37" t="s">
        <v>243</v>
      </c>
      <c r="B17" s="20"/>
      <c r="C17" s="86" t="s">
        <v>274</v>
      </c>
      <c r="D17" s="10">
        <f>D19+D21+D23</f>
        <v>1100</v>
      </c>
      <c r="E17" s="10">
        <f t="shared" ref="E17:F17" si="14">E19+E21+E23</f>
        <v>1100</v>
      </c>
      <c r="F17" s="10">
        <f t="shared" si="14"/>
        <v>0</v>
      </c>
      <c r="G17" s="10">
        <f>G18</f>
        <v>1006</v>
      </c>
      <c r="H17" s="10">
        <f>H18</f>
        <v>1006</v>
      </c>
      <c r="I17" s="10">
        <f t="shared" ref="I17" si="15">I19+I21+I23</f>
        <v>0</v>
      </c>
      <c r="J17" s="10">
        <f>J19+J21+J23</f>
        <v>424.79999999999995</v>
      </c>
      <c r="K17" s="10">
        <f t="shared" ref="K17:L17" si="16">K19+K21+K23</f>
        <v>424.79999999999995</v>
      </c>
      <c r="L17" s="10">
        <f t="shared" si="16"/>
        <v>0</v>
      </c>
    </row>
    <row r="18" spans="1:12" ht="15.75" x14ac:dyDescent="0.25">
      <c r="A18" s="36" t="s">
        <v>68</v>
      </c>
      <c r="B18" s="20"/>
      <c r="C18" s="9"/>
      <c r="D18" s="10">
        <f>D17</f>
        <v>1100</v>
      </c>
      <c r="E18" s="10">
        <f t="shared" ref="E18:F18" si="17">E17</f>
        <v>1100</v>
      </c>
      <c r="F18" s="10">
        <f t="shared" si="17"/>
        <v>0</v>
      </c>
      <c r="G18" s="10">
        <f>G20+G22+G24</f>
        <v>1006</v>
      </c>
      <c r="H18" s="10">
        <f>H20+H22+H24</f>
        <v>1006</v>
      </c>
      <c r="I18" s="10">
        <f t="shared" ref="I18" si="18">I20+I22+I24</f>
        <v>0</v>
      </c>
      <c r="J18" s="10">
        <f>J17</f>
        <v>424.79999999999995</v>
      </c>
      <c r="K18" s="10">
        <f t="shared" ref="K18:L18" si="19">K17</f>
        <v>424.79999999999995</v>
      </c>
      <c r="L18" s="10">
        <f t="shared" si="19"/>
        <v>0</v>
      </c>
    </row>
    <row r="19" spans="1:12" ht="110.25" x14ac:dyDescent="0.25">
      <c r="A19" s="37" t="s">
        <v>88</v>
      </c>
      <c r="B19" s="20"/>
      <c r="C19" s="86" t="s">
        <v>274</v>
      </c>
      <c r="D19" s="10">
        <f>D20</f>
        <v>834.8</v>
      </c>
      <c r="E19" s="10">
        <f t="shared" ref="E19:L19" si="20">E20</f>
        <v>834.8</v>
      </c>
      <c r="F19" s="10">
        <f t="shared" si="20"/>
        <v>0</v>
      </c>
      <c r="G19" s="10">
        <f>G20</f>
        <v>757.5</v>
      </c>
      <c r="H19" s="10">
        <f t="shared" si="20"/>
        <v>757.5</v>
      </c>
      <c r="I19" s="10">
        <f t="shared" si="20"/>
        <v>0</v>
      </c>
      <c r="J19" s="10">
        <f>J20</f>
        <v>270.2</v>
      </c>
      <c r="K19" s="10">
        <f t="shared" si="20"/>
        <v>270.2</v>
      </c>
      <c r="L19" s="10">
        <f t="shared" si="20"/>
        <v>0</v>
      </c>
    </row>
    <row r="20" spans="1:12" ht="15.75" x14ac:dyDescent="0.25">
      <c r="A20" s="36" t="s">
        <v>68</v>
      </c>
      <c r="B20" s="20"/>
      <c r="C20" s="9"/>
      <c r="D20" s="10">
        <f>E20+F20</f>
        <v>834.8</v>
      </c>
      <c r="E20" s="10">
        <v>834.8</v>
      </c>
      <c r="F20" s="10">
        <v>0</v>
      </c>
      <c r="G20" s="10">
        <f>H20+I20</f>
        <v>757.5</v>
      </c>
      <c r="H20" s="10">
        <v>757.5</v>
      </c>
      <c r="I20" s="10">
        <v>0</v>
      </c>
      <c r="J20" s="10">
        <f>K20+L20</f>
        <v>270.2</v>
      </c>
      <c r="K20" s="10">
        <v>270.2</v>
      </c>
      <c r="L20" s="10">
        <v>0</v>
      </c>
    </row>
    <row r="21" spans="1:12" ht="108.75" customHeight="1" x14ac:dyDescent="0.25">
      <c r="A21" s="37" t="s">
        <v>89</v>
      </c>
      <c r="B21" s="20"/>
      <c r="C21" s="86" t="s">
        <v>274</v>
      </c>
      <c r="D21" s="10">
        <f>D22</f>
        <v>197.2</v>
      </c>
      <c r="E21" s="10">
        <f t="shared" ref="E21:L21" si="21">E22</f>
        <v>197.2</v>
      </c>
      <c r="F21" s="10">
        <f t="shared" si="21"/>
        <v>0</v>
      </c>
      <c r="G21" s="10">
        <f>G22</f>
        <v>180.5</v>
      </c>
      <c r="H21" s="10">
        <f t="shared" si="21"/>
        <v>180.5</v>
      </c>
      <c r="I21" s="10">
        <f t="shared" si="21"/>
        <v>0</v>
      </c>
      <c r="J21" s="10">
        <f>J22</f>
        <v>147.6</v>
      </c>
      <c r="K21" s="10">
        <f t="shared" si="21"/>
        <v>147.6</v>
      </c>
      <c r="L21" s="10">
        <f t="shared" si="21"/>
        <v>0</v>
      </c>
    </row>
    <row r="22" spans="1:12" ht="17.25" customHeight="1" x14ac:dyDescent="0.25">
      <c r="A22" s="36" t="s">
        <v>68</v>
      </c>
      <c r="B22" s="20"/>
      <c r="C22" s="9"/>
      <c r="D22" s="10">
        <f>E22+F22</f>
        <v>197.2</v>
      </c>
      <c r="E22" s="10">
        <v>197.2</v>
      </c>
      <c r="F22" s="10">
        <v>0</v>
      </c>
      <c r="G22" s="10">
        <f>H22+I22</f>
        <v>180.5</v>
      </c>
      <c r="H22" s="10">
        <v>180.5</v>
      </c>
      <c r="I22" s="10">
        <v>0</v>
      </c>
      <c r="J22" s="10">
        <f>K22+L22</f>
        <v>147.6</v>
      </c>
      <c r="K22" s="10">
        <v>147.6</v>
      </c>
      <c r="L22" s="10">
        <v>0</v>
      </c>
    </row>
    <row r="23" spans="1:12" ht="110.25" x14ac:dyDescent="0.25">
      <c r="A23" s="37" t="s">
        <v>90</v>
      </c>
      <c r="B23" s="20"/>
      <c r="C23" s="86" t="s">
        <v>274</v>
      </c>
      <c r="D23" s="10">
        <f>D24</f>
        <v>68</v>
      </c>
      <c r="E23" s="10">
        <f t="shared" ref="E23" si="22">E24</f>
        <v>68</v>
      </c>
      <c r="F23" s="10">
        <f t="shared" ref="F23" si="23">F24</f>
        <v>0</v>
      </c>
      <c r="G23" s="10">
        <f>G24</f>
        <v>68</v>
      </c>
      <c r="H23" s="10">
        <f t="shared" ref="H23:I23" si="24">H24</f>
        <v>68</v>
      </c>
      <c r="I23" s="10">
        <f t="shared" si="24"/>
        <v>0</v>
      </c>
      <c r="J23" s="10">
        <f>J24</f>
        <v>7</v>
      </c>
      <c r="K23" s="10">
        <f t="shared" ref="K23:L23" si="25">K24</f>
        <v>7</v>
      </c>
      <c r="L23" s="10">
        <f t="shared" si="25"/>
        <v>0</v>
      </c>
    </row>
    <row r="24" spans="1:12" ht="15.75" x14ac:dyDescent="0.25">
      <c r="A24" s="36" t="s">
        <v>68</v>
      </c>
      <c r="B24" s="20"/>
      <c r="C24" s="9"/>
      <c r="D24" s="10">
        <f t="shared" ref="D24" si="26">E24+F24</f>
        <v>68</v>
      </c>
      <c r="E24" s="10">
        <v>68</v>
      </c>
      <c r="F24" s="10">
        <v>0</v>
      </c>
      <c r="G24" s="10">
        <f t="shared" ref="G24" si="27">H24+I24</f>
        <v>68</v>
      </c>
      <c r="H24" s="10">
        <v>68</v>
      </c>
      <c r="I24" s="10">
        <v>0</v>
      </c>
      <c r="J24" s="10">
        <f t="shared" ref="J24" si="28">K24+L24</f>
        <v>7</v>
      </c>
      <c r="K24" s="10">
        <v>7</v>
      </c>
      <c r="L24" s="10">
        <v>0</v>
      </c>
    </row>
    <row r="25" spans="1:12" ht="38.25" customHeight="1" x14ac:dyDescent="0.25">
      <c r="A25" s="99" t="s">
        <v>254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1:12" ht="33" customHeight="1" x14ac:dyDescent="0.25">
      <c r="A26" s="99" t="s">
        <v>255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</row>
    <row r="27" spans="1:12" ht="21" customHeight="1" x14ac:dyDescent="0.25">
      <c r="A27" s="95" t="s">
        <v>79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12" ht="63" x14ac:dyDescent="0.25">
      <c r="A28" s="37" t="s">
        <v>242</v>
      </c>
      <c r="B28" s="20"/>
      <c r="C28" s="9"/>
      <c r="D28" s="10">
        <f>D29</f>
        <v>6397</v>
      </c>
      <c r="E28" s="10">
        <f t="shared" ref="E28:F28" si="29">E29</f>
        <v>2511.1999999999998</v>
      </c>
      <c r="F28" s="10">
        <f t="shared" si="29"/>
        <v>3885.8</v>
      </c>
      <c r="G28" s="10">
        <f>G29</f>
        <v>1728.8000000000002</v>
      </c>
      <c r="H28" s="10">
        <f t="shared" ref="H28" si="30">H29</f>
        <v>546.09999999999991</v>
      </c>
      <c r="I28" s="10">
        <f t="shared" ref="I28" si="31">I29</f>
        <v>1182.7</v>
      </c>
      <c r="J28" s="10">
        <f>J29</f>
        <v>1692.7</v>
      </c>
      <c r="K28" s="10">
        <f t="shared" ref="K28" si="32">K29</f>
        <v>527.09999999999991</v>
      </c>
      <c r="L28" s="10">
        <f t="shared" ref="L28" si="33">L29</f>
        <v>1165.5999999999999</v>
      </c>
    </row>
    <row r="29" spans="1:12" ht="15.75" x14ac:dyDescent="0.25">
      <c r="A29" s="36" t="s">
        <v>68</v>
      </c>
      <c r="B29" s="20"/>
      <c r="C29" s="9"/>
      <c r="D29" s="10">
        <f>D30+D42+D54</f>
        <v>6397</v>
      </c>
      <c r="E29" s="10">
        <f t="shared" ref="E29:F29" si="34">E30+E42+E54</f>
        <v>2511.1999999999998</v>
      </c>
      <c r="F29" s="10">
        <f t="shared" si="34"/>
        <v>3885.8</v>
      </c>
      <c r="G29" s="10">
        <f>G30+G42+G54</f>
        <v>1728.8000000000002</v>
      </c>
      <c r="H29" s="10">
        <f t="shared" ref="H29" si="35">H30+H42+H54</f>
        <v>546.09999999999991</v>
      </c>
      <c r="I29" s="10">
        <f t="shared" ref="I29" si="36">I30+I42+I54</f>
        <v>1182.7</v>
      </c>
      <c r="J29" s="10">
        <f>J30+J42+J54</f>
        <v>1692.7</v>
      </c>
      <c r="K29" s="10">
        <f t="shared" ref="K29" si="37">K30+K42+K54</f>
        <v>527.09999999999991</v>
      </c>
      <c r="L29" s="10">
        <f t="shared" ref="L29" si="38">L30+L42+L54</f>
        <v>1165.5999999999999</v>
      </c>
    </row>
    <row r="30" spans="1:12" ht="114" customHeight="1" x14ac:dyDescent="0.25">
      <c r="A30" s="37" t="s">
        <v>244</v>
      </c>
      <c r="B30" s="20">
        <v>1014030</v>
      </c>
      <c r="C30" s="9"/>
      <c r="D30" s="10">
        <f>D31</f>
        <v>1795</v>
      </c>
      <c r="E30" s="10">
        <f t="shared" ref="E30:F30" si="39">E31</f>
        <v>909</v>
      </c>
      <c r="F30" s="10">
        <f t="shared" si="39"/>
        <v>886</v>
      </c>
      <c r="G30" s="10">
        <f>G31</f>
        <v>562.70000000000005</v>
      </c>
      <c r="H30" s="10">
        <f t="shared" ref="H30" si="40">H31</f>
        <v>230</v>
      </c>
      <c r="I30" s="10">
        <f t="shared" ref="I30" si="41">I31</f>
        <v>332.7</v>
      </c>
      <c r="J30" s="10">
        <f>J31</f>
        <v>553</v>
      </c>
      <c r="K30" s="10">
        <f t="shared" ref="K30" si="42">K31</f>
        <v>230</v>
      </c>
      <c r="L30" s="10">
        <f t="shared" ref="L30" si="43">L31</f>
        <v>323</v>
      </c>
    </row>
    <row r="31" spans="1:12" ht="15.75" x14ac:dyDescent="0.25">
      <c r="A31" s="37" t="s">
        <v>68</v>
      </c>
      <c r="B31" s="20"/>
      <c r="C31" s="9"/>
      <c r="D31" s="10">
        <f>D33+D35+D37+D39+D41</f>
        <v>1795</v>
      </c>
      <c r="E31" s="10">
        <f t="shared" ref="E31:F31" si="44">E33+E35+E37+E39+E41</f>
        <v>909</v>
      </c>
      <c r="F31" s="10">
        <f t="shared" si="44"/>
        <v>886</v>
      </c>
      <c r="G31" s="10">
        <f>G33+G35+G37+G39+G41</f>
        <v>562.70000000000005</v>
      </c>
      <c r="H31" s="10">
        <f t="shared" ref="H31:I31" si="45">H33+H35+H37+H39+H41</f>
        <v>230</v>
      </c>
      <c r="I31" s="10">
        <f t="shared" si="45"/>
        <v>332.7</v>
      </c>
      <c r="J31" s="10">
        <f>J33+J35+J37+J39+J41</f>
        <v>553</v>
      </c>
      <c r="K31" s="10">
        <f t="shared" ref="K31:L31" si="46">K33+K35+K37+K39+K41</f>
        <v>230</v>
      </c>
      <c r="L31" s="10">
        <f t="shared" si="46"/>
        <v>323</v>
      </c>
    </row>
    <row r="32" spans="1:12" ht="77.25" customHeight="1" x14ac:dyDescent="0.25">
      <c r="A32" s="37" t="s">
        <v>245</v>
      </c>
      <c r="B32" s="20"/>
      <c r="C32" s="37" t="s">
        <v>256</v>
      </c>
      <c r="D32" s="10">
        <f>D33</f>
        <v>250</v>
      </c>
      <c r="E32" s="10">
        <f t="shared" ref="E32:F32" si="47">E33</f>
        <v>0</v>
      </c>
      <c r="F32" s="10">
        <f t="shared" si="47"/>
        <v>250</v>
      </c>
      <c r="G32" s="10">
        <f>G33</f>
        <v>198</v>
      </c>
      <c r="H32" s="10">
        <f t="shared" ref="H32" si="48">H33</f>
        <v>0</v>
      </c>
      <c r="I32" s="10">
        <f t="shared" ref="I32" si="49">I33</f>
        <v>198</v>
      </c>
      <c r="J32" s="10">
        <f>J33</f>
        <v>188.3</v>
      </c>
      <c r="K32" s="10">
        <f t="shared" ref="K32" si="50">K33</f>
        <v>0</v>
      </c>
      <c r="L32" s="10">
        <f t="shared" ref="L32" si="51">L33</f>
        <v>188.3</v>
      </c>
    </row>
    <row r="33" spans="1:12" ht="15.75" x14ac:dyDescent="0.25">
      <c r="A33" s="37" t="s">
        <v>68</v>
      </c>
      <c r="B33" s="20"/>
      <c r="C33" s="9"/>
      <c r="D33" s="10">
        <f>E33+F33</f>
        <v>250</v>
      </c>
      <c r="E33" s="10">
        <v>0</v>
      </c>
      <c r="F33" s="10">
        <v>250</v>
      </c>
      <c r="G33" s="10">
        <f>H33+I33</f>
        <v>198</v>
      </c>
      <c r="H33" s="10">
        <v>0</v>
      </c>
      <c r="I33" s="10">
        <v>198</v>
      </c>
      <c r="J33" s="10">
        <f>K33+L33</f>
        <v>188.3</v>
      </c>
      <c r="K33" s="10">
        <v>0</v>
      </c>
      <c r="L33" s="10">
        <v>188.3</v>
      </c>
    </row>
    <row r="34" spans="1:12" ht="78.75" x14ac:dyDescent="0.25">
      <c r="A34" s="37" t="s">
        <v>91</v>
      </c>
      <c r="B34" s="20"/>
      <c r="C34" s="41" t="s">
        <v>256</v>
      </c>
      <c r="D34" s="10">
        <f>D35</f>
        <v>265</v>
      </c>
      <c r="E34" s="10">
        <f t="shared" ref="E34:F34" si="52">E35</f>
        <v>265</v>
      </c>
      <c r="F34" s="10">
        <f t="shared" si="52"/>
        <v>0</v>
      </c>
      <c r="G34" s="10">
        <f>G35</f>
        <v>230</v>
      </c>
      <c r="H34" s="10">
        <f t="shared" ref="H34" si="53">H35</f>
        <v>230</v>
      </c>
      <c r="I34" s="10">
        <f t="shared" ref="I34" si="54">I35</f>
        <v>0</v>
      </c>
      <c r="J34" s="10">
        <f>J35</f>
        <v>230</v>
      </c>
      <c r="K34" s="10">
        <f t="shared" ref="K34" si="55">K35</f>
        <v>230</v>
      </c>
      <c r="L34" s="10">
        <f t="shared" ref="L34" si="56">L35</f>
        <v>0</v>
      </c>
    </row>
    <row r="35" spans="1:12" ht="15.75" x14ac:dyDescent="0.25">
      <c r="A35" s="37" t="s">
        <v>68</v>
      </c>
      <c r="B35" s="20"/>
      <c r="C35" s="9"/>
      <c r="D35" s="10">
        <f>E35+F35</f>
        <v>265</v>
      </c>
      <c r="E35" s="10">
        <v>265</v>
      </c>
      <c r="F35" s="10">
        <v>0</v>
      </c>
      <c r="G35" s="10">
        <f>H35+I35</f>
        <v>230</v>
      </c>
      <c r="H35" s="10">
        <v>230</v>
      </c>
      <c r="I35" s="10">
        <v>0</v>
      </c>
      <c r="J35" s="10">
        <f>K35+L35</f>
        <v>230</v>
      </c>
      <c r="K35" s="10">
        <v>230</v>
      </c>
      <c r="L35" s="10">
        <v>0</v>
      </c>
    </row>
    <row r="36" spans="1:12" ht="78.75" x14ac:dyDescent="0.25">
      <c r="A36" s="37" t="s">
        <v>92</v>
      </c>
      <c r="B36" s="20"/>
      <c r="C36" s="37" t="s">
        <v>257</v>
      </c>
      <c r="D36" s="10">
        <f>D37</f>
        <v>220</v>
      </c>
      <c r="E36" s="10">
        <f t="shared" ref="E36:F36" si="57">E37</f>
        <v>220</v>
      </c>
      <c r="F36" s="10">
        <f t="shared" si="57"/>
        <v>0</v>
      </c>
      <c r="G36" s="10">
        <f>G37</f>
        <v>0</v>
      </c>
      <c r="H36" s="10">
        <f t="shared" ref="H36" si="58">H37</f>
        <v>0</v>
      </c>
      <c r="I36" s="10">
        <f t="shared" ref="I36" si="59">I37</f>
        <v>0</v>
      </c>
      <c r="J36" s="10">
        <f>J37</f>
        <v>0</v>
      </c>
      <c r="K36" s="10">
        <f t="shared" ref="K36" si="60">K37</f>
        <v>0</v>
      </c>
      <c r="L36" s="10">
        <f t="shared" ref="L36" si="61">L37</f>
        <v>0</v>
      </c>
    </row>
    <row r="37" spans="1:12" ht="15.75" x14ac:dyDescent="0.25">
      <c r="A37" s="37" t="s">
        <v>68</v>
      </c>
      <c r="B37" s="20"/>
      <c r="C37" s="9"/>
      <c r="D37" s="10">
        <f>E37+F37</f>
        <v>220</v>
      </c>
      <c r="E37" s="10">
        <v>220</v>
      </c>
      <c r="F37" s="10">
        <v>0</v>
      </c>
      <c r="G37" s="10">
        <f>H37+I37</f>
        <v>0</v>
      </c>
      <c r="H37" s="10">
        <v>0</v>
      </c>
      <c r="I37" s="10">
        <v>0</v>
      </c>
      <c r="J37" s="10">
        <f>K37+L37</f>
        <v>0</v>
      </c>
      <c r="K37" s="10">
        <v>0</v>
      </c>
      <c r="L37" s="10">
        <v>0</v>
      </c>
    </row>
    <row r="38" spans="1:12" ht="112.5" customHeight="1" x14ac:dyDescent="0.25">
      <c r="A38" s="37" t="s">
        <v>246</v>
      </c>
      <c r="B38" s="20"/>
      <c r="C38" s="37" t="s">
        <v>124</v>
      </c>
      <c r="D38" s="10">
        <f>D39</f>
        <v>424</v>
      </c>
      <c r="E38" s="10">
        <f t="shared" ref="E38:F38" si="62">E39</f>
        <v>0</v>
      </c>
      <c r="F38" s="10">
        <f t="shared" si="62"/>
        <v>424</v>
      </c>
      <c r="G38" s="10">
        <f>G39</f>
        <v>34.700000000000003</v>
      </c>
      <c r="H38" s="10">
        <f t="shared" ref="H38" si="63">H39</f>
        <v>0</v>
      </c>
      <c r="I38" s="10">
        <f t="shared" ref="I38" si="64">I39</f>
        <v>34.700000000000003</v>
      </c>
      <c r="J38" s="10">
        <f>J39</f>
        <v>34.700000000000003</v>
      </c>
      <c r="K38" s="10">
        <f t="shared" ref="K38" si="65">K39</f>
        <v>0</v>
      </c>
      <c r="L38" s="10">
        <f t="shared" ref="L38" si="66">L39</f>
        <v>34.700000000000003</v>
      </c>
    </row>
    <row r="39" spans="1:12" ht="15.75" x14ac:dyDescent="0.25">
      <c r="A39" s="37" t="s">
        <v>68</v>
      </c>
      <c r="B39" s="20"/>
      <c r="C39" s="9"/>
      <c r="D39" s="10">
        <f>E39+F39</f>
        <v>424</v>
      </c>
      <c r="E39" s="10">
        <v>0</v>
      </c>
      <c r="F39" s="10">
        <v>424</v>
      </c>
      <c r="G39" s="10">
        <f>H39+I39</f>
        <v>34.700000000000003</v>
      </c>
      <c r="H39" s="10">
        <v>0</v>
      </c>
      <c r="I39" s="10">
        <v>34.700000000000003</v>
      </c>
      <c r="J39" s="10">
        <f>K39+L39</f>
        <v>34.700000000000003</v>
      </c>
      <c r="K39" s="10">
        <v>0</v>
      </c>
      <c r="L39" s="10">
        <v>34.700000000000003</v>
      </c>
    </row>
    <row r="40" spans="1:12" ht="110.25" x14ac:dyDescent="0.25">
      <c r="A40" s="37" t="s">
        <v>93</v>
      </c>
      <c r="B40" s="20"/>
      <c r="C40" s="37" t="s">
        <v>125</v>
      </c>
      <c r="D40" s="10">
        <f>D41</f>
        <v>636</v>
      </c>
      <c r="E40" s="10">
        <f t="shared" ref="E40:F40" si="67">E41</f>
        <v>424</v>
      </c>
      <c r="F40" s="10">
        <f t="shared" si="67"/>
        <v>212</v>
      </c>
      <c r="G40" s="10">
        <f>G41</f>
        <v>100</v>
      </c>
      <c r="H40" s="10">
        <f t="shared" ref="H40" si="68">H41</f>
        <v>0</v>
      </c>
      <c r="I40" s="10">
        <f t="shared" ref="I40" si="69">I41</f>
        <v>100</v>
      </c>
      <c r="J40" s="10">
        <f>J41</f>
        <v>100</v>
      </c>
      <c r="K40" s="10">
        <f t="shared" ref="K40" si="70">K41</f>
        <v>0</v>
      </c>
      <c r="L40" s="10">
        <f t="shared" ref="L40" si="71">L41</f>
        <v>100</v>
      </c>
    </row>
    <row r="41" spans="1:12" ht="15.75" x14ac:dyDescent="0.25">
      <c r="A41" s="37" t="s">
        <v>68</v>
      </c>
      <c r="B41" s="20"/>
      <c r="C41" s="9"/>
      <c r="D41" s="10">
        <f>E41+F41</f>
        <v>636</v>
      </c>
      <c r="E41" s="10">
        <v>424</v>
      </c>
      <c r="F41" s="10">
        <v>212</v>
      </c>
      <c r="G41" s="10">
        <f>H41+I41</f>
        <v>100</v>
      </c>
      <c r="H41" s="10">
        <v>0</v>
      </c>
      <c r="I41" s="10">
        <v>100</v>
      </c>
      <c r="J41" s="10">
        <f>K41+L41</f>
        <v>100</v>
      </c>
      <c r="K41" s="10">
        <v>0</v>
      </c>
      <c r="L41" s="10">
        <v>100</v>
      </c>
    </row>
    <row r="42" spans="1:12" ht="109.5" customHeight="1" x14ac:dyDescent="0.25">
      <c r="A42" s="37" t="s">
        <v>247</v>
      </c>
      <c r="B42" s="20">
        <v>1011080</v>
      </c>
      <c r="C42" s="9"/>
      <c r="D42" s="10">
        <f>D43</f>
        <v>1693</v>
      </c>
      <c r="E42" s="10">
        <f t="shared" ref="E42:F42" si="72">E43</f>
        <v>813.2</v>
      </c>
      <c r="F42" s="10">
        <f t="shared" si="72"/>
        <v>879.8</v>
      </c>
      <c r="G42" s="10">
        <f>G43</f>
        <v>285.7</v>
      </c>
      <c r="H42" s="10">
        <f>H43</f>
        <v>35.700000000000003</v>
      </c>
      <c r="I42" s="10">
        <f t="shared" ref="I42" si="73">I43</f>
        <v>250</v>
      </c>
      <c r="J42" s="10">
        <f>J43</f>
        <v>269.7</v>
      </c>
      <c r="K42" s="10">
        <f t="shared" ref="K42" si="74">K43</f>
        <v>19.7</v>
      </c>
      <c r="L42" s="10">
        <f t="shared" ref="L42" si="75">L43</f>
        <v>250</v>
      </c>
    </row>
    <row r="43" spans="1:12" ht="15.75" x14ac:dyDescent="0.25">
      <c r="A43" s="37" t="s">
        <v>68</v>
      </c>
      <c r="B43" s="20"/>
      <c r="C43" s="9"/>
      <c r="D43" s="10">
        <f>D45+D47+D49+D51+D53</f>
        <v>1693</v>
      </c>
      <c r="E43" s="10">
        <f t="shared" ref="E43:I43" si="76">E45+E47+E49+E51+E53</f>
        <v>813.2</v>
      </c>
      <c r="F43" s="10">
        <f t="shared" si="76"/>
        <v>879.8</v>
      </c>
      <c r="G43" s="10">
        <f t="shared" si="76"/>
        <v>285.7</v>
      </c>
      <c r="H43" s="10">
        <f t="shared" si="76"/>
        <v>35.700000000000003</v>
      </c>
      <c r="I43" s="10">
        <f t="shared" si="76"/>
        <v>250</v>
      </c>
      <c r="J43" s="10">
        <f>J45+J47+J49+J51+J53</f>
        <v>269.7</v>
      </c>
      <c r="K43" s="10">
        <v>19.7</v>
      </c>
      <c r="L43" s="10">
        <f t="shared" ref="L43" si="77">L45+L47+L49+L51+L53</f>
        <v>250</v>
      </c>
    </row>
    <row r="44" spans="1:12" ht="78.75" x14ac:dyDescent="0.25">
      <c r="A44" s="37" t="s">
        <v>248</v>
      </c>
      <c r="B44" s="20"/>
      <c r="C44" s="41" t="s">
        <v>257</v>
      </c>
      <c r="D44" s="10">
        <f>D45</f>
        <v>318</v>
      </c>
      <c r="E44" s="10">
        <f t="shared" ref="E44:F44" si="78">E45</f>
        <v>106</v>
      </c>
      <c r="F44" s="10">
        <f t="shared" si="78"/>
        <v>212</v>
      </c>
      <c r="G44" s="10">
        <f>G45</f>
        <v>0</v>
      </c>
      <c r="H44" s="10">
        <f t="shared" ref="H44" si="79">H45</f>
        <v>0</v>
      </c>
      <c r="I44" s="10">
        <f t="shared" ref="I44" si="80">I45</f>
        <v>0</v>
      </c>
      <c r="J44" s="10">
        <f>J45</f>
        <v>0</v>
      </c>
      <c r="K44" s="10">
        <f t="shared" ref="K44" si="81">K45</f>
        <v>0</v>
      </c>
      <c r="L44" s="10">
        <f t="shared" ref="L44" si="82">L45</f>
        <v>0</v>
      </c>
    </row>
    <row r="45" spans="1:12" ht="15.75" x14ac:dyDescent="0.25">
      <c r="A45" s="37" t="s">
        <v>68</v>
      </c>
      <c r="B45" s="20"/>
      <c r="C45" s="9"/>
      <c r="D45" s="10">
        <f>E45+F45</f>
        <v>318</v>
      </c>
      <c r="E45" s="10">
        <v>106</v>
      </c>
      <c r="F45" s="10">
        <v>212</v>
      </c>
      <c r="G45" s="10">
        <f>H45+I45</f>
        <v>0</v>
      </c>
      <c r="H45" s="10">
        <v>0</v>
      </c>
      <c r="I45" s="10">
        <v>0</v>
      </c>
      <c r="J45" s="10">
        <f>K45+L45</f>
        <v>0</v>
      </c>
      <c r="K45" s="10">
        <v>0</v>
      </c>
      <c r="L45" s="10">
        <v>0</v>
      </c>
    </row>
    <row r="46" spans="1:12" ht="75.75" customHeight="1" x14ac:dyDescent="0.25">
      <c r="A46" s="37" t="s">
        <v>94</v>
      </c>
      <c r="B46" s="20"/>
      <c r="C46" s="41" t="s">
        <v>257</v>
      </c>
      <c r="D46" s="10">
        <f>D47</f>
        <v>106</v>
      </c>
      <c r="E46" s="10">
        <f t="shared" ref="E46:F46" si="83">E47</f>
        <v>106</v>
      </c>
      <c r="F46" s="10">
        <f t="shared" si="83"/>
        <v>0</v>
      </c>
      <c r="G46" s="10">
        <f>G47</f>
        <v>0</v>
      </c>
      <c r="H46" s="10">
        <f t="shared" ref="H46" si="84">H47</f>
        <v>0</v>
      </c>
      <c r="I46" s="10">
        <f t="shared" ref="I46" si="85">I47</f>
        <v>0</v>
      </c>
      <c r="J46" s="10">
        <f>J47</f>
        <v>0</v>
      </c>
      <c r="K46" s="10">
        <f t="shared" ref="K46" si="86">K47</f>
        <v>0</v>
      </c>
      <c r="L46" s="10">
        <f t="shared" ref="L46" si="87">L47</f>
        <v>0</v>
      </c>
    </row>
    <row r="47" spans="1:12" ht="20.25" customHeight="1" x14ac:dyDescent="0.25">
      <c r="A47" s="37" t="s">
        <v>68</v>
      </c>
      <c r="B47" s="20"/>
      <c r="C47" s="9"/>
      <c r="D47" s="10">
        <f>E47+F47</f>
        <v>106</v>
      </c>
      <c r="E47" s="10">
        <v>106</v>
      </c>
      <c r="F47" s="10">
        <v>0</v>
      </c>
      <c r="G47" s="10">
        <f>H47+I47</f>
        <v>0</v>
      </c>
      <c r="H47" s="10">
        <v>0</v>
      </c>
      <c r="I47" s="10">
        <v>0</v>
      </c>
      <c r="J47" s="10">
        <f>K47+L47</f>
        <v>0</v>
      </c>
      <c r="K47" s="10">
        <v>0</v>
      </c>
      <c r="L47" s="10">
        <v>0</v>
      </c>
    </row>
    <row r="48" spans="1:12" ht="102.75" customHeight="1" x14ac:dyDescent="0.25">
      <c r="A48" s="37" t="s">
        <v>275</v>
      </c>
      <c r="B48" s="20"/>
      <c r="C48" s="37" t="s">
        <v>124</v>
      </c>
      <c r="D48" s="10">
        <f>D49</f>
        <v>262</v>
      </c>
      <c r="E48" s="10">
        <f t="shared" ref="E48:F48" si="88">E49</f>
        <v>50</v>
      </c>
      <c r="F48" s="10">
        <f t="shared" si="88"/>
        <v>212</v>
      </c>
      <c r="G48" s="40">
        <f>G49</f>
        <v>19.7</v>
      </c>
      <c r="H48" s="10">
        <f t="shared" ref="H48" si="89">H49</f>
        <v>19.7</v>
      </c>
      <c r="I48" s="10">
        <f t="shared" ref="I48" si="90">I49</f>
        <v>0</v>
      </c>
      <c r="J48" s="10">
        <f>J49</f>
        <v>19.7</v>
      </c>
      <c r="K48" s="10">
        <f t="shared" ref="K48" si="91">K49</f>
        <v>19.7</v>
      </c>
      <c r="L48" s="10">
        <f t="shared" ref="L48" si="92">L49</f>
        <v>0</v>
      </c>
    </row>
    <row r="49" spans="1:12" ht="15.75" x14ac:dyDescent="0.25">
      <c r="A49" s="37" t="s">
        <v>68</v>
      </c>
      <c r="B49" s="20"/>
      <c r="C49" s="9"/>
      <c r="D49" s="10">
        <f>E49+F49</f>
        <v>262</v>
      </c>
      <c r="E49" s="10">
        <v>50</v>
      </c>
      <c r="F49" s="10">
        <v>212</v>
      </c>
      <c r="G49" s="40">
        <f>H49+I49</f>
        <v>19.7</v>
      </c>
      <c r="H49" s="10">
        <v>19.7</v>
      </c>
      <c r="I49" s="10">
        <v>0</v>
      </c>
      <c r="J49" s="10">
        <f>K49+L49</f>
        <v>19.7</v>
      </c>
      <c r="K49" s="10">
        <v>19.7</v>
      </c>
      <c r="L49" s="10">
        <v>0</v>
      </c>
    </row>
    <row r="50" spans="1:12" ht="94.5" x14ac:dyDescent="0.25">
      <c r="A50" s="37" t="s">
        <v>95</v>
      </c>
      <c r="B50" s="20"/>
      <c r="C50" s="94" t="s">
        <v>124</v>
      </c>
      <c r="D50" s="10">
        <f>D51</f>
        <v>21.2</v>
      </c>
      <c r="E50" s="10">
        <f t="shared" ref="E50:F50" si="93">E51</f>
        <v>21.2</v>
      </c>
      <c r="F50" s="10">
        <f t="shared" si="93"/>
        <v>0</v>
      </c>
      <c r="G50" s="40">
        <f>G51</f>
        <v>16</v>
      </c>
      <c r="H50" s="10">
        <f t="shared" ref="H50" si="94">H51</f>
        <v>16</v>
      </c>
      <c r="I50" s="10">
        <f t="shared" ref="I50" si="95">I51</f>
        <v>0</v>
      </c>
      <c r="J50" s="10">
        <f>J51</f>
        <v>0</v>
      </c>
      <c r="K50" s="10">
        <f t="shared" ref="K50" si="96">K51</f>
        <v>0</v>
      </c>
      <c r="L50" s="10">
        <f t="shared" ref="L50" si="97">L51</f>
        <v>0</v>
      </c>
    </row>
    <row r="51" spans="1:12" ht="15.75" x14ac:dyDescent="0.25">
      <c r="A51" s="37" t="s">
        <v>68</v>
      </c>
      <c r="B51" s="20"/>
      <c r="C51" s="9"/>
      <c r="D51" s="10">
        <f>E51+F51</f>
        <v>21.2</v>
      </c>
      <c r="E51" s="10">
        <v>21.2</v>
      </c>
      <c r="F51" s="10">
        <v>0</v>
      </c>
      <c r="G51" s="40">
        <f>H51+I51</f>
        <v>16</v>
      </c>
      <c r="H51" s="10">
        <v>16</v>
      </c>
      <c r="I51" s="10">
        <v>0</v>
      </c>
      <c r="J51" s="10">
        <f>K51+L51</f>
        <v>0</v>
      </c>
      <c r="K51" s="10">
        <v>0</v>
      </c>
      <c r="L51" s="10">
        <v>0</v>
      </c>
    </row>
    <row r="52" spans="1:12" ht="89.25" customHeight="1" x14ac:dyDescent="0.25">
      <c r="A52" s="37" t="s">
        <v>253</v>
      </c>
      <c r="B52" s="20"/>
      <c r="C52" s="37" t="s">
        <v>126</v>
      </c>
      <c r="D52" s="10">
        <f>D53</f>
        <v>985.8</v>
      </c>
      <c r="E52" s="10">
        <f t="shared" ref="E52:F52" si="98">E53</f>
        <v>530</v>
      </c>
      <c r="F52" s="10">
        <f t="shared" si="98"/>
        <v>455.8</v>
      </c>
      <c r="G52" s="40">
        <f>G53</f>
        <v>250</v>
      </c>
      <c r="H52" s="10">
        <f t="shared" ref="H52" si="99">H53</f>
        <v>0</v>
      </c>
      <c r="I52" s="10">
        <f t="shared" ref="I52" si="100">I53</f>
        <v>250</v>
      </c>
      <c r="J52" s="10">
        <f>J53</f>
        <v>250</v>
      </c>
      <c r="K52" s="10">
        <f t="shared" ref="K52" si="101">K53</f>
        <v>0</v>
      </c>
      <c r="L52" s="10">
        <f t="shared" ref="L52" si="102">L53</f>
        <v>250</v>
      </c>
    </row>
    <row r="53" spans="1:12" ht="15.75" x14ac:dyDescent="0.25">
      <c r="A53" s="37" t="s">
        <v>68</v>
      </c>
      <c r="B53" s="20"/>
      <c r="C53" s="9"/>
      <c r="D53" s="10">
        <f>E53+F53</f>
        <v>985.8</v>
      </c>
      <c r="E53" s="10">
        <v>530</v>
      </c>
      <c r="F53" s="10">
        <v>455.8</v>
      </c>
      <c r="G53" s="10">
        <f>H53+I53</f>
        <v>250</v>
      </c>
      <c r="H53" s="10">
        <v>0</v>
      </c>
      <c r="I53" s="10">
        <v>250</v>
      </c>
      <c r="J53" s="10">
        <f>K53+L53</f>
        <v>250</v>
      </c>
      <c r="K53" s="10">
        <v>0</v>
      </c>
      <c r="L53" s="10">
        <v>250</v>
      </c>
    </row>
    <row r="54" spans="1:12" ht="111" customHeight="1" x14ac:dyDescent="0.25">
      <c r="A54" s="37" t="s">
        <v>249</v>
      </c>
      <c r="B54" s="20">
        <v>1014060</v>
      </c>
      <c r="C54" s="9"/>
      <c r="D54" s="10">
        <f>D55</f>
        <v>2909</v>
      </c>
      <c r="E54" s="10">
        <f t="shared" ref="E54:F54" si="103">E55</f>
        <v>789</v>
      </c>
      <c r="F54" s="10">
        <f t="shared" si="103"/>
        <v>2120</v>
      </c>
      <c r="G54" s="10">
        <f>G55</f>
        <v>880.4</v>
      </c>
      <c r="H54" s="10">
        <f t="shared" ref="H54" si="104">H55</f>
        <v>280.39999999999998</v>
      </c>
      <c r="I54" s="10">
        <f t="shared" ref="I54" si="105">I55</f>
        <v>600</v>
      </c>
      <c r="J54" s="10">
        <f>J55</f>
        <v>870</v>
      </c>
      <c r="K54" s="10">
        <f t="shared" ref="K54" si="106">K55</f>
        <v>277.39999999999998</v>
      </c>
      <c r="L54" s="10">
        <f t="shared" ref="L54" si="107">L55</f>
        <v>592.59999999999991</v>
      </c>
    </row>
    <row r="55" spans="1:12" ht="18.75" customHeight="1" x14ac:dyDescent="0.25">
      <c r="A55" s="37" t="s">
        <v>68</v>
      </c>
      <c r="B55" s="20"/>
      <c r="C55" s="9"/>
      <c r="D55" s="10">
        <f>D61+D59+D57</f>
        <v>2909</v>
      </c>
      <c r="E55" s="10">
        <f t="shared" ref="E55:F55" si="108">E61+E59+E57</f>
        <v>789</v>
      </c>
      <c r="F55" s="10">
        <f t="shared" si="108"/>
        <v>2120</v>
      </c>
      <c r="G55" s="10">
        <f>G61+G59+G57</f>
        <v>880.4</v>
      </c>
      <c r="H55" s="10">
        <f t="shared" ref="H55:I55" si="109">H61+H59+H57</f>
        <v>280.39999999999998</v>
      </c>
      <c r="I55" s="10">
        <f t="shared" si="109"/>
        <v>600</v>
      </c>
      <c r="J55" s="10">
        <f>J61+J59+J57</f>
        <v>870</v>
      </c>
      <c r="K55" s="10">
        <f t="shared" ref="K55:L55" si="110">K61+K59+K57</f>
        <v>277.39999999999998</v>
      </c>
      <c r="L55" s="10">
        <f t="shared" si="110"/>
        <v>592.59999999999991</v>
      </c>
    </row>
    <row r="56" spans="1:12" ht="109.5" customHeight="1" x14ac:dyDescent="0.25">
      <c r="A56" s="37" t="s">
        <v>250</v>
      </c>
      <c r="B56" s="20"/>
      <c r="C56" s="37" t="s">
        <v>124</v>
      </c>
      <c r="D56" s="10">
        <f>D57</f>
        <v>206</v>
      </c>
      <c r="E56" s="10">
        <f t="shared" ref="E56:F56" si="111">E57</f>
        <v>100</v>
      </c>
      <c r="F56" s="10">
        <f t="shared" si="111"/>
        <v>106</v>
      </c>
      <c r="G56" s="10">
        <f>G57</f>
        <v>104.4</v>
      </c>
      <c r="H56" s="10">
        <f t="shared" ref="H56" si="112">H57</f>
        <v>45.4</v>
      </c>
      <c r="I56" s="10">
        <f t="shared" ref="I56" si="113">I57</f>
        <v>59</v>
      </c>
      <c r="J56" s="10">
        <f>J57</f>
        <v>101.5</v>
      </c>
      <c r="K56" s="10">
        <f t="shared" ref="K56" si="114">K57</f>
        <v>42.7</v>
      </c>
      <c r="L56" s="10">
        <f>L57</f>
        <v>58.8</v>
      </c>
    </row>
    <row r="57" spans="1:12" ht="19.5" customHeight="1" x14ac:dyDescent="0.25">
      <c r="A57" s="37" t="s">
        <v>68</v>
      </c>
      <c r="B57" s="20"/>
      <c r="C57" s="9"/>
      <c r="D57" s="10">
        <f>E57+F57</f>
        <v>206</v>
      </c>
      <c r="E57" s="10">
        <v>100</v>
      </c>
      <c r="F57" s="10">
        <v>106</v>
      </c>
      <c r="G57" s="10">
        <f>H57+I57</f>
        <v>104.4</v>
      </c>
      <c r="H57" s="10">
        <v>45.4</v>
      </c>
      <c r="I57" s="10">
        <v>59</v>
      </c>
      <c r="J57" s="10">
        <f>K57+L57</f>
        <v>101.5</v>
      </c>
      <c r="K57" s="10">
        <v>42.7</v>
      </c>
      <c r="L57" s="10">
        <v>58.8</v>
      </c>
    </row>
    <row r="58" spans="1:12" ht="79.5" customHeight="1" x14ac:dyDescent="0.25">
      <c r="A58" s="37" t="s">
        <v>96</v>
      </c>
      <c r="B58" s="20"/>
      <c r="C58" s="41" t="s">
        <v>257</v>
      </c>
      <c r="D58" s="10">
        <f>D59</f>
        <v>159</v>
      </c>
      <c r="E58" s="10">
        <f t="shared" ref="E58:L58" si="115">E59</f>
        <v>159</v>
      </c>
      <c r="F58" s="10">
        <f t="shared" si="115"/>
        <v>0</v>
      </c>
      <c r="G58" s="10">
        <f>G59</f>
        <v>0</v>
      </c>
      <c r="H58" s="10">
        <f t="shared" si="115"/>
        <v>0</v>
      </c>
      <c r="I58" s="10">
        <f t="shared" si="115"/>
        <v>0</v>
      </c>
      <c r="J58" s="10">
        <f>J59</f>
        <v>0</v>
      </c>
      <c r="K58" s="10">
        <f t="shared" si="115"/>
        <v>0</v>
      </c>
      <c r="L58" s="10">
        <f t="shared" si="115"/>
        <v>0</v>
      </c>
    </row>
    <row r="59" spans="1:12" ht="15.75" x14ac:dyDescent="0.25">
      <c r="A59" s="37" t="s">
        <v>68</v>
      </c>
      <c r="B59" s="20"/>
      <c r="C59" s="9"/>
      <c r="D59" s="10">
        <f>E59+F59</f>
        <v>159</v>
      </c>
      <c r="E59" s="10">
        <v>159</v>
      </c>
      <c r="F59" s="10">
        <v>0</v>
      </c>
      <c r="G59" s="10">
        <f>H59+I59</f>
        <v>0</v>
      </c>
      <c r="H59" s="10">
        <v>0</v>
      </c>
      <c r="I59" s="10">
        <v>0</v>
      </c>
      <c r="J59" s="10">
        <f>K59+L59</f>
        <v>0</v>
      </c>
      <c r="K59" s="10">
        <v>0</v>
      </c>
      <c r="L59" s="10">
        <v>0</v>
      </c>
    </row>
    <row r="60" spans="1:12" ht="94.5" customHeight="1" x14ac:dyDescent="0.25">
      <c r="A60" s="37" t="s">
        <v>97</v>
      </c>
      <c r="B60" s="20"/>
      <c r="C60" s="37" t="s">
        <v>258</v>
      </c>
      <c r="D60" s="10">
        <f>D61</f>
        <v>2544</v>
      </c>
      <c r="E60" s="10">
        <f t="shared" ref="E60:L60" si="116">E61</f>
        <v>530</v>
      </c>
      <c r="F60" s="10">
        <f t="shared" si="116"/>
        <v>2014</v>
      </c>
      <c r="G60" s="10">
        <f>G61</f>
        <v>776</v>
      </c>
      <c r="H60" s="10">
        <f t="shared" si="116"/>
        <v>235</v>
      </c>
      <c r="I60" s="10">
        <f t="shared" si="116"/>
        <v>541</v>
      </c>
      <c r="J60" s="10">
        <f>J61</f>
        <v>768.5</v>
      </c>
      <c r="K60" s="10">
        <f t="shared" si="116"/>
        <v>234.7</v>
      </c>
      <c r="L60" s="10">
        <f t="shared" si="116"/>
        <v>533.79999999999995</v>
      </c>
    </row>
    <row r="61" spans="1:12" ht="15.75" x14ac:dyDescent="0.25">
      <c r="A61" s="37" t="s">
        <v>68</v>
      </c>
      <c r="B61" s="20"/>
      <c r="C61" s="9"/>
      <c r="D61" s="10">
        <f>E61+F61</f>
        <v>2544</v>
      </c>
      <c r="E61" s="10">
        <v>530</v>
      </c>
      <c r="F61" s="10">
        <v>2014</v>
      </c>
      <c r="G61" s="10">
        <f>H61+I61</f>
        <v>776</v>
      </c>
      <c r="H61" s="10">
        <v>235</v>
      </c>
      <c r="I61" s="10">
        <v>541</v>
      </c>
      <c r="J61" s="10">
        <f>K61+L61</f>
        <v>768.5</v>
      </c>
      <c r="K61" s="10">
        <v>234.7</v>
      </c>
      <c r="L61" s="10">
        <v>533.79999999999995</v>
      </c>
    </row>
    <row r="62" spans="1:12" ht="23.25" customHeight="1" x14ac:dyDescent="0.25">
      <c r="A62" s="95" t="s">
        <v>100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58.5" customHeight="1" x14ac:dyDescent="0.25">
      <c r="A63" s="37" t="s">
        <v>251</v>
      </c>
      <c r="B63" s="20">
        <v>1014082</v>
      </c>
      <c r="C63" s="9"/>
      <c r="D63" s="10">
        <f>D65</f>
        <v>10.1</v>
      </c>
      <c r="E63" s="10">
        <f t="shared" ref="E63:F63" si="117">E65</f>
        <v>10.1</v>
      </c>
      <c r="F63" s="10">
        <f t="shared" si="117"/>
        <v>0</v>
      </c>
      <c r="G63" s="10">
        <f>G65</f>
        <v>10</v>
      </c>
      <c r="H63" s="10">
        <f t="shared" ref="H63:I63" si="118">H65</f>
        <v>10</v>
      </c>
      <c r="I63" s="10">
        <f t="shared" si="118"/>
        <v>0</v>
      </c>
      <c r="J63" s="10">
        <f>J65</f>
        <v>10</v>
      </c>
      <c r="K63" s="10">
        <f t="shared" ref="K63:L63" si="119">K65</f>
        <v>10</v>
      </c>
      <c r="L63" s="10">
        <f t="shared" si="119"/>
        <v>0</v>
      </c>
    </row>
    <row r="64" spans="1:12" ht="20.25" customHeight="1" x14ac:dyDescent="0.25">
      <c r="A64" s="36" t="s">
        <v>68</v>
      </c>
      <c r="B64" s="20"/>
      <c r="C64" s="9"/>
      <c r="D64" s="10">
        <f>D66</f>
        <v>10.1</v>
      </c>
      <c r="E64" s="10">
        <f t="shared" ref="E64:F64" si="120">E66</f>
        <v>10.1</v>
      </c>
      <c r="F64" s="10">
        <f t="shared" si="120"/>
        <v>0</v>
      </c>
      <c r="G64" s="10">
        <f>G66</f>
        <v>10</v>
      </c>
      <c r="H64" s="10">
        <f t="shared" ref="H64:I64" si="121">H66</f>
        <v>10</v>
      </c>
      <c r="I64" s="10">
        <f t="shared" si="121"/>
        <v>0</v>
      </c>
      <c r="J64" s="10">
        <f>J66</f>
        <v>10</v>
      </c>
      <c r="K64" s="10">
        <f t="shared" ref="K64:L64" si="122">K66</f>
        <v>10</v>
      </c>
      <c r="L64" s="10">
        <f t="shared" si="122"/>
        <v>0</v>
      </c>
    </row>
    <row r="65" spans="1:12" ht="99.75" customHeight="1" x14ac:dyDescent="0.25">
      <c r="A65" s="37" t="s">
        <v>98</v>
      </c>
      <c r="B65" s="20"/>
      <c r="C65" s="9"/>
      <c r="D65" s="10">
        <f>D66</f>
        <v>10.1</v>
      </c>
      <c r="E65" s="10">
        <f t="shared" ref="E65:L65" si="123">E66</f>
        <v>10.1</v>
      </c>
      <c r="F65" s="10">
        <f t="shared" si="123"/>
        <v>0</v>
      </c>
      <c r="G65" s="10">
        <f>G66</f>
        <v>10</v>
      </c>
      <c r="H65" s="10">
        <f t="shared" si="123"/>
        <v>10</v>
      </c>
      <c r="I65" s="10">
        <f t="shared" si="123"/>
        <v>0</v>
      </c>
      <c r="J65" s="10">
        <f>J66</f>
        <v>10</v>
      </c>
      <c r="K65" s="10">
        <f t="shared" si="123"/>
        <v>10</v>
      </c>
      <c r="L65" s="10">
        <f t="shared" si="123"/>
        <v>0</v>
      </c>
    </row>
    <row r="66" spans="1:12" ht="15.75" x14ac:dyDescent="0.25">
      <c r="A66" s="36" t="s">
        <v>68</v>
      </c>
      <c r="B66" s="20"/>
      <c r="C66" s="9"/>
      <c r="D66" s="10">
        <f>D68</f>
        <v>10.1</v>
      </c>
      <c r="E66" s="10">
        <f t="shared" ref="E66:F66" si="124">E68</f>
        <v>10.1</v>
      </c>
      <c r="F66" s="10">
        <f t="shared" si="124"/>
        <v>0</v>
      </c>
      <c r="G66" s="10">
        <f>G68</f>
        <v>10</v>
      </c>
      <c r="H66" s="10">
        <f t="shared" ref="H66:I66" si="125">H68</f>
        <v>10</v>
      </c>
      <c r="I66" s="10">
        <f t="shared" si="125"/>
        <v>0</v>
      </c>
      <c r="J66" s="10">
        <f>J68</f>
        <v>10</v>
      </c>
      <c r="K66" s="10">
        <f t="shared" ref="K66:L66" si="126">K68</f>
        <v>10</v>
      </c>
      <c r="L66" s="10">
        <f t="shared" si="126"/>
        <v>0</v>
      </c>
    </row>
    <row r="67" spans="1:12" ht="94.5" x14ac:dyDescent="0.25">
      <c r="A67" s="15" t="s">
        <v>99</v>
      </c>
      <c r="B67" s="14"/>
      <c r="C67" s="37" t="s">
        <v>127</v>
      </c>
      <c r="D67" s="10">
        <f>D68</f>
        <v>10.1</v>
      </c>
      <c r="E67" s="10">
        <f t="shared" ref="E67:L67" si="127">E68</f>
        <v>10.1</v>
      </c>
      <c r="F67" s="10">
        <f t="shared" si="127"/>
        <v>0</v>
      </c>
      <c r="G67" s="10">
        <f>G68</f>
        <v>10</v>
      </c>
      <c r="H67" s="10">
        <f t="shared" si="127"/>
        <v>10</v>
      </c>
      <c r="I67" s="10">
        <f t="shared" si="127"/>
        <v>0</v>
      </c>
      <c r="J67" s="10">
        <f>J68</f>
        <v>10</v>
      </c>
      <c r="K67" s="10">
        <f t="shared" si="127"/>
        <v>10</v>
      </c>
      <c r="L67" s="10">
        <f t="shared" si="127"/>
        <v>0</v>
      </c>
    </row>
    <row r="68" spans="1:12" ht="15.75" x14ac:dyDescent="0.25">
      <c r="A68" s="36" t="s">
        <v>68</v>
      </c>
      <c r="B68" s="14"/>
      <c r="C68" s="14"/>
      <c r="D68" s="10">
        <v>10.1</v>
      </c>
      <c r="E68" s="10">
        <v>10.1</v>
      </c>
      <c r="F68" s="10">
        <v>0</v>
      </c>
      <c r="G68" s="10">
        <f>H68</f>
        <v>10</v>
      </c>
      <c r="H68" s="10">
        <v>10</v>
      </c>
      <c r="I68" s="10">
        <v>0</v>
      </c>
      <c r="J68" s="10">
        <f>K68+L68</f>
        <v>10</v>
      </c>
      <c r="K68" s="10">
        <v>10</v>
      </c>
      <c r="L68" s="10">
        <v>0</v>
      </c>
    </row>
    <row r="73" spans="1:12" ht="18.75" x14ac:dyDescent="0.3">
      <c r="A73" s="207" t="s">
        <v>276</v>
      </c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</row>
    <row r="75" spans="1:12" ht="15.75" x14ac:dyDescent="0.25">
      <c r="A75" s="5" t="s">
        <v>277</v>
      </c>
    </row>
    <row r="78" spans="1:12" ht="15.75" customHeight="1" x14ac:dyDescent="0.2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</row>
  </sheetData>
  <mergeCells count="19">
    <mergeCell ref="F1:L2"/>
    <mergeCell ref="A73:L73"/>
    <mergeCell ref="A3:L3"/>
    <mergeCell ref="A4:L4"/>
    <mergeCell ref="A6:L6"/>
    <mergeCell ref="A27:L27"/>
    <mergeCell ref="D9:F9"/>
    <mergeCell ref="G9:I9"/>
    <mergeCell ref="J9:L9"/>
    <mergeCell ref="A9:A10"/>
    <mergeCell ref="B9:B10"/>
    <mergeCell ref="C9:C10"/>
    <mergeCell ref="A62:L62"/>
    <mergeCell ref="A7:L7"/>
    <mergeCell ref="A5:L5"/>
    <mergeCell ref="A78:L78"/>
    <mergeCell ref="A14:L14"/>
    <mergeCell ref="A25:L25"/>
    <mergeCell ref="A26:L26"/>
  </mergeCells>
  <pageMargins left="0.31496062992125984" right="0.39370078740157483" top="1.1811023622047245" bottom="0.35433070866141736" header="0.31496062992125984" footer="0.31496062992125984"/>
  <pageSetup paperSize="9" scale="98" orientation="landscape" r:id="rId1"/>
  <rowBreaks count="2" manualBreakCount="2">
    <brk id="47" max="11" man="1"/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tabSelected="1" view="pageBreakPreview" topLeftCell="A166" zoomScaleNormal="100" zoomScaleSheetLayoutView="100" workbookViewId="0">
      <selection activeCell="A178" sqref="A178:H178"/>
    </sheetView>
  </sheetViews>
  <sheetFormatPr defaultRowHeight="15" x14ac:dyDescent="0.25"/>
  <cols>
    <col min="1" max="1" width="38.85546875" style="39" customWidth="1"/>
    <col min="2" max="2" width="14.5703125" style="57" customWidth="1"/>
    <col min="3" max="3" width="22.5703125" style="39" customWidth="1"/>
    <col min="4" max="4" width="10.28515625" style="57" customWidth="1"/>
    <col min="5" max="5" width="13.140625" style="4" bestFit="1" customWidth="1"/>
    <col min="6" max="6" width="10" style="4" customWidth="1"/>
    <col min="7" max="7" width="9.85546875" style="4" customWidth="1"/>
    <col min="8" max="8" width="19.5703125" style="62" customWidth="1"/>
    <col min="9" max="16384" width="9.140625" style="4"/>
  </cols>
  <sheetData>
    <row r="1" spans="1:8" ht="71.25" customHeight="1" x14ac:dyDescent="0.25">
      <c r="A1" s="65"/>
      <c r="B1" s="55"/>
      <c r="C1" s="65"/>
      <c r="D1" s="156" t="s">
        <v>280</v>
      </c>
      <c r="E1" s="156"/>
      <c r="F1" s="156"/>
      <c r="G1" s="156"/>
      <c r="H1" s="156"/>
    </row>
    <row r="2" spans="1:8" ht="47.25" customHeight="1" x14ac:dyDescent="0.25">
      <c r="A2" s="65"/>
      <c r="B2" s="55"/>
      <c r="C2" s="65"/>
      <c r="D2" s="157"/>
      <c r="E2" s="157"/>
      <c r="F2" s="157"/>
      <c r="G2" s="157"/>
      <c r="H2" s="157"/>
    </row>
    <row r="3" spans="1:8" ht="9" customHeight="1" x14ac:dyDescent="0.25">
      <c r="A3" s="65"/>
      <c r="B3" s="55"/>
      <c r="C3" s="65"/>
      <c r="D3" s="55"/>
      <c r="E3" s="38"/>
      <c r="F3" s="38"/>
      <c r="G3" s="38"/>
      <c r="H3" s="59"/>
    </row>
    <row r="4" spans="1:8" ht="15.75" x14ac:dyDescent="0.25">
      <c r="A4" s="174" t="s">
        <v>80</v>
      </c>
      <c r="B4" s="174"/>
      <c r="C4" s="174"/>
      <c r="D4" s="174"/>
      <c r="E4" s="174"/>
      <c r="F4" s="174"/>
      <c r="G4" s="174"/>
      <c r="H4" s="174"/>
    </row>
    <row r="5" spans="1:8" ht="15.75" x14ac:dyDescent="0.25">
      <c r="A5" s="174" t="s">
        <v>77</v>
      </c>
      <c r="B5" s="174"/>
      <c r="C5" s="174"/>
      <c r="D5" s="174"/>
      <c r="E5" s="174"/>
      <c r="F5" s="174"/>
      <c r="G5" s="174"/>
      <c r="H5" s="174"/>
    </row>
    <row r="6" spans="1:8" ht="24" customHeight="1" x14ac:dyDescent="0.25">
      <c r="A6" s="175" t="s">
        <v>259</v>
      </c>
      <c r="B6" s="175"/>
      <c r="C6" s="175"/>
      <c r="D6" s="175"/>
      <c r="E6" s="175"/>
      <c r="F6" s="175"/>
      <c r="G6" s="175"/>
      <c r="H6" s="175"/>
    </row>
    <row r="7" spans="1:8" ht="57" customHeight="1" x14ac:dyDescent="0.25">
      <c r="A7" s="177" t="s">
        <v>69</v>
      </c>
      <c r="B7" s="177" t="s">
        <v>70</v>
      </c>
      <c r="C7" s="177" t="s">
        <v>71</v>
      </c>
      <c r="D7" s="177" t="s">
        <v>9</v>
      </c>
      <c r="E7" s="177" t="s">
        <v>72</v>
      </c>
      <c r="F7" s="177"/>
      <c r="G7" s="177" t="s">
        <v>75</v>
      </c>
      <c r="H7" s="176" t="s">
        <v>76</v>
      </c>
    </row>
    <row r="8" spans="1:8" ht="18" customHeight="1" x14ac:dyDescent="0.25">
      <c r="A8" s="177"/>
      <c r="B8" s="177"/>
      <c r="C8" s="177"/>
      <c r="D8" s="177"/>
      <c r="E8" s="12" t="s">
        <v>73</v>
      </c>
      <c r="F8" s="12" t="s">
        <v>74</v>
      </c>
      <c r="G8" s="177"/>
      <c r="H8" s="176"/>
    </row>
    <row r="9" spans="1:8" x14ac:dyDescent="0.25">
      <c r="A9" s="12">
        <v>1</v>
      </c>
      <c r="B9" s="48">
        <v>2</v>
      </c>
      <c r="C9" s="12">
        <v>3</v>
      </c>
      <c r="D9" s="48">
        <v>4</v>
      </c>
      <c r="E9" s="13">
        <v>5</v>
      </c>
      <c r="F9" s="13">
        <v>6</v>
      </c>
      <c r="G9" s="13">
        <v>7</v>
      </c>
      <c r="H9" s="63">
        <v>8</v>
      </c>
    </row>
    <row r="10" spans="1:8" ht="47.25" customHeight="1" x14ac:dyDescent="0.25">
      <c r="A10" s="178" t="s">
        <v>225</v>
      </c>
      <c r="B10" s="43" t="s">
        <v>10</v>
      </c>
      <c r="C10" s="51" t="s">
        <v>128</v>
      </c>
      <c r="D10" s="45" t="s">
        <v>130</v>
      </c>
      <c r="E10" s="90">
        <v>365.5</v>
      </c>
      <c r="F10" s="91">
        <v>230.4</v>
      </c>
      <c r="G10" s="64">
        <f>F10/E10*100</f>
        <v>63.036935704514363</v>
      </c>
      <c r="H10" s="60"/>
    </row>
    <row r="11" spans="1:8" ht="64.5" customHeight="1" x14ac:dyDescent="0.25">
      <c r="A11" s="178"/>
      <c r="B11" s="43" t="s">
        <v>11</v>
      </c>
      <c r="C11" s="51" t="s">
        <v>129</v>
      </c>
      <c r="D11" s="45" t="s">
        <v>18</v>
      </c>
      <c r="E11" s="16">
        <v>141.6</v>
      </c>
      <c r="F11" s="20">
        <v>89.3</v>
      </c>
      <c r="G11" s="64"/>
      <c r="H11" s="60"/>
    </row>
    <row r="12" spans="1:8" ht="17.25" customHeight="1" x14ac:dyDescent="0.25">
      <c r="A12" s="164" t="s">
        <v>78</v>
      </c>
      <c r="B12" s="165"/>
      <c r="C12" s="165"/>
      <c r="D12" s="165"/>
      <c r="E12" s="165"/>
      <c r="F12" s="165"/>
      <c r="G12" s="165"/>
      <c r="H12" s="166"/>
    </row>
    <row r="13" spans="1:8" ht="21.75" customHeight="1" x14ac:dyDescent="0.25">
      <c r="A13" s="164" t="s">
        <v>233</v>
      </c>
      <c r="B13" s="165"/>
      <c r="C13" s="165"/>
      <c r="D13" s="165"/>
      <c r="E13" s="165"/>
      <c r="F13" s="165"/>
      <c r="G13" s="165"/>
      <c r="H13" s="166"/>
    </row>
    <row r="14" spans="1:8" ht="34.5" customHeight="1" x14ac:dyDescent="0.25">
      <c r="A14" s="42" t="s">
        <v>260</v>
      </c>
      <c r="B14" s="170"/>
      <c r="C14" s="171"/>
      <c r="D14" s="171"/>
      <c r="E14" s="171"/>
      <c r="F14" s="171"/>
      <c r="G14" s="171"/>
      <c r="H14" s="172"/>
    </row>
    <row r="15" spans="1:8" ht="78.75" x14ac:dyDescent="0.25">
      <c r="A15" s="153" t="s">
        <v>3</v>
      </c>
      <c r="B15" s="43" t="s">
        <v>12</v>
      </c>
      <c r="C15" s="6" t="s">
        <v>20</v>
      </c>
      <c r="D15" s="1" t="s">
        <v>14</v>
      </c>
      <c r="E15" s="10">
        <v>1100</v>
      </c>
      <c r="F15" s="10">
        <v>424.8</v>
      </c>
      <c r="G15" s="10">
        <f t="shared" ref="G15:G18" si="0">F15/E15*100</f>
        <v>38.618181818181817</v>
      </c>
      <c r="H15" s="146" t="s">
        <v>266</v>
      </c>
    </row>
    <row r="16" spans="1:8" ht="15.75" x14ac:dyDescent="0.25">
      <c r="A16" s="153"/>
      <c r="B16" s="43" t="s">
        <v>10</v>
      </c>
      <c r="C16" s="47" t="s">
        <v>131</v>
      </c>
      <c r="D16" s="17" t="s">
        <v>15</v>
      </c>
      <c r="E16" s="52">
        <v>35</v>
      </c>
      <c r="F16" s="53">
        <v>25</v>
      </c>
      <c r="G16" s="52">
        <f t="shared" si="0"/>
        <v>71.428571428571431</v>
      </c>
      <c r="H16" s="146"/>
    </row>
    <row r="17" spans="1:8" ht="27" customHeight="1" x14ac:dyDescent="0.25">
      <c r="A17" s="153"/>
      <c r="B17" s="43" t="s">
        <v>10</v>
      </c>
      <c r="C17" s="6" t="s">
        <v>19</v>
      </c>
      <c r="D17" s="1" t="s">
        <v>16</v>
      </c>
      <c r="E17" s="53">
        <v>85</v>
      </c>
      <c r="F17" s="53">
        <v>6.8</v>
      </c>
      <c r="G17" s="53">
        <f t="shared" si="0"/>
        <v>8</v>
      </c>
      <c r="H17" s="146"/>
    </row>
    <row r="18" spans="1:8" ht="46.5" customHeight="1" x14ac:dyDescent="0.25">
      <c r="A18" s="153"/>
      <c r="B18" s="56" t="s">
        <v>13</v>
      </c>
      <c r="C18" s="47" t="s">
        <v>132</v>
      </c>
      <c r="D18" s="9" t="s">
        <v>16</v>
      </c>
      <c r="E18" s="8">
        <v>2.4</v>
      </c>
      <c r="F18" s="8">
        <v>0.3</v>
      </c>
      <c r="G18" s="8">
        <f t="shared" si="0"/>
        <v>12.5</v>
      </c>
      <c r="H18" s="146"/>
    </row>
    <row r="19" spans="1:8" ht="58.5" customHeight="1" x14ac:dyDescent="0.25">
      <c r="A19" s="6"/>
      <c r="B19" s="43" t="s">
        <v>11</v>
      </c>
      <c r="C19" s="47" t="s">
        <v>133</v>
      </c>
      <c r="D19" s="18" t="s">
        <v>18</v>
      </c>
      <c r="E19" s="7">
        <v>32.9</v>
      </c>
      <c r="F19" s="7">
        <v>2.6</v>
      </c>
      <c r="G19" s="7"/>
      <c r="H19" s="146"/>
    </row>
    <row r="20" spans="1:8" ht="94.5" x14ac:dyDescent="0.25">
      <c r="A20" s="47"/>
      <c r="B20" s="43" t="s">
        <v>11</v>
      </c>
      <c r="C20" s="47" t="s">
        <v>134</v>
      </c>
      <c r="D20" s="9" t="s">
        <v>18</v>
      </c>
      <c r="E20" s="9">
        <v>-10.199999999999999</v>
      </c>
      <c r="F20" s="3">
        <v>-28.6</v>
      </c>
      <c r="G20" s="3"/>
      <c r="H20" s="146"/>
    </row>
    <row r="21" spans="1:8" s="39" customFormat="1" ht="19.5" customHeight="1" x14ac:dyDescent="0.25">
      <c r="A21" s="164" t="s">
        <v>101</v>
      </c>
      <c r="B21" s="165"/>
      <c r="C21" s="165"/>
      <c r="D21" s="165"/>
      <c r="E21" s="165"/>
      <c r="F21" s="165"/>
      <c r="G21" s="165"/>
      <c r="H21" s="166"/>
    </row>
    <row r="22" spans="1:8" ht="16.5" customHeight="1" x14ac:dyDescent="0.25">
      <c r="A22" s="164" t="s">
        <v>234</v>
      </c>
      <c r="B22" s="165"/>
      <c r="C22" s="165"/>
      <c r="D22" s="165"/>
      <c r="E22" s="165"/>
      <c r="F22" s="165"/>
      <c r="G22" s="165"/>
      <c r="H22" s="166"/>
    </row>
    <row r="23" spans="1:8" ht="47.25" x14ac:dyDescent="0.25">
      <c r="A23" s="2" t="s">
        <v>81</v>
      </c>
      <c r="B23" s="167"/>
      <c r="C23" s="168"/>
      <c r="D23" s="168"/>
      <c r="E23" s="168"/>
      <c r="F23" s="168"/>
      <c r="G23" s="168"/>
      <c r="H23" s="169"/>
    </row>
    <row r="24" spans="1:8" ht="73.5" customHeight="1" x14ac:dyDescent="0.25">
      <c r="A24" s="124" t="s">
        <v>135</v>
      </c>
      <c r="B24" s="45" t="s">
        <v>136</v>
      </c>
      <c r="C24" s="21" t="s">
        <v>137</v>
      </c>
      <c r="D24" s="18" t="s">
        <v>138</v>
      </c>
      <c r="E24" s="87">
        <v>270.66000000000003</v>
      </c>
      <c r="F24" s="56">
        <v>217.9</v>
      </c>
      <c r="G24" s="54">
        <f>F24/E24*100</f>
        <v>80.506909037168398</v>
      </c>
      <c r="H24" s="161" t="s">
        <v>226</v>
      </c>
    </row>
    <row r="25" spans="1:8" ht="124.5" customHeight="1" x14ac:dyDescent="0.25">
      <c r="A25" s="145"/>
      <c r="B25" s="45" t="s">
        <v>139</v>
      </c>
      <c r="C25" s="93" t="s">
        <v>140</v>
      </c>
      <c r="D25" s="18" t="s">
        <v>18</v>
      </c>
      <c r="E25" s="32">
        <v>24.1</v>
      </c>
      <c r="F25" s="32">
        <v>-19.5</v>
      </c>
      <c r="G25" s="32"/>
      <c r="H25" s="162"/>
    </row>
    <row r="26" spans="1:8" ht="19.5" customHeight="1" x14ac:dyDescent="0.25">
      <c r="A26" s="153" t="s">
        <v>5</v>
      </c>
      <c r="B26" s="173" t="s">
        <v>4</v>
      </c>
      <c r="C26" s="173"/>
      <c r="D26" s="173"/>
      <c r="E26" s="173"/>
      <c r="F26" s="173"/>
      <c r="G26" s="173"/>
      <c r="H26" s="61"/>
    </row>
    <row r="27" spans="1:8" ht="47.25" customHeight="1" x14ac:dyDescent="0.25">
      <c r="A27" s="153"/>
      <c r="B27" s="154" t="s">
        <v>10</v>
      </c>
      <c r="C27" s="58" t="s">
        <v>141</v>
      </c>
      <c r="D27" s="9" t="s">
        <v>30</v>
      </c>
      <c r="E27" s="9">
        <v>76.5</v>
      </c>
      <c r="F27" s="3">
        <v>75</v>
      </c>
      <c r="G27" s="3">
        <f t="shared" ref="G27:G41" si="1">F27/E27*100</f>
        <v>98.039215686274503</v>
      </c>
      <c r="H27" s="148" t="s">
        <v>227</v>
      </c>
    </row>
    <row r="28" spans="1:8" ht="18" customHeight="1" x14ac:dyDescent="0.25">
      <c r="A28" s="153"/>
      <c r="B28" s="155"/>
      <c r="C28" s="19" t="s">
        <v>24</v>
      </c>
      <c r="D28" s="9" t="s">
        <v>23</v>
      </c>
      <c r="E28" s="3">
        <v>464</v>
      </c>
      <c r="F28" s="3">
        <v>417.4</v>
      </c>
      <c r="G28" s="3">
        <f t="shared" si="1"/>
        <v>89.956896551724128</v>
      </c>
      <c r="H28" s="148"/>
    </row>
    <row r="29" spans="1:8" ht="49.5" customHeight="1" x14ac:dyDescent="0.25">
      <c r="A29" s="153"/>
      <c r="B29" s="43" t="s">
        <v>13</v>
      </c>
      <c r="C29" s="2" t="s">
        <v>142</v>
      </c>
      <c r="D29" s="9" t="s">
        <v>143</v>
      </c>
      <c r="E29" s="9">
        <v>6.1</v>
      </c>
      <c r="F29" s="9">
        <v>5.6</v>
      </c>
      <c r="G29" s="3">
        <f t="shared" si="1"/>
        <v>91.803278688524586</v>
      </c>
      <c r="H29" s="148"/>
    </row>
    <row r="30" spans="1:8" ht="89.25" customHeight="1" x14ac:dyDescent="0.25">
      <c r="A30" s="153"/>
      <c r="B30" s="43" t="s">
        <v>11</v>
      </c>
      <c r="C30" s="2" t="s">
        <v>144</v>
      </c>
      <c r="D30" s="9" t="s">
        <v>18</v>
      </c>
      <c r="E30" s="9">
        <v>0.4</v>
      </c>
      <c r="F30" s="9">
        <v>21.9</v>
      </c>
      <c r="G30" s="9"/>
      <c r="H30" s="148"/>
    </row>
    <row r="31" spans="1:8" ht="30" customHeight="1" x14ac:dyDescent="0.25">
      <c r="A31" s="153" t="s">
        <v>82</v>
      </c>
      <c r="B31" s="154" t="s">
        <v>10</v>
      </c>
      <c r="C31" s="2" t="s">
        <v>22</v>
      </c>
      <c r="D31" s="9" t="s">
        <v>145</v>
      </c>
      <c r="E31" s="9">
        <v>2.9</v>
      </c>
      <c r="F31" s="3">
        <v>3</v>
      </c>
      <c r="G31" s="3">
        <f t="shared" si="1"/>
        <v>103.44827586206897</v>
      </c>
      <c r="H31" s="147"/>
    </row>
    <row r="32" spans="1:8" ht="30.75" customHeight="1" x14ac:dyDescent="0.25">
      <c r="A32" s="153"/>
      <c r="B32" s="155"/>
      <c r="C32" s="47" t="s">
        <v>146</v>
      </c>
      <c r="D32" s="20" t="s">
        <v>30</v>
      </c>
      <c r="E32" s="3">
        <v>42</v>
      </c>
      <c r="F32" s="9">
        <v>44.7</v>
      </c>
      <c r="G32" s="3">
        <f t="shared" si="1"/>
        <v>106.42857142857143</v>
      </c>
      <c r="H32" s="147"/>
    </row>
    <row r="33" spans="1:8" ht="30.75" customHeight="1" x14ac:dyDescent="0.25">
      <c r="A33" s="153"/>
      <c r="B33" s="43" t="s">
        <v>13</v>
      </c>
      <c r="C33" s="2" t="s">
        <v>147</v>
      </c>
      <c r="D33" s="20" t="s">
        <v>143</v>
      </c>
      <c r="E33" s="9">
        <v>14.5</v>
      </c>
      <c r="F33" s="9">
        <v>14.9</v>
      </c>
      <c r="G33" s="3">
        <f t="shared" si="1"/>
        <v>102.75862068965517</v>
      </c>
      <c r="H33" s="147"/>
    </row>
    <row r="34" spans="1:8" ht="77.25" customHeight="1" x14ac:dyDescent="0.25">
      <c r="A34" s="153"/>
      <c r="B34" s="43" t="s">
        <v>11</v>
      </c>
      <c r="C34" s="47" t="s">
        <v>148</v>
      </c>
      <c r="D34" s="20" t="s">
        <v>18</v>
      </c>
      <c r="E34" s="9">
        <v>5</v>
      </c>
      <c r="F34" s="9">
        <v>-91.1</v>
      </c>
      <c r="G34" s="9"/>
      <c r="H34" s="147"/>
    </row>
    <row r="35" spans="1:8" ht="35.25" customHeight="1" x14ac:dyDescent="0.25">
      <c r="A35" s="149" t="s">
        <v>149</v>
      </c>
      <c r="B35" s="151" t="s">
        <v>10</v>
      </c>
      <c r="C35" s="21" t="s">
        <v>102</v>
      </c>
      <c r="D35" s="18" t="s">
        <v>15</v>
      </c>
      <c r="E35" s="9">
        <v>67</v>
      </c>
      <c r="F35" s="9">
        <v>67</v>
      </c>
      <c r="G35" s="3">
        <f t="shared" si="1"/>
        <v>100</v>
      </c>
      <c r="H35" s="139"/>
    </row>
    <row r="36" spans="1:8" ht="31.5" customHeight="1" x14ac:dyDescent="0.25">
      <c r="A36" s="131"/>
      <c r="B36" s="152"/>
      <c r="C36" s="44" t="s">
        <v>150</v>
      </c>
      <c r="D36" s="18" t="s">
        <v>25</v>
      </c>
      <c r="E36" s="11">
        <v>1200</v>
      </c>
      <c r="F36" s="11">
        <v>1844</v>
      </c>
      <c r="G36" s="3">
        <f t="shared" si="1"/>
        <v>153.66666666666666</v>
      </c>
      <c r="H36" s="140"/>
    </row>
    <row r="37" spans="1:8" ht="45" x14ac:dyDescent="0.25">
      <c r="A37" s="131"/>
      <c r="B37" s="45" t="s">
        <v>13</v>
      </c>
      <c r="C37" s="44" t="s">
        <v>151</v>
      </c>
      <c r="D37" s="22" t="s">
        <v>25</v>
      </c>
      <c r="E37" s="9">
        <v>18</v>
      </c>
      <c r="F37" s="9">
        <v>28</v>
      </c>
      <c r="G37" s="3">
        <f t="shared" si="1"/>
        <v>155.55555555555557</v>
      </c>
      <c r="H37" s="140"/>
    </row>
    <row r="38" spans="1:8" ht="96" customHeight="1" x14ac:dyDescent="0.25">
      <c r="A38" s="131"/>
      <c r="B38" s="45" t="s">
        <v>11</v>
      </c>
      <c r="C38" s="21" t="s">
        <v>152</v>
      </c>
      <c r="D38" s="22" t="s">
        <v>18</v>
      </c>
      <c r="E38" s="9">
        <v>0</v>
      </c>
      <c r="F38" s="9">
        <v>99.4</v>
      </c>
      <c r="G38" s="9"/>
      <c r="H38" s="141"/>
    </row>
    <row r="39" spans="1:8" ht="51.75" customHeight="1" x14ac:dyDescent="0.25">
      <c r="A39" s="153" t="s">
        <v>83</v>
      </c>
      <c r="B39" s="43" t="s">
        <v>10</v>
      </c>
      <c r="C39" s="2" t="s">
        <v>153</v>
      </c>
      <c r="D39" s="9" t="s">
        <v>30</v>
      </c>
      <c r="E39" s="9">
        <v>0.46</v>
      </c>
      <c r="F39" s="9">
        <v>0.2</v>
      </c>
      <c r="G39" s="3">
        <f t="shared" si="1"/>
        <v>43.478260869565219</v>
      </c>
      <c r="H39" s="148" t="s">
        <v>228</v>
      </c>
    </row>
    <row r="40" spans="1:8" ht="143.25" customHeight="1" x14ac:dyDescent="0.25">
      <c r="A40" s="179"/>
      <c r="B40" s="43" t="s">
        <v>11</v>
      </c>
      <c r="C40" s="92" t="s">
        <v>154</v>
      </c>
      <c r="D40" s="9" t="s">
        <v>18</v>
      </c>
      <c r="E40" s="9">
        <v>2.2000000000000002</v>
      </c>
      <c r="F40" s="9">
        <v>-62.3</v>
      </c>
      <c r="G40" s="9"/>
      <c r="H40" s="163"/>
    </row>
    <row r="41" spans="1:8" ht="51" customHeight="1" x14ac:dyDescent="0.25">
      <c r="A41" s="150" t="s">
        <v>84</v>
      </c>
      <c r="B41" s="45" t="s">
        <v>10</v>
      </c>
      <c r="C41" s="93" t="s">
        <v>155</v>
      </c>
      <c r="D41" s="18" t="s">
        <v>25</v>
      </c>
      <c r="E41" s="66">
        <v>750</v>
      </c>
      <c r="F41" s="66">
        <v>1026</v>
      </c>
      <c r="G41" s="9">
        <f t="shared" si="1"/>
        <v>136.80000000000001</v>
      </c>
      <c r="H41" s="139"/>
    </row>
    <row r="42" spans="1:8" ht="113.25" customHeight="1" x14ac:dyDescent="0.25">
      <c r="A42" s="150"/>
      <c r="B42" s="45" t="s">
        <v>11</v>
      </c>
      <c r="C42" s="93" t="s">
        <v>156</v>
      </c>
      <c r="D42" s="18" t="s">
        <v>18</v>
      </c>
      <c r="E42" s="9">
        <v>7.1</v>
      </c>
      <c r="F42" s="9">
        <v>40.9</v>
      </c>
      <c r="G42" s="9"/>
      <c r="H42" s="141"/>
    </row>
    <row r="43" spans="1:8" ht="21" customHeight="1" x14ac:dyDescent="0.25">
      <c r="A43" s="153" t="s">
        <v>6</v>
      </c>
      <c r="B43" s="173" t="s">
        <v>4</v>
      </c>
      <c r="C43" s="173"/>
      <c r="D43" s="173"/>
      <c r="E43" s="173"/>
      <c r="F43" s="173"/>
      <c r="G43" s="173"/>
      <c r="H43" s="61"/>
    </row>
    <row r="44" spans="1:8" ht="28.5" customHeight="1" x14ac:dyDescent="0.25">
      <c r="A44" s="153"/>
      <c r="B44" s="193" t="s">
        <v>10</v>
      </c>
      <c r="C44" s="23" t="s">
        <v>157</v>
      </c>
      <c r="D44" s="24" t="s">
        <v>15</v>
      </c>
      <c r="E44" s="9">
        <v>16</v>
      </c>
      <c r="F44" s="9">
        <v>16</v>
      </c>
      <c r="G44" s="3">
        <f t="shared" ref="G44:G59" si="2">F44/E44*100</f>
        <v>100</v>
      </c>
      <c r="H44" s="196" t="s">
        <v>267</v>
      </c>
    </row>
    <row r="45" spans="1:8" ht="37.5" customHeight="1" x14ac:dyDescent="0.25">
      <c r="A45" s="153"/>
      <c r="B45" s="194"/>
      <c r="C45" s="25" t="s">
        <v>158</v>
      </c>
      <c r="D45" s="24" t="s">
        <v>30</v>
      </c>
      <c r="E45" s="3">
        <v>151.69999999999999</v>
      </c>
      <c r="F45" s="3">
        <v>98</v>
      </c>
      <c r="G45" s="3">
        <f t="shared" si="2"/>
        <v>64.601186552406062</v>
      </c>
      <c r="H45" s="197"/>
    </row>
    <row r="46" spans="1:8" ht="50.25" customHeight="1" x14ac:dyDescent="0.25">
      <c r="A46" s="153"/>
      <c r="B46" s="46" t="s">
        <v>13</v>
      </c>
      <c r="C46" s="23" t="s">
        <v>159</v>
      </c>
      <c r="D46" s="24" t="s">
        <v>30</v>
      </c>
      <c r="E46" s="3">
        <v>9.5</v>
      </c>
      <c r="F46" s="3">
        <v>4</v>
      </c>
      <c r="G46" s="3">
        <f t="shared" si="2"/>
        <v>42.105263157894733</v>
      </c>
      <c r="H46" s="197"/>
    </row>
    <row r="47" spans="1:8" ht="79.5" customHeight="1" x14ac:dyDescent="0.25">
      <c r="A47" s="153"/>
      <c r="B47" s="46" t="s">
        <v>11</v>
      </c>
      <c r="C47" s="23" t="s">
        <v>160</v>
      </c>
      <c r="D47" s="24" t="s">
        <v>18</v>
      </c>
      <c r="E47" s="9">
        <v>49.5</v>
      </c>
      <c r="F47" s="9">
        <v>-78.599999999999994</v>
      </c>
      <c r="G47" s="9"/>
      <c r="H47" s="197"/>
    </row>
    <row r="48" spans="1:8" ht="59.25" customHeight="1" x14ac:dyDescent="0.25">
      <c r="A48" s="180" t="s">
        <v>85</v>
      </c>
      <c r="B48" s="9" t="s">
        <v>10</v>
      </c>
      <c r="C48" s="2" t="s">
        <v>54</v>
      </c>
      <c r="D48" s="9" t="s">
        <v>15</v>
      </c>
      <c r="E48" s="9">
        <v>90</v>
      </c>
      <c r="F48" s="9">
        <v>87</v>
      </c>
      <c r="G48" s="3">
        <f t="shared" si="2"/>
        <v>96.666666666666671</v>
      </c>
      <c r="H48" s="148" t="s">
        <v>268</v>
      </c>
    </row>
    <row r="49" spans="1:8" ht="55.5" customHeight="1" x14ac:dyDescent="0.25">
      <c r="A49" s="180"/>
      <c r="B49" s="56" t="s">
        <v>13</v>
      </c>
      <c r="C49" s="2" t="s">
        <v>55</v>
      </c>
      <c r="D49" s="9" t="s">
        <v>15</v>
      </c>
      <c r="E49" s="9">
        <v>6</v>
      </c>
      <c r="F49" s="9">
        <v>5</v>
      </c>
      <c r="G49" s="3">
        <f t="shared" si="2"/>
        <v>83.333333333333343</v>
      </c>
      <c r="H49" s="148"/>
    </row>
    <row r="50" spans="1:8" ht="102" customHeight="1" x14ac:dyDescent="0.25">
      <c r="A50" s="180"/>
      <c r="B50" s="43" t="s">
        <v>11</v>
      </c>
      <c r="C50" s="2" t="s">
        <v>56</v>
      </c>
      <c r="D50" s="9" t="s">
        <v>18</v>
      </c>
      <c r="E50" s="9">
        <v>2.2999999999999998</v>
      </c>
      <c r="F50" s="9">
        <v>1.2</v>
      </c>
      <c r="G50" s="9"/>
      <c r="H50" s="148"/>
    </row>
    <row r="51" spans="1:8" ht="66" customHeight="1" x14ac:dyDescent="0.25">
      <c r="A51" s="180" t="s">
        <v>161</v>
      </c>
      <c r="B51" s="154" t="s">
        <v>10</v>
      </c>
      <c r="C51" s="26" t="s">
        <v>162</v>
      </c>
      <c r="D51" s="24" t="s">
        <v>163</v>
      </c>
      <c r="E51" s="9">
        <v>7</v>
      </c>
      <c r="F51" s="9">
        <v>16</v>
      </c>
      <c r="G51" s="3">
        <f t="shared" si="2"/>
        <v>228.57142857142856</v>
      </c>
      <c r="H51" s="191" t="s">
        <v>229</v>
      </c>
    </row>
    <row r="52" spans="1:8" ht="34.5" customHeight="1" x14ac:dyDescent="0.25">
      <c r="A52" s="180"/>
      <c r="B52" s="155"/>
      <c r="C52" s="26" t="s">
        <v>164</v>
      </c>
      <c r="D52" s="24" t="s">
        <v>21</v>
      </c>
      <c r="E52" s="3">
        <v>150</v>
      </c>
      <c r="F52" s="3">
        <v>94.7</v>
      </c>
      <c r="G52" s="3">
        <f t="shared" si="2"/>
        <v>63.133333333333333</v>
      </c>
      <c r="H52" s="192"/>
    </row>
    <row r="53" spans="1:8" ht="63" customHeight="1" x14ac:dyDescent="0.25">
      <c r="A53" s="180"/>
      <c r="B53" s="43" t="s">
        <v>13</v>
      </c>
      <c r="C53" s="23" t="s">
        <v>165</v>
      </c>
      <c r="D53" s="27" t="s">
        <v>143</v>
      </c>
      <c r="E53" s="9">
        <v>21</v>
      </c>
      <c r="F53" s="9">
        <v>6</v>
      </c>
      <c r="G53" s="3">
        <f t="shared" si="2"/>
        <v>28.571428571428569</v>
      </c>
      <c r="H53" s="192"/>
    </row>
    <row r="54" spans="1:8" ht="83.25" customHeight="1" x14ac:dyDescent="0.25">
      <c r="A54" s="180"/>
      <c r="B54" s="43" t="s">
        <v>11</v>
      </c>
      <c r="C54" s="23" t="s">
        <v>166</v>
      </c>
      <c r="D54" s="24" t="s">
        <v>18</v>
      </c>
      <c r="E54" s="3">
        <v>5</v>
      </c>
      <c r="F54" s="9">
        <v>-79.3</v>
      </c>
      <c r="G54" s="9"/>
      <c r="H54" s="192"/>
    </row>
    <row r="55" spans="1:8" ht="53.25" customHeight="1" x14ac:dyDescent="0.25">
      <c r="A55" s="180" t="s">
        <v>167</v>
      </c>
      <c r="B55" s="43" t="s">
        <v>10</v>
      </c>
      <c r="C55" s="2" t="s">
        <v>168</v>
      </c>
      <c r="D55" s="9" t="s">
        <v>30</v>
      </c>
      <c r="E55" s="9">
        <v>1.7</v>
      </c>
      <c r="F55" s="9">
        <v>3.3</v>
      </c>
      <c r="G55" s="3">
        <f t="shared" si="2"/>
        <v>194.11764705882354</v>
      </c>
      <c r="H55" s="186"/>
    </row>
    <row r="56" spans="1:8" ht="102" customHeight="1" x14ac:dyDescent="0.25">
      <c r="A56" s="180"/>
      <c r="B56" s="43" t="s">
        <v>11</v>
      </c>
      <c r="C56" s="2" t="s">
        <v>169</v>
      </c>
      <c r="D56" s="9" t="s">
        <v>18</v>
      </c>
      <c r="E56" s="9">
        <v>13.3</v>
      </c>
      <c r="F56" s="9">
        <v>106.3</v>
      </c>
      <c r="G56" s="9"/>
      <c r="H56" s="187"/>
    </row>
    <row r="57" spans="1:8" ht="31.5" x14ac:dyDescent="0.25">
      <c r="A57" s="181" t="s">
        <v>174</v>
      </c>
      <c r="B57" s="45" t="s">
        <v>10</v>
      </c>
      <c r="C57" s="21" t="s">
        <v>170</v>
      </c>
      <c r="D57" s="22" t="s">
        <v>15</v>
      </c>
      <c r="E57" s="9">
        <v>2</v>
      </c>
      <c r="F57" s="9">
        <v>7</v>
      </c>
      <c r="G57" s="3">
        <f t="shared" si="2"/>
        <v>350</v>
      </c>
      <c r="H57" s="188"/>
    </row>
    <row r="58" spans="1:8" ht="33.75" customHeight="1" x14ac:dyDescent="0.25">
      <c r="A58" s="181"/>
      <c r="B58" s="45" t="s">
        <v>12</v>
      </c>
      <c r="C58" s="21" t="s">
        <v>171</v>
      </c>
      <c r="D58" s="22" t="s">
        <v>14</v>
      </c>
      <c r="E58" s="3">
        <v>250</v>
      </c>
      <c r="F58" s="9">
        <v>300.5</v>
      </c>
      <c r="G58" s="3">
        <f t="shared" si="2"/>
        <v>120.19999999999999</v>
      </c>
      <c r="H58" s="189"/>
    </row>
    <row r="59" spans="1:8" ht="47.25" x14ac:dyDescent="0.25">
      <c r="A59" s="182"/>
      <c r="B59" s="45" t="s">
        <v>13</v>
      </c>
      <c r="C59" s="21" t="s">
        <v>172</v>
      </c>
      <c r="D59" s="22" t="s">
        <v>14</v>
      </c>
      <c r="E59" s="3">
        <v>125</v>
      </c>
      <c r="F59" s="9">
        <v>42.9</v>
      </c>
      <c r="G59" s="3">
        <f t="shared" si="2"/>
        <v>34.32</v>
      </c>
      <c r="H59" s="189"/>
    </row>
    <row r="60" spans="1:8" ht="66.75" customHeight="1" x14ac:dyDescent="0.25">
      <c r="A60" s="182"/>
      <c r="B60" s="45" t="s">
        <v>11</v>
      </c>
      <c r="C60" s="21" t="s">
        <v>173</v>
      </c>
      <c r="D60" s="22" t="s">
        <v>18</v>
      </c>
      <c r="E60" s="66">
        <v>4.2</v>
      </c>
      <c r="F60" s="66">
        <v>600</v>
      </c>
      <c r="G60" s="9"/>
      <c r="H60" s="190"/>
    </row>
    <row r="61" spans="1:8" ht="24" customHeight="1" x14ac:dyDescent="0.25">
      <c r="A61" s="119" t="s">
        <v>103</v>
      </c>
      <c r="B61" s="120"/>
      <c r="C61" s="120"/>
      <c r="D61" s="120"/>
      <c r="E61" s="120"/>
      <c r="F61" s="120"/>
      <c r="G61" s="120"/>
      <c r="H61" s="121"/>
    </row>
    <row r="62" spans="1:8" ht="15.75" x14ac:dyDescent="0.25">
      <c r="A62" s="119" t="s">
        <v>261</v>
      </c>
      <c r="B62" s="120"/>
      <c r="C62" s="120"/>
      <c r="D62" s="120"/>
      <c r="E62" s="120"/>
      <c r="F62" s="120"/>
      <c r="G62" s="120"/>
      <c r="H62" s="121"/>
    </row>
    <row r="63" spans="1:8" ht="45.75" customHeight="1" x14ac:dyDescent="0.25">
      <c r="A63" s="21" t="s">
        <v>262</v>
      </c>
      <c r="B63" s="125"/>
      <c r="C63" s="126"/>
      <c r="D63" s="126"/>
      <c r="E63" s="126"/>
      <c r="F63" s="126"/>
      <c r="G63" s="126"/>
      <c r="H63" s="127"/>
    </row>
    <row r="64" spans="1:8" ht="78.75" customHeight="1" x14ac:dyDescent="0.25">
      <c r="A64" s="124" t="s">
        <v>175</v>
      </c>
      <c r="B64" s="28" t="s">
        <v>136</v>
      </c>
      <c r="C64" s="33" t="s">
        <v>176</v>
      </c>
      <c r="D64" s="29" t="s">
        <v>30</v>
      </c>
      <c r="E64" s="18">
        <v>9.8000000000000007</v>
      </c>
      <c r="F64" s="18">
        <v>5.7</v>
      </c>
      <c r="G64" s="69">
        <f t="shared" ref="G64" si="3">F64/E64*100</f>
        <v>58.163265306122447</v>
      </c>
      <c r="H64" s="70"/>
    </row>
    <row r="65" spans="1:8" ht="143.25" customHeight="1" x14ac:dyDescent="0.25">
      <c r="A65" s="145"/>
      <c r="B65" s="28" t="s">
        <v>139</v>
      </c>
      <c r="C65" s="67" t="s">
        <v>177</v>
      </c>
      <c r="D65" s="29" t="s">
        <v>18</v>
      </c>
      <c r="E65" s="18">
        <v>1.6</v>
      </c>
      <c r="F65" s="18">
        <v>1.8</v>
      </c>
      <c r="G65" s="18"/>
      <c r="H65" s="70"/>
    </row>
    <row r="66" spans="1:8" ht="21" customHeight="1" x14ac:dyDescent="0.25">
      <c r="A66" s="124" t="s">
        <v>7</v>
      </c>
      <c r="B66" s="128" t="s">
        <v>4</v>
      </c>
      <c r="C66" s="129"/>
      <c r="D66" s="129"/>
      <c r="E66" s="129"/>
      <c r="F66" s="129"/>
      <c r="G66" s="129"/>
      <c r="H66" s="130"/>
    </row>
    <row r="67" spans="1:8" ht="31.5" x14ac:dyDescent="0.25">
      <c r="A67" s="124"/>
      <c r="B67" s="151" t="s">
        <v>10</v>
      </c>
      <c r="C67" s="21" t="s">
        <v>57</v>
      </c>
      <c r="D67" s="68" t="s">
        <v>15</v>
      </c>
      <c r="E67" s="18">
        <v>5</v>
      </c>
      <c r="F67" s="18">
        <v>5</v>
      </c>
      <c r="G67" s="69">
        <f t="shared" ref="G67:G73" si="4">F67/E67*100</f>
        <v>100</v>
      </c>
      <c r="H67" s="122" t="s">
        <v>123</v>
      </c>
    </row>
    <row r="68" spans="1:8" ht="18" customHeight="1" x14ac:dyDescent="0.25">
      <c r="A68" s="124"/>
      <c r="B68" s="183"/>
      <c r="C68" s="21" t="s">
        <v>178</v>
      </c>
      <c r="D68" s="68" t="s">
        <v>25</v>
      </c>
      <c r="E68" s="71">
        <v>1790</v>
      </c>
      <c r="F68" s="71">
        <v>1657</v>
      </c>
      <c r="G68" s="72">
        <f t="shared" si="4"/>
        <v>92.569832402234638</v>
      </c>
      <c r="H68" s="122"/>
    </row>
    <row r="69" spans="1:8" ht="31.5" x14ac:dyDescent="0.25">
      <c r="A69" s="124"/>
      <c r="B69" s="68" t="s">
        <v>13</v>
      </c>
      <c r="C69" s="21" t="s">
        <v>179</v>
      </c>
      <c r="D69" s="30" t="s">
        <v>25</v>
      </c>
      <c r="E69" s="73">
        <v>358</v>
      </c>
      <c r="F69" s="73">
        <v>331</v>
      </c>
      <c r="G69" s="72">
        <f t="shared" si="4"/>
        <v>92.458100558659211</v>
      </c>
      <c r="H69" s="122"/>
    </row>
    <row r="70" spans="1:8" ht="66" customHeight="1" x14ac:dyDescent="0.25">
      <c r="A70" s="124"/>
      <c r="B70" s="68" t="s">
        <v>11</v>
      </c>
      <c r="C70" s="21" t="s">
        <v>180</v>
      </c>
      <c r="D70" s="18" t="s">
        <v>18</v>
      </c>
      <c r="E70" s="74">
        <v>0.2</v>
      </c>
      <c r="F70" s="74">
        <v>2.2999999999999998</v>
      </c>
      <c r="G70" s="74"/>
      <c r="H70" s="122"/>
    </row>
    <row r="71" spans="1:8" ht="15.75" x14ac:dyDescent="0.25">
      <c r="A71" s="124" t="s">
        <v>86</v>
      </c>
      <c r="B71" s="151" t="s">
        <v>10</v>
      </c>
      <c r="C71" s="21" t="s">
        <v>181</v>
      </c>
      <c r="D71" s="68" t="s">
        <v>15</v>
      </c>
      <c r="E71" s="68">
        <v>287.5</v>
      </c>
      <c r="F71" s="68">
        <v>287.5</v>
      </c>
      <c r="G71" s="72">
        <f t="shared" si="4"/>
        <v>100</v>
      </c>
      <c r="H71" s="122"/>
    </row>
    <row r="72" spans="1:8" ht="50.25" customHeight="1" x14ac:dyDescent="0.25">
      <c r="A72" s="124"/>
      <c r="B72" s="183"/>
      <c r="C72" s="21" t="s">
        <v>182</v>
      </c>
      <c r="D72" s="68" t="s">
        <v>25</v>
      </c>
      <c r="E72" s="75">
        <v>178</v>
      </c>
      <c r="F72" s="75">
        <v>178</v>
      </c>
      <c r="G72" s="72">
        <f t="shared" si="4"/>
        <v>100</v>
      </c>
      <c r="H72" s="122"/>
    </row>
    <row r="73" spans="1:8" ht="64.5" customHeight="1" x14ac:dyDescent="0.25">
      <c r="A73" s="124"/>
      <c r="B73" s="18" t="s">
        <v>13</v>
      </c>
      <c r="C73" s="21" t="s">
        <v>183</v>
      </c>
      <c r="D73" s="30" t="s">
        <v>15</v>
      </c>
      <c r="E73" s="18">
        <v>6</v>
      </c>
      <c r="F73" s="18">
        <v>6</v>
      </c>
      <c r="G73" s="72">
        <f t="shared" si="4"/>
        <v>100</v>
      </c>
      <c r="H73" s="122"/>
    </row>
    <row r="74" spans="1:8" ht="99.75" customHeight="1" x14ac:dyDescent="0.25">
      <c r="A74" s="124"/>
      <c r="B74" s="18" t="s">
        <v>139</v>
      </c>
      <c r="C74" s="21" t="s">
        <v>184</v>
      </c>
      <c r="D74" s="68" t="s">
        <v>18</v>
      </c>
      <c r="E74" s="18">
        <v>-3.3</v>
      </c>
      <c r="F74" s="69">
        <v>-3.2</v>
      </c>
      <c r="G74" s="30"/>
      <c r="H74" s="122"/>
    </row>
    <row r="75" spans="1:8" ht="22.5" customHeight="1" x14ac:dyDescent="0.25">
      <c r="A75" s="124" t="s">
        <v>8</v>
      </c>
      <c r="B75" s="124" t="s">
        <v>4</v>
      </c>
      <c r="C75" s="124"/>
      <c r="D75" s="124"/>
      <c r="E75" s="124"/>
      <c r="F75" s="124"/>
      <c r="G75" s="124"/>
      <c r="H75" s="70"/>
    </row>
    <row r="76" spans="1:8" ht="27" customHeight="1" x14ac:dyDescent="0.25">
      <c r="A76" s="124"/>
      <c r="B76" s="151" t="s">
        <v>10</v>
      </c>
      <c r="C76" s="21" t="s">
        <v>185</v>
      </c>
      <c r="D76" s="18" t="s">
        <v>15</v>
      </c>
      <c r="E76" s="76">
        <v>40</v>
      </c>
      <c r="F76" s="76">
        <v>47</v>
      </c>
      <c r="G76" s="69">
        <f t="shared" ref="G76:G89" si="5">F76/E76*100</f>
        <v>117.5</v>
      </c>
      <c r="H76" s="123" t="s">
        <v>269</v>
      </c>
    </row>
    <row r="77" spans="1:8" ht="28.5" customHeight="1" x14ac:dyDescent="0.25">
      <c r="A77" s="124"/>
      <c r="B77" s="183"/>
      <c r="C77" s="21" t="s">
        <v>186</v>
      </c>
      <c r="D77" s="18" t="s">
        <v>25</v>
      </c>
      <c r="E77" s="76">
        <v>8050</v>
      </c>
      <c r="F77" s="76">
        <v>4017</v>
      </c>
      <c r="G77" s="69">
        <f t="shared" si="5"/>
        <v>49.900621118012424</v>
      </c>
      <c r="H77" s="134"/>
    </row>
    <row r="78" spans="1:8" ht="51" customHeight="1" x14ac:dyDescent="0.25">
      <c r="A78" s="124"/>
      <c r="B78" s="68" t="s">
        <v>13</v>
      </c>
      <c r="C78" s="21" t="s">
        <v>187</v>
      </c>
      <c r="D78" s="18" t="s">
        <v>26</v>
      </c>
      <c r="E78" s="76">
        <v>201</v>
      </c>
      <c r="F78" s="76">
        <v>86</v>
      </c>
      <c r="G78" s="69">
        <f t="shared" si="5"/>
        <v>42.786069651741293</v>
      </c>
      <c r="H78" s="134"/>
    </row>
    <row r="79" spans="1:8" ht="82.5" customHeight="1" x14ac:dyDescent="0.25">
      <c r="A79" s="124"/>
      <c r="B79" s="68" t="s">
        <v>11</v>
      </c>
      <c r="C79" s="21" t="s">
        <v>188</v>
      </c>
      <c r="D79" s="18" t="s">
        <v>18</v>
      </c>
      <c r="E79" s="18">
        <v>1.5</v>
      </c>
      <c r="F79" s="18">
        <v>0.4</v>
      </c>
      <c r="G79" s="18"/>
      <c r="H79" s="134"/>
    </row>
    <row r="80" spans="1:8" ht="81" customHeight="1" x14ac:dyDescent="0.25">
      <c r="A80" s="124" t="s">
        <v>189</v>
      </c>
      <c r="B80" s="18" t="s">
        <v>10</v>
      </c>
      <c r="C80" s="21" t="s">
        <v>27</v>
      </c>
      <c r="D80" s="18" t="s">
        <v>26</v>
      </c>
      <c r="E80" s="18">
        <v>440</v>
      </c>
      <c r="F80" s="18">
        <v>684</v>
      </c>
      <c r="G80" s="69">
        <f t="shared" si="5"/>
        <v>155.45454545454544</v>
      </c>
      <c r="H80" s="135"/>
    </row>
    <row r="81" spans="1:8" ht="47.25" x14ac:dyDescent="0.25">
      <c r="A81" s="124"/>
      <c r="B81" s="68" t="s">
        <v>13</v>
      </c>
      <c r="C81" s="21" t="s">
        <v>190</v>
      </c>
      <c r="D81" s="18" t="s">
        <v>25</v>
      </c>
      <c r="E81" s="18">
        <v>88</v>
      </c>
      <c r="F81" s="18">
        <v>137</v>
      </c>
      <c r="G81" s="69">
        <f t="shared" si="5"/>
        <v>155.68181818181819</v>
      </c>
      <c r="H81" s="136"/>
    </row>
    <row r="82" spans="1:8" ht="133.5" customHeight="1" x14ac:dyDescent="0.25">
      <c r="A82" s="124"/>
      <c r="B82" s="68" t="s">
        <v>11</v>
      </c>
      <c r="C82" s="21" t="s">
        <v>191</v>
      </c>
      <c r="D82" s="18" t="s">
        <v>18</v>
      </c>
      <c r="E82" s="18">
        <v>2.2999999999999998</v>
      </c>
      <c r="F82" s="18">
        <v>106</v>
      </c>
      <c r="G82" s="18"/>
      <c r="H82" s="137"/>
    </row>
    <row r="83" spans="1:8" ht="34.5" customHeight="1" x14ac:dyDescent="0.25">
      <c r="A83" s="131" t="s">
        <v>273</v>
      </c>
      <c r="B83" s="151" t="s">
        <v>10</v>
      </c>
      <c r="C83" s="21" t="s">
        <v>192</v>
      </c>
      <c r="D83" s="18" t="s">
        <v>15</v>
      </c>
      <c r="E83" s="77">
        <v>30</v>
      </c>
      <c r="F83" s="77">
        <v>14</v>
      </c>
      <c r="G83" s="69">
        <f t="shared" si="5"/>
        <v>46.666666666666664</v>
      </c>
      <c r="H83" s="122" t="s">
        <v>272</v>
      </c>
    </row>
    <row r="84" spans="1:8" ht="41.25" customHeight="1" x14ac:dyDescent="0.25">
      <c r="A84" s="184"/>
      <c r="B84" s="152"/>
      <c r="C84" s="21" t="s">
        <v>193</v>
      </c>
      <c r="D84" s="18" t="s">
        <v>25</v>
      </c>
      <c r="E84" s="77">
        <v>7500</v>
      </c>
      <c r="F84" s="77">
        <v>1985</v>
      </c>
      <c r="G84" s="69">
        <f t="shared" si="5"/>
        <v>26.466666666666665</v>
      </c>
      <c r="H84" s="138"/>
    </row>
    <row r="85" spans="1:8" ht="57.75" customHeight="1" x14ac:dyDescent="0.25">
      <c r="A85" s="184"/>
      <c r="B85" s="68" t="s">
        <v>13</v>
      </c>
      <c r="C85" s="21" t="s">
        <v>187</v>
      </c>
      <c r="D85" s="18" t="s">
        <v>26</v>
      </c>
      <c r="E85" s="77">
        <v>250</v>
      </c>
      <c r="F85" s="77">
        <v>142</v>
      </c>
      <c r="G85" s="69">
        <f t="shared" si="5"/>
        <v>56.8</v>
      </c>
      <c r="H85" s="138"/>
    </row>
    <row r="86" spans="1:8" ht="107.25" customHeight="1" x14ac:dyDescent="0.25">
      <c r="A86" s="184"/>
      <c r="B86" s="68" t="s">
        <v>11</v>
      </c>
      <c r="C86" s="21" t="s">
        <v>194</v>
      </c>
      <c r="D86" s="18" t="s">
        <v>18</v>
      </c>
      <c r="E86" s="18">
        <v>1.2</v>
      </c>
      <c r="F86" s="18">
        <v>230.8</v>
      </c>
      <c r="G86" s="18"/>
      <c r="H86" s="138"/>
    </row>
    <row r="87" spans="1:8" ht="55.5" customHeight="1" x14ac:dyDescent="0.25">
      <c r="A87" s="124" t="s">
        <v>195</v>
      </c>
      <c r="B87" s="68" t="s">
        <v>12</v>
      </c>
      <c r="C87" s="21" t="s">
        <v>196</v>
      </c>
      <c r="D87" s="18" t="s">
        <v>15</v>
      </c>
      <c r="E87" s="76">
        <v>10</v>
      </c>
      <c r="F87" s="76">
        <v>33</v>
      </c>
      <c r="G87" s="69">
        <f t="shared" si="5"/>
        <v>330</v>
      </c>
      <c r="H87" s="135"/>
    </row>
    <row r="88" spans="1:8" ht="40.5" customHeight="1" x14ac:dyDescent="0.25">
      <c r="A88" s="185"/>
      <c r="B88" s="68" t="s">
        <v>10</v>
      </c>
      <c r="C88" s="21" t="s">
        <v>197</v>
      </c>
      <c r="D88" s="18" t="s">
        <v>25</v>
      </c>
      <c r="E88" s="76">
        <v>550</v>
      </c>
      <c r="F88" s="76">
        <v>2032</v>
      </c>
      <c r="G88" s="69">
        <f t="shared" si="5"/>
        <v>369.45454545454544</v>
      </c>
      <c r="H88" s="136"/>
    </row>
    <row r="89" spans="1:8" ht="44.25" customHeight="1" x14ac:dyDescent="0.25">
      <c r="A89" s="185"/>
      <c r="B89" s="68" t="s">
        <v>13</v>
      </c>
      <c r="C89" s="21" t="s">
        <v>198</v>
      </c>
      <c r="D89" s="18" t="s">
        <v>26</v>
      </c>
      <c r="E89" s="76">
        <v>55</v>
      </c>
      <c r="F89" s="76">
        <v>62</v>
      </c>
      <c r="G89" s="69">
        <f t="shared" si="5"/>
        <v>112.72727272727272</v>
      </c>
      <c r="H89" s="136"/>
    </row>
    <row r="90" spans="1:8" ht="105.75" customHeight="1" x14ac:dyDescent="0.25">
      <c r="A90" s="185"/>
      <c r="B90" s="68" t="s">
        <v>11</v>
      </c>
      <c r="C90" s="21" t="s">
        <v>199</v>
      </c>
      <c r="D90" s="18" t="s">
        <v>18</v>
      </c>
      <c r="E90" s="18">
        <v>10</v>
      </c>
      <c r="F90" s="18">
        <v>103.2</v>
      </c>
      <c r="G90" s="18"/>
      <c r="H90" s="137"/>
    </row>
    <row r="91" spans="1:8" ht="23.25" customHeight="1" x14ac:dyDescent="0.25">
      <c r="A91" s="119" t="s">
        <v>122</v>
      </c>
      <c r="B91" s="120"/>
      <c r="C91" s="120"/>
      <c r="D91" s="120"/>
      <c r="E91" s="120"/>
      <c r="F91" s="120"/>
      <c r="G91" s="120"/>
      <c r="H91" s="121"/>
    </row>
    <row r="92" spans="1:8" ht="47.25" customHeight="1" x14ac:dyDescent="0.25">
      <c r="A92" s="21" t="s">
        <v>104</v>
      </c>
      <c r="B92" s="125"/>
      <c r="C92" s="126"/>
      <c r="D92" s="126"/>
      <c r="E92" s="126"/>
      <c r="F92" s="126"/>
      <c r="G92" s="126"/>
      <c r="H92" s="127"/>
    </row>
    <row r="93" spans="1:8" ht="48.75" customHeight="1" x14ac:dyDescent="0.25">
      <c r="A93" s="124" t="s">
        <v>200</v>
      </c>
      <c r="B93" s="68" t="s">
        <v>136</v>
      </c>
      <c r="C93" s="21" t="s">
        <v>201</v>
      </c>
      <c r="D93" s="18" t="s">
        <v>15</v>
      </c>
      <c r="E93" s="18">
        <v>18</v>
      </c>
      <c r="F93" s="18">
        <v>18</v>
      </c>
      <c r="G93" s="69">
        <f t="shared" ref="G93" si="6">F93/E93*100</f>
        <v>100</v>
      </c>
      <c r="H93" s="70"/>
    </row>
    <row r="94" spans="1:8" ht="60" customHeight="1" x14ac:dyDescent="0.25">
      <c r="A94" s="145"/>
      <c r="B94" s="68" t="s">
        <v>139</v>
      </c>
      <c r="C94" s="21" t="s">
        <v>202</v>
      </c>
      <c r="D94" s="18" t="s">
        <v>18</v>
      </c>
      <c r="E94" s="18">
        <v>66.7</v>
      </c>
      <c r="F94" s="18">
        <v>66.7</v>
      </c>
      <c r="G94" s="18"/>
      <c r="H94" s="70"/>
    </row>
    <row r="95" spans="1:8" ht="20.25" customHeight="1" x14ac:dyDescent="0.25">
      <c r="A95" s="119" t="s">
        <v>236</v>
      </c>
      <c r="B95" s="120"/>
      <c r="C95" s="120"/>
      <c r="D95" s="120"/>
      <c r="E95" s="120"/>
      <c r="F95" s="120"/>
      <c r="G95" s="120"/>
      <c r="H95" s="121"/>
    </row>
    <row r="96" spans="1:8" ht="20.25" customHeight="1" x14ac:dyDescent="0.25">
      <c r="A96" s="142" t="s">
        <v>235</v>
      </c>
      <c r="B96" s="68" t="s">
        <v>203</v>
      </c>
      <c r="C96" s="78" t="s">
        <v>204</v>
      </c>
      <c r="D96" s="79" t="s">
        <v>14</v>
      </c>
      <c r="E96" s="80">
        <f>E101+E105+E109+E113+E117</f>
        <v>1795</v>
      </c>
      <c r="F96" s="80">
        <f>F101+F105+F109+F113+F117</f>
        <v>553</v>
      </c>
      <c r="G96" s="80">
        <f t="shared" ref="G96:G119" si="7">F96/E96*100</f>
        <v>30.80779944289694</v>
      </c>
      <c r="H96" s="139"/>
    </row>
    <row r="97" spans="1:8" ht="33.75" customHeight="1" x14ac:dyDescent="0.25">
      <c r="A97" s="143"/>
      <c r="B97" s="132" t="s">
        <v>10</v>
      </c>
      <c r="C97" s="78" t="s">
        <v>205</v>
      </c>
      <c r="D97" s="79" t="s">
        <v>15</v>
      </c>
      <c r="E97" s="80">
        <v>16</v>
      </c>
      <c r="F97" s="80">
        <v>16</v>
      </c>
      <c r="G97" s="80">
        <f t="shared" si="7"/>
        <v>100</v>
      </c>
      <c r="H97" s="140"/>
    </row>
    <row r="98" spans="1:8" ht="78.75" customHeight="1" x14ac:dyDescent="0.25">
      <c r="A98" s="143"/>
      <c r="B98" s="133"/>
      <c r="C98" s="31" t="s">
        <v>206</v>
      </c>
      <c r="D98" s="79" t="s">
        <v>15</v>
      </c>
      <c r="E98" s="80">
        <v>9</v>
      </c>
      <c r="F98" s="80">
        <v>9</v>
      </c>
      <c r="G98" s="80">
        <f t="shared" si="7"/>
        <v>100</v>
      </c>
      <c r="H98" s="140"/>
    </row>
    <row r="99" spans="1:8" ht="51" customHeight="1" x14ac:dyDescent="0.25">
      <c r="A99" s="143"/>
      <c r="B99" s="68" t="s">
        <v>13</v>
      </c>
      <c r="C99" s="31" t="s">
        <v>208</v>
      </c>
      <c r="D99" s="79" t="s">
        <v>14</v>
      </c>
      <c r="E99" s="80">
        <f>E96/E98</f>
        <v>199.44444444444446</v>
      </c>
      <c r="F99" s="80">
        <f>F96/F98</f>
        <v>61.444444444444443</v>
      </c>
      <c r="G99" s="80">
        <f t="shared" si="7"/>
        <v>30.807799442896933</v>
      </c>
      <c r="H99" s="140"/>
    </row>
    <row r="100" spans="1:8" ht="78.75" x14ac:dyDescent="0.25">
      <c r="A100" s="144"/>
      <c r="B100" s="68" t="s">
        <v>139</v>
      </c>
      <c r="C100" s="31" t="s">
        <v>207</v>
      </c>
      <c r="D100" s="79" t="s">
        <v>18</v>
      </c>
      <c r="E100" s="80">
        <v>56.3</v>
      </c>
      <c r="F100" s="80">
        <v>56.3</v>
      </c>
      <c r="G100" s="80">
        <v>100</v>
      </c>
      <c r="H100" s="141"/>
    </row>
    <row r="101" spans="1:8" ht="18.75" customHeight="1" x14ac:dyDescent="0.25">
      <c r="A101" s="124" t="s">
        <v>105</v>
      </c>
      <c r="B101" s="68" t="s">
        <v>12</v>
      </c>
      <c r="C101" s="21" t="s">
        <v>209</v>
      </c>
      <c r="D101" s="18" t="s">
        <v>28</v>
      </c>
      <c r="E101" s="69">
        <v>250</v>
      </c>
      <c r="F101" s="18">
        <v>188.3</v>
      </c>
      <c r="G101" s="69">
        <f t="shared" si="7"/>
        <v>75.320000000000007</v>
      </c>
      <c r="H101" s="122" t="s">
        <v>271</v>
      </c>
    </row>
    <row r="102" spans="1:8" ht="33" customHeight="1" x14ac:dyDescent="0.25">
      <c r="A102" s="124"/>
      <c r="B102" s="68" t="s">
        <v>10</v>
      </c>
      <c r="C102" s="21" t="s">
        <v>32</v>
      </c>
      <c r="D102" s="80" t="s">
        <v>15</v>
      </c>
      <c r="E102" s="18">
        <v>801</v>
      </c>
      <c r="F102" s="18">
        <v>736</v>
      </c>
      <c r="G102" s="69">
        <f t="shared" si="7"/>
        <v>91.885143570536826</v>
      </c>
      <c r="H102" s="122"/>
    </row>
    <row r="103" spans="1:8" ht="44.25" customHeight="1" x14ac:dyDescent="0.25">
      <c r="A103" s="124"/>
      <c r="B103" s="28" t="s">
        <v>13</v>
      </c>
      <c r="C103" s="21" t="s">
        <v>38</v>
      </c>
      <c r="D103" s="18" t="s">
        <v>17</v>
      </c>
      <c r="E103" s="30">
        <f>E101/E102*1000</f>
        <v>312.10986267166044</v>
      </c>
      <c r="F103" s="30">
        <f>F101/F102*1000</f>
        <v>255.84239130434781</v>
      </c>
      <c r="G103" s="69">
        <f t="shared" si="7"/>
        <v>81.971902173913037</v>
      </c>
      <c r="H103" s="122"/>
    </row>
    <row r="104" spans="1:8" ht="63" customHeight="1" x14ac:dyDescent="0.25">
      <c r="A104" s="124"/>
      <c r="B104" s="68" t="s">
        <v>11</v>
      </c>
      <c r="C104" s="21" t="s">
        <v>41</v>
      </c>
      <c r="D104" s="18" t="s">
        <v>18</v>
      </c>
      <c r="E104" s="18">
        <v>-46.6</v>
      </c>
      <c r="F104" s="18">
        <v>0</v>
      </c>
      <c r="G104" s="18"/>
      <c r="H104" s="122"/>
    </row>
    <row r="105" spans="1:8" ht="24" customHeight="1" x14ac:dyDescent="0.25">
      <c r="A105" s="131" t="s">
        <v>106</v>
      </c>
      <c r="B105" s="68" t="s">
        <v>12</v>
      </c>
      <c r="C105" s="21" t="s">
        <v>209</v>
      </c>
      <c r="D105" s="18" t="s">
        <v>28</v>
      </c>
      <c r="E105" s="77">
        <v>265</v>
      </c>
      <c r="F105" s="77">
        <v>230</v>
      </c>
      <c r="G105" s="69">
        <f t="shared" si="7"/>
        <v>86.79245283018868</v>
      </c>
      <c r="H105" s="123" t="s">
        <v>271</v>
      </c>
    </row>
    <row r="106" spans="1:8" ht="51.75" customHeight="1" x14ac:dyDescent="0.25">
      <c r="A106" s="131"/>
      <c r="B106" s="68" t="s">
        <v>10</v>
      </c>
      <c r="C106" s="21" t="s">
        <v>34</v>
      </c>
      <c r="D106" s="18" t="s">
        <v>33</v>
      </c>
      <c r="E106" s="18">
        <v>716</v>
      </c>
      <c r="F106" s="18">
        <v>605</v>
      </c>
      <c r="G106" s="69">
        <f t="shared" si="7"/>
        <v>84.497206703910607</v>
      </c>
      <c r="H106" s="123"/>
    </row>
    <row r="107" spans="1:8" ht="80.25" customHeight="1" x14ac:dyDescent="0.25">
      <c r="A107" s="131"/>
      <c r="B107" s="28" t="s">
        <v>13</v>
      </c>
      <c r="C107" s="21" t="s">
        <v>107</v>
      </c>
      <c r="D107" s="18" t="s">
        <v>17</v>
      </c>
      <c r="E107" s="30">
        <f>E105/E106*1000</f>
        <v>370.11173184357546</v>
      </c>
      <c r="F107" s="30">
        <f>F105/F106*1000</f>
        <v>380.16528925619838</v>
      </c>
      <c r="G107" s="69">
        <f t="shared" si="7"/>
        <v>102.71635739903321</v>
      </c>
      <c r="H107" s="123"/>
    </row>
    <row r="108" spans="1:8" ht="60.75" customHeight="1" x14ac:dyDescent="0.25">
      <c r="A108" s="131"/>
      <c r="B108" s="28" t="s">
        <v>139</v>
      </c>
      <c r="C108" s="21" t="s">
        <v>210</v>
      </c>
      <c r="D108" s="18" t="s">
        <v>18</v>
      </c>
      <c r="E108" s="18">
        <v>0.3</v>
      </c>
      <c r="F108" s="18">
        <v>0</v>
      </c>
      <c r="G108" s="18"/>
      <c r="H108" s="123"/>
    </row>
    <row r="109" spans="1:8" ht="20.25" customHeight="1" x14ac:dyDescent="0.25">
      <c r="A109" s="124" t="s">
        <v>108</v>
      </c>
      <c r="B109" s="68" t="s">
        <v>12</v>
      </c>
      <c r="C109" s="21" t="s">
        <v>209</v>
      </c>
      <c r="D109" s="18" t="s">
        <v>28</v>
      </c>
      <c r="E109" s="80">
        <v>220</v>
      </c>
      <c r="F109" s="80">
        <v>0</v>
      </c>
      <c r="G109" s="80">
        <f t="shared" si="7"/>
        <v>0</v>
      </c>
      <c r="H109" s="122" t="s">
        <v>271</v>
      </c>
    </row>
    <row r="110" spans="1:8" ht="29.25" customHeight="1" x14ac:dyDescent="0.25">
      <c r="A110" s="124"/>
      <c r="B110" s="68" t="s">
        <v>10</v>
      </c>
      <c r="C110" s="21" t="s">
        <v>35</v>
      </c>
      <c r="D110" s="80" t="s">
        <v>15</v>
      </c>
      <c r="E110" s="80">
        <v>88</v>
      </c>
      <c r="F110" s="80">
        <v>0</v>
      </c>
      <c r="G110" s="80">
        <f t="shared" si="7"/>
        <v>0</v>
      </c>
      <c r="H110" s="122"/>
    </row>
    <row r="111" spans="1:8" ht="30.75" customHeight="1" x14ac:dyDescent="0.25">
      <c r="A111" s="124"/>
      <c r="B111" s="28" t="s">
        <v>13</v>
      </c>
      <c r="C111" s="21" t="s">
        <v>109</v>
      </c>
      <c r="D111" s="18" t="s">
        <v>17</v>
      </c>
      <c r="E111" s="81">
        <f>E109/E110*1000</f>
        <v>2500</v>
      </c>
      <c r="F111" s="81">
        <v>0</v>
      </c>
      <c r="G111" s="80">
        <f t="shared" si="7"/>
        <v>0</v>
      </c>
      <c r="H111" s="122"/>
    </row>
    <row r="112" spans="1:8" ht="72.75" customHeight="1" x14ac:dyDescent="0.25">
      <c r="A112" s="124"/>
      <c r="B112" s="28" t="s">
        <v>139</v>
      </c>
      <c r="C112" s="21" t="s">
        <v>211</v>
      </c>
      <c r="D112" s="79" t="s">
        <v>18</v>
      </c>
      <c r="E112" s="80">
        <v>10</v>
      </c>
      <c r="F112" s="80">
        <v>0</v>
      </c>
      <c r="G112" s="80"/>
      <c r="H112" s="122"/>
    </row>
    <row r="113" spans="1:8" ht="92.25" customHeight="1" x14ac:dyDescent="0.25">
      <c r="A113" s="131" t="s">
        <v>110</v>
      </c>
      <c r="B113" s="68" t="s">
        <v>12</v>
      </c>
      <c r="C113" s="21" t="s">
        <v>29</v>
      </c>
      <c r="D113" s="18" t="s">
        <v>28</v>
      </c>
      <c r="E113" s="80">
        <v>424</v>
      </c>
      <c r="F113" s="80">
        <v>34.700000000000003</v>
      </c>
      <c r="G113" s="80">
        <f t="shared" si="7"/>
        <v>8.183962264150944</v>
      </c>
      <c r="H113" s="123" t="s">
        <v>271</v>
      </c>
    </row>
    <row r="114" spans="1:8" ht="76.5" customHeight="1" x14ac:dyDescent="0.25">
      <c r="A114" s="131"/>
      <c r="B114" s="68" t="s">
        <v>10</v>
      </c>
      <c r="C114" s="21" t="s">
        <v>36</v>
      </c>
      <c r="D114" s="76" t="s">
        <v>15</v>
      </c>
      <c r="E114" s="81">
        <v>17</v>
      </c>
      <c r="F114" s="81">
        <v>1</v>
      </c>
      <c r="G114" s="80">
        <f t="shared" si="7"/>
        <v>5.8823529411764701</v>
      </c>
      <c r="H114" s="123"/>
    </row>
    <row r="115" spans="1:8" ht="75" customHeight="1" x14ac:dyDescent="0.25">
      <c r="A115" s="131"/>
      <c r="B115" s="28" t="s">
        <v>13</v>
      </c>
      <c r="C115" s="21" t="s">
        <v>39</v>
      </c>
      <c r="D115" s="18" t="s">
        <v>17</v>
      </c>
      <c r="E115" s="81">
        <f>E113/E114*1000</f>
        <v>24941.176470588234</v>
      </c>
      <c r="F115" s="81">
        <f>F113/F114*1000</f>
        <v>34700</v>
      </c>
      <c r="G115" s="80">
        <f t="shared" si="7"/>
        <v>139.12735849056602</v>
      </c>
      <c r="H115" s="123"/>
    </row>
    <row r="116" spans="1:8" ht="67.5" customHeight="1" x14ac:dyDescent="0.25">
      <c r="A116" s="131"/>
      <c r="B116" s="18" t="s">
        <v>139</v>
      </c>
      <c r="C116" s="21" t="s">
        <v>212</v>
      </c>
      <c r="D116" s="76" t="s">
        <v>18</v>
      </c>
      <c r="E116" s="80">
        <v>6.3</v>
      </c>
      <c r="F116" s="80">
        <v>0</v>
      </c>
      <c r="G116" s="80"/>
      <c r="H116" s="123"/>
    </row>
    <row r="117" spans="1:8" ht="19.5" customHeight="1" x14ac:dyDescent="0.25">
      <c r="A117" s="124" t="s">
        <v>111</v>
      </c>
      <c r="B117" s="68" t="s">
        <v>12</v>
      </c>
      <c r="C117" s="21" t="s">
        <v>209</v>
      </c>
      <c r="D117" s="18" t="s">
        <v>28</v>
      </c>
      <c r="E117" s="80">
        <v>636</v>
      </c>
      <c r="F117" s="80">
        <v>100</v>
      </c>
      <c r="G117" s="80">
        <f t="shared" si="7"/>
        <v>15.723270440251572</v>
      </c>
      <c r="H117" s="122" t="s">
        <v>271</v>
      </c>
    </row>
    <row r="118" spans="1:8" ht="47.25" customHeight="1" x14ac:dyDescent="0.25">
      <c r="A118" s="124"/>
      <c r="B118" s="68" t="s">
        <v>10</v>
      </c>
      <c r="C118" s="21" t="s">
        <v>37</v>
      </c>
      <c r="D118" s="76" t="s">
        <v>15</v>
      </c>
      <c r="E118" s="80">
        <v>2</v>
      </c>
      <c r="F118" s="80">
        <v>0</v>
      </c>
      <c r="G118" s="80">
        <f t="shared" si="7"/>
        <v>0</v>
      </c>
      <c r="H118" s="122"/>
    </row>
    <row r="119" spans="1:8" ht="48.75" customHeight="1" x14ac:dyDescent="0.25">
      <c r="A119" s="124"/>
      <c r="B119" s="28" t="s">
        <v>13</v>
      </c>
      <c r="C119" s="21" t="s">
        <v>40</v>
      </c>
      <c r="D119" s="18" t="s">
        <v>17</v>
      </c>
      <c r="E119" s="81">
        <f>E117/E118*1000</f>
        <v>318000</v>
      </c>
      <c r="F119" s="81">
        <v>100000</v>
      </c>
      <c r="G119" s="80">
        <f t="shared" si="7"/>
        <v>31.446540880503143</v>
      </c>
      <c r="H119" s="122"/>
    </row>
    <row r="120" spans="1:8" ht="45" customHeight="1" x14ac:dyDescent="0.25">
      <c r="A120" s="124"/>
      <c r="B120" s="18" t="s">
        <v>139</v>
      </c>
      <c r="C120" s="21" t="s">
        <v>213</v>
      </c>
      <c r="D120" s="76" t="s">
        <v>18</v>
      </c>
      <c r="E120" s="80">
        <v>12.5</v>
      </c>
      <c r="F120" s="80">
        <v>0</v>
      </c>
      <c r="G120" s="80"/>
      <c r="H120" s="122"/>
    </row>
    <row r="121" spans="1:8" ht="20.25" customHeight="1" x14ac:dyDescent="0.25">
      <c r="A121" s="201" t="s">
        <v>237</v>
      </c>
      <c r="B121" s="202"/>
      <c r="C121" s="202"/>
      <c r="D121" s="202"/>
      <c r="E121" s="202"/>
      <c r="F121" s="202"/>
      <c r="G121" s="202"/>
      <c r="H121" s="203"/>
    </row>
    <row r="122" spans="1:8" ht="45.75" customHeight="1" x14ac:dyDescent="0.25">
      <c r="A122" s="21" t="s">
        <v>262</v>
      </c>
      <c r="B122" s="125"/>
      <c r="C122" s="126"/>
      <c r="D122" s="126"/>
      <c r="E122" s="126"/>
      <c r="F122" s="126"/>
      <c r="G122" s="126"/>
      <c r="H122" s="127"/>
    </row>
    <row r="123" spans="1:8" ht="25.5" customHeight="1" x14ac:dyDescent="0.25">
      <c r="A123" s="113" t="s">
        <v>121</v>
      </c>
      <c r="B123" s="18" t="s">
        <v>203</v>
      </c>
      <c r="C123" s="82" t="s">
        <v>214</v>
      </c>
      <c r="D123" s="83" t="s">
        <v>14</v>
      </c>
      <c r="E123" s="80">
        <f>E127+E131+E135+E139+E143</f>
        <v>1693</v>
      </c>
      <c r="F123" s="80">
        <f>F127+F131+F135+F139+F143</f>
        <v>269.7</v>
      </c>
      <c r="G123" s="80">
        <f t="shared" ref="G123:G145" si="8">F123/E123*100</f>
        <v>15.930301240401654</v>
      </c>
      <c r="H123" s="198"/>
    </row>
    <row r="124" spans="1:8" ht="78.75" x14ac:dyDescent="0.25">
      <c r="A124" s="158"/>
      <c r="B124" s="18" t="s">
        <v>136</v>
      </c>
      <c r="C124" s="31" t="s">
        <v>206</v>
      </c>
      <c r="D124" s="83" t="s">
        <v>15</v>
      </c>
      <c r="E124" s="81">
        <v>5</v>
      </c>
      <c r="F124" s="81">
        <v>2</v>
      </c>
      <c r="G124" s="80">
        <f t="shared" si="8"/>
        <v>40</v>
      </c>
      <c r="H124" s="199"/>
    </row>
    <row r="125" spans="1:8" ht="48.75" customHeight="1" x14ac:dyDescent="0.25">
      <c r="A125" s="158"/>
      <c r="B125" s="18" t="s">
        <v>215</v>
      </c>
      <c r="C125" s="31" t="s">
        <v>208</v>
      </c>
      <c r="D125" s="83" t="s">
        <v>17</v>
      </c>
      <c r="E125" s="81">
        <f>E123/E124*1000</f>
        <v>338600</v>
      </c>
      <c r="F125" s="81">
        <f>F123/F124*1000</f>
        <v>134850</v>
      </c>
      <c r="G125" s="80">
        <f>F125/E125*100</f>
        <v>39.825753101004139</v>
      </c>
      <c r="H125" s="199"/>
    </row>
    <row r="126" spans="1:8" ht="78.75" x14ac:dyDescent="0.25">
      <c r="A126" s="159"/>
      <c r="B126" s="18" t="s">
        <v>139</v>
      </c>
      <c r="C126" s="31" t="s">
        <v>207</v>
      </c>
      <c r="D126" s="83" t="s">
        <v>18</v>
      </c>
      <c r="E126" s="80">
        <v>100</v>
      </c>
      <c r="F126" s="80">
        <v>40</v>
      </c>
      <c r="G126" s="80"/>
      <c r="H126" s="200"/>
    </row>
    <row r="127" spans="1:8" ht="23.25" customHeight="1" x14ac:dyDescent="0.25">
      <c r="A127" s="160" t="s">
        <v>112</v>
      </c>
      <c r="B127" s="68" t="s">
        <v>12</v>
      </c>
      <c r="C127" s="82" t="s">
        <v>214</v>
      </c>
      <c r="D127" s="18" t="s">
        <v>28</v>
      </c>
      <c r="E127" s="69">
        <v>318</v>
      </c>
      <c r="F127" s="69">
        <v>0</v>
      </c>
      <c r="G127" s="69">
        <f>F127/E127*100</f>
        <v>0</v>
      </c>
      <c r="H127" s="122" t="s">
        <v>271</v>
      </c>
    </row>
    <row r="128" spans="1:8" ht="48.75" customHeight="1" x14ac:dyDescent="0.25">
      <c r="A128" s="160"/>
      <c r="B128" s="18" t="s">
        <v>10</v>
      </c>
      <c r="C128" s="21" t="s">
        <v>42</v>
      </c>
      <c r="D128" s="18" t="s">
        <v>15</v>
      </c>
      <c r="E128" s="18">
        <v>11</v>
      </c>
      <c r="F128" s="18">
        <v>0</v>
      </c>
      <c r="G128" s="69">
        <f t="shared" si="8"/>
        <v>0</v>
      </c>
      <c r="H128" s="122"/>
    </row>
    <row r="129" spans="1:8" ht="47.25" x14ac:dyDescent="0.25">
      <c r="A129" s="160"/>
      <c r="B129" s="28" t="s">
        <v>13</v>
      </c>
      <c r="C129" s="21" t="s">
        <v>44</v>
      </c>
      <c r="D129" s="18" t="s">
        <v>43</v>
      </c>
      <c r="E129" s="76">
        <v>28909</v>
      </c>
      <c r="F129" s="76">
        <v>0</v>
      </c>
      <c r="G129" s="69">
        <f t="shared" si="8"/>
        <v>0</v>
      </c>
      <c r="H129" s="122"/>
    </row>
    <row r="130" spans="1:8" ht="93.75" customHeight="1" x14ac:dyDescent="0.25">
      <c r="A130" s="160"/>
      <c r="B130" s="68" t="s">
        <v>11</v>
      </c>
      <c r="C130" s="21" t="s">
        <v>49</v>
      </c>
      <c r="D130" s="18" t="s">
        <v>48</v>
      </c>
      <c r="E130" s="18">
        <v>10</v>
      </c>
      <c r="F130" s="18">
        <v>0</v>
      </c>
      <c r="G130" s="18"/>
      <c r="H130" s="122"/>
    </row>
    <row r="131" spans="1:8" ht="23.25" customHeight="1" x14ac:dyDescent="0.25">
      <c r="A131" s="160" t="s">
        <v>113</v>
      </c>
      <c r="B131" s="68" t="s">
        <v>12</v>
      </c>
      <c r="C131" s="82" t="s">
        <v>214</v>
      </c>
      <c r="D131" s="18" t="s">
        <v>28</v>
      </c>
      <c r="E131" s="69">
        <v>106</v>
      </c>
      <c r="F131" s="69">
        <v>0</v>
      </c>
      <c r="G131" s="69">
        <f t="shared" si="8"/>
        <v>0</v>
      </c>
      <c r="H131" s="122" t="s">
        <v>271</v>
      </c>
    </row>
    <row r="132" spans="1:8" ht="31.5" x14ac:dyDescent="0.25">
      <c r="A132" s="160"/>
      <c r="B132" s="18" t="s">
        <v>10</v>
      </c>
      <c r="C132" s="21" t="s">
        <v>35</v>
      </c>
      <c r="D132" s="18" t="s">
        <v>15</v>
      </c>
      <c r="E132" s="30">
        <v>42</v>
      </c>
      <c r="F132" s="30">
        <v>0</v>
      </c>
      <c r="G132" s="69">
        <f t="shared" si="8"/>
        <v>0</v>
      </c>
      <c r="H132" s="122"/>
    </row>
    <row r="133" spans="1:8" ht="32.25" customHeight="1" x14ac:dyDescent="0.25">
      <c r="A133" s="160"/>
      <c r="B133" s="28" t="s">
        <v>13</v>
      </c>
      <c r="C133" s="21" t="s">
        <v>45</v>
      </c>
      <c r="D133" s="18" t="s">
        <v>43</v>
      </c>
      <c r="E133" s="76">
        <v>2524</v>
      </c>
      <c r="F133" s="76">
        <v>0</v>
      </c>
      <c r="G133" s="69">
        <f t="shared" si="8"/>
        <v>0</v>
      </c>
      <c r="H133" s="122"/>
    </row>
    <row r="134" spans="1:8" ht="63.75" customHeight="1" x14ac:dyDescent="0.25">
      <c r="A134" s="160"/>
      <c r="B134" s="18" t="s">
        <v>139</v>
      </c>
      <c r="C134" s="21" t="s">
        <v>216</v>
      </c>
      <c r="D134" s="18" t="s">
        <v>18</v>
      </c>
      <c r="E134" s="88">
        <v>0</v>
      </c>
      <c r="F134" s="69">
        <v>0</v>
      </c>
      <c r="G134" s="69"/>
      <c r="H134" s="122"/>
    </row>
    <row r="135" spans="1:8" ht="21.75" customHeight="1" x14ac:dyDescent="0.25">
      <c r="A135" s="160" t="s">
        <v>114</v>
      </c>
      <c r="B135" s="68" t="s">
        <v>12</v>
      </c>
      <c r="C135" s="82" t="s">
        <v>214</v>
      </c>
      <c r="D135" s="18" t="s">
        <v>28</v>
      </c>
      <c r="E135" s="77">
        <v>262</v>
      </c>
      <c r="F135" s="77">
        <v>19.7</v>
      </c>
      <c r="G135" s="77">
        <f t="shared" si="8"/>
        <v>7.5190839694656484</v>
      </c>
      <c r="H135" s="122" t="s">
        <v>271</v>
      </c>
    </row>
    <row r="136" spans="1:8" ht="62.25" customHeight="1" x14ac:dyDescent="0.25">
      <c r="A136" s="160"/>
      <c r="B136" s="18" t="s">
        <v>10</v>
      </c>
      <c r="C136" s="21" t="s">
        <v>36</v>
      </c>
      <c r="D136" s="18" t="s">
        <v>15</v>
      </c>
      <c r="E136" s="18">
        <v>8</v>
      </c>
      <c r="F136" s="30">
        <v>1</v>
      </c>
      <c r="G136" s="77">
        <f t="shared" si="8"/>
        <v>12.5</v>
      </c>
      <c r="H136" s="122"/>
    </row>
    <row r="137" spans="1:8" ht="62.25" customHeight="1" x14ac:dyDescent="0.25">
      <c r="A137" s="160"/>
      <c r="B137" s="28" t="s">
        <v>13</v>
      </c>
      <c r="C137" s="21" t="s">
        <v>39</v>
      </c>
      <c r="D137" s="18" t="s">
        <v>43</v>
      </c>
      <c r="E137" s="76">
        <f>E135/E136*1000</f>
        <v>32750</v>
      </c>
      <c r="F137" s="76">
        <f>F135/F136*1000</f>
        <v>19700</v>
      </c>
      <c r="G137" s="77">
        <f t="shared" si="8"/>
        <v>60.152671755725194</v>
      </c>
      <c r="H137" s="122"/>
    </row>
    <row r="138" spans="1:8" ht="47.25" customHeight="1" x14ac:dyDescent="0.25">
      <c r="A138" s="160"/>
      <c r="B138" s="18" t="s">
        <v>139</v>
      </c>
      <c r="C138" s="21" t="s">
        <v>217</v>
      </c>
      <c r="D138" s="18" t="s">
        <v>18</v>
      </c>
      <c r="E138" s="29">
        <v>0</v>
      </c>
      <c r="F138" s="89">
        <v>0</v>
      </c>
      <c r="G138" s="18"/>
      <c r="H138" s="122"/>
    </row>
    <row r="139" spans="1:8" ht="16.5" customHeight="1" x14ac:dyDescent="0.25">
      <c r="A139" s="160" t="s">
        <v>115</v>
      </c>
      <c r="B139" s="68" t="s">
        <v>12</v>
      </c>
      <c r="C139" s="82" t="s">
        <v>214</v>
      </c>
      <c r="D139" s="18" t="s">
        <v>28</v>
      </c>
      <c r="E139" s="69">
        <v>21.2</v>
      </c>
      <c r="F139" s="69">
        <v>0</v>
      </c>
      <c r="G139" s="69">
        <f t="shared" si="8"/>
        <v>0</v>
      </c>
      <c r="H139" s="204" t="s">
        <v>271</v>
      </c>
    </row>
    <row r="140" spans="1:8" ht="45" customHeight="1" x14ac:dyDescent="0.25">
      <c r="A140" s="160"/>
      <c r="B140" s="18" t="s">
        <v>10</v>
      </c>
      <c r="C140" s="21" t="s">
        <v>34</v>
      </c>
      <c r="D140" s="18" t="s">
        <v>33</v>
      </c>
      <c r="E140" s="76">
        <v>20</v>
      </c>
      <c r="F140" s="76">
        <v>0</v>
      </c>
      <c r="G140" s="69">
        <f t="shared" si="8"/>
        <v>0</v>
      </c>
      <c r="H140" s="204"/>
    </row>
    <row r="141" spans="1:8" ht="50.25" customHeight="1" x14ac:dyDescent="0.25">
      <c r="A141" s="160"/>
      <c r="B141" s="28" t="s">
        <v>13</v>
      </c>
      <c r="C141" s="21" t="s">
        <v>46</v>
      </c>
      <c r="D141" s="18" t="s">
        <v>43</v>
      </c>
      <c r="E141" s="76">
        <v>1060</v>
      </c>
      <c r="F141" s="76">
        <v>0</v>
      </c>
      <c r="G141" s="69">
        <f t="shared" si="8"/>
        <v>0</v>
      </c>
      <c r="H141" s="204"/>
    </row>
    <row r="142" spans="1:8" ht="104.25" customHeight="1" x14ac:dyDescent="0.25">
      <c r="A142" s="160"/>
      <c r="B142" s="18" t="s">
        <v>139</v>
      </c>
      <c r="C142" s="21" t="s">
        <v>218</v>
      </c>
      <c r="D142" s="18" t="s">
        <v>18</v>
      </c>
      <c r="E142" s="88">
        <v>0</v>
      </c>
      <c r="F142" s="69">
        <v>0</v>
      </c>
      <c r="G142" s="18"/>
      <c r="H142" s="204"/>
    </row>
    <row r="143" spans="1:8" ht="21" customHeight="1" x14ac:dyDescent="0.25">
      <c r="A143" s="160" t="s">
        <v>116</v>
      </c>
      <c r="B143" s="68" t="s">
        <v>12</v>
      </c>
      <c r="C143" s="82" t="s">
        <v>214</v>
      </c>
      <c r="D143" s="18" t="s">
        <v>28</v>
      </c>
      <c r="E143" s="18">
        <v>985.8</v>
      </c>
      <c r="F143" s="69">
        <v>250</v>
      </c>
      <c r="G143" s="69">
        <f t="shared" si="8"/>
        <v>25.360113613308989</v>
      </c>
      <c r="H143" s="122" t="s">
        <v>271</v>
      </c>
    </row>
    <row r="144" spans="1:8" ht="47.25" x14ac:dyDescent="0.25">
      <c r="A144" s="160"/>
      <c r="B144" s="18" t="s">
        <v>10</v>
      </c>
      <c r="C144" s="21" t="s">
        <v>37</v>
      </c>
      <c r="D144" s="18" t="s">
        <v>31</v>
      </c>
      <c r="E144" s="18">
        <v>3</v>
      </c>
      <c r="F144" s="18">
        <v>1</v>
      </c>
      <c r="G144" s="69">
        <f t="shared" si="8"/>
        <v>33.333333333333329</v>
      </c>
      <c r="H144" s="122"/>
    </row>
    <row r="145" spans="1:8" ht="50.25" customHeight="1" x14ac:dyDescent="0.25">
      <c r="A145" s="160"/>
      <c r="B145" s="28" t="s">
        <v>13</v>
      </c>
      <c r="C145" s="21" t="s">
        <v>47</v>
      </c>
      <c r="D145" s="18" t="s">
        <v>43</v>
      </c>
      <c r="E145" s="81">
        <f>E143/E144*1000</f>
        <v>328599.99999999994</v>
      </c>
      <c r="F145" s="81">
        <f>F143/F144*1000</f>
        <v>250000</v>
      </c>
      <c r="G145" s="69">
        <f t="shared" si="8"/>
        <v>76.080340839926976</v>
      </c>
      <c r="H145" s="122"/>
    </row>
    <row r="146" spans="1:8" ht="61.5" customHeight="1" x14ac:dyDescent="0.25">
      <c r="A146" s="160"/>
      <c r="B146" s="18" t="s">
        <v>139</v>
      </c>
      <c r="C146" s="21" t="s">
        <v>219</v>
      </c>
      <c r="D146" s="18" t="s">
        <v>18</v>
      </c>
      <c r="E146" s="18">
        <v>60</v>
      </c>
      <c r="F146" s="30">
        <v>20</v>
      </c>
      <c r="G146" s="18"/>
      <c r="H146" s="122"/>
    </row>
    <row r="147" spans="1:8" ht="19.5" customHeight="1" x14ac:dyDescent="0.25">
      <c r="A147" s="119" t="s">
        <v>238</v>
      </c>
      <c r="B147" s="120"/>
      <c r="C147" s="120"/>
      <c r="D147" s="120"/>
      <c r="E147" s="120"/>
      <c r="F147" s="120"/>
      <c r="G147" s="120"/>
      <c r="H147" s="121"/>
    </row>
    <row r="148" spans="1:8" ht="53.25" customHeight="1" x14ac:dyDescent="0.25">
      <c r="A148" s="21" t="s">
        <v>263</v>
      </c>
      <c r="B148" s="125"/>
      <c r="C148" s="126"/>
      <c r="D148" s="126"/>
      <c r="E148" s="126"/>
      <c r="F148" s="126"/>
      <c r="G148" s="126"/>
      <c r="H148" s="127"/>
    </row>
    <row r="149" spans="1:8" ht="31.5" customHeight="1" x14ac:dyDescent="0.25">
      <c r="A149" s="110" t="s">
        <v>120</v>
      </c>
      <c r="B149" s="68" t="s">
        <v>203</v>
      </c>
      <c r="C149" s="84" t="s">
        <v>214</v>
      </c>
      <c r="D149" s="79" t="s">
        <v>50</v>
      </c>
      <c r="E149" s="80">
        <f>E153+E157+E161</f>
        <v>2909</v>
      </c>
      <c r="F149" s="80">
        <f>F153+F157+F161</f>
        <v>870</v>
      </c>
      <c r="G149" s="80">
        <f>F149/E149*100</f>
        <v>29.907184599518732</v>
      </c>
      <c r="H149" s="116"/>
    </row>
    <row r="150" spans="1:8" ht="81.75" customHeight="1" x14ac:dyDescent="0.25">
      <c r="A150" s="111"/>
      <c r="B150" s="68" t="s">
        <v>136</v>
      </c>
      <c r="C150" s="31" t="s">
        <v>206</v>
      </c>
      <c r="D150" s="79" t="s">
        <v>15</v>
      </c>
      <c r="E150" s="81">
        <v>4</v>
      </c>
      <c r="F150" s="81">
        <v>2</v>
      </c>
      <c r="G150" s="80">
        <f t="shared" ref="G150" si="9">F150/E150*100</f>
        <v>50</v>
      </c>
      <c r="H150" s="117"/>
    </row>
    <row r="151" spans="1:8" ht="43.5" customHeight="1" x14ac:dyDescent="0.25">
      <c r="A151" s="112"/>
      <c r="B151" s="68" t="s">
        <v>220</v>
      </c>
      <c r="C151" s="31" t="s">
        <v>208</v>
      </c>
      <c r="D151" s="79" t="s">
        <v>14</v>
      </c>
      <c r="E151" s="80">
        <v>727.3</v>
      </c>
      <c r="F151" s="80">
        <v>435</v>
      </c>
      <c r="G151" s="80">
        <f>F151/E151*100</f>
        <v>59.810257115358176</v>
      </c>
      <c r="H151" s="117"/>
    </row>
    <row r="152" spans="1:8" ht="75.75" customHeight="1" x14ac:dyDescent="0.25">
      <c r="A152" s="21"/>
      <c r="B152" s="68" t="s">
        <v>139</v>
      </c>
      <c r="C152" s="31" t="s">
        <v>207</v>
      </c>
      <c r="D152" s="79" t="s">
        <v>18</v>
      </c>
      <c r="E152" s="80">
        <v>66.7</v>
      </c>
      <c r="F152" s="80">
        <v>33.299999999999997</v>
      </c>
      <c r="G152" s="80">
        <v>49.9</v>
      </c>
      <c r="H152" s="118"/>
    </row>
    <row r="153" spans="1:8" ht="24" customHeight="1" x14ac:dyDescent="0.25">
      <c r="A153" s="124" t="s">
        <v>117</v>
      </c>
      <c r="B153" s="68" t="s">
        <v>12</v>
      </c>
      <c r="C153" s="84" t="s">
        <v>214</v>
      </c>
      <c r="D153" s="18" t="s">
        <v>50</v>
      </c>
      <c r="E153" s="69">
        <v>206</v>
      </c>
      <c r="F153" s="18">
        <v>101.5</v>
      </c>
      <c r="G153" s="79">
        <f t="shared" ref="G153:G163" si="10">F153/E153*100</f>
        <v>49.271844660194176</v>
      </c>
      <c r="H153" s="123" t="s">
        <v>271</v>
      </c>
    </row>
    <row r="154" spans="1:8" ht="66.75" customHeight="1" x14ac:dyDescent="0.25">
      <c r="A154" s="124"/>
      <c r="B154" s="18" t="s">
        <v>10</v>
      </c>
      <c r="C154" s="21" t="s">
        <v>36</v>
      </c>
      <c r="D154" s="18" t="s">
        <v>15</v>
      </c>
      <c r="E154" s="18">
        <v>13</v>
      </c>
      <c r="F154" s="18">
        <v>4</v>
      </c>
      <c r="G154" s="79">
        <f t="shared" si="10"/>
        <v>30.76923076923077</v>
      </c>
      <c r="H154" s="123"/>
    </row>
    <row r="155" spans="1:8" ht="84.75" customHeight="1" x14ac:dyDescent="0.25">
      <c r="A155" s="124"/>
      <c r="B155" s="28" t="s">
        <v>13</v>
      </c>
      <c r="C155" s="21" t="s">
        <v>39</v>
      </c>
      <c r="D155" s="18" t="s">
        <v>52</v>
      </c>
      <c r="E155" s="76">
        <f>E153/E154*1000</f>
        <v>15846.153846153848</v>
      </c>
      <c r="F155" s="76">
        <f t="shared" ref="F155" si="11">F153/F154*1000</f>
        <v>25375</v>
      </c>
      <c r="G155" s="79">
        <f t="shared" si="10"/>
        <v>160.13349514563103</v>
      </c>
      <c r="H155" s="123"/>
    </row>
    <row r="156" spans="1:8" ht="73.5" customHeight="1" x14ac:dyDescent="0.25">
      <c r="A156" s="124"/>
      <c r="B156" s="18" t="s">
        <v>139</v>
      </c>
      <c r="C156" s="21" t="s">
        <v>221</v>
      </c>
      <c r="D156" s="18" t="s">
        <v>18</v>
      </c>
      <c r="E156" s="18">
        <v>0</v>
      </c>
      <c r="F156" s="18">
        <v>0</v>
      </c>
      <c r="G156" s="79"/>
      <c r="H156" s="123"/>
    </row>
    <row r="157" spans="1:8" ht="21" customHeight="1" x14ac:dyDescent="0.25">
      <c r="A157" s="124" t="s">
        <v>118</v>
      </c>
      <c r="B157" s="68" t="s">
        <v>12</v>
      </c>
      <c r="C157" s="84" t="s">
        <v>214</v>
      </c>
      <c r="D157" s="18" t="s">
        <v>50</v>
      </c>
      <c r="E157" s="69">
        <v>159</v>
      </c>
      <c r="F157" s="69">
        <v>0</v>
      </c>
      <c r="G157" s="79">
        <f t="shared" si="10"/>
        <v>0</v>
      </c>
      <c r="H157" s="122" t="s">
        <v>271</v>
      </c>
    </row>
    <row r="158" spans="1:8" ht="36" customHeight="1" x14ac:dyDescent="0.25">
      <c r="A158" s="124"/>
      <c r="B158" s="18" t="s">
        <v>10</v>
      </c>
      <c r="C158" s="21" t="s">
        <v>51</v>
      </c>
      <c r="D158" s="18" t="s">
        <v>15</v>
      </c>
      <c r="E158" s="30">
        <v>50</v>
      </c>
      <c r="F158" s="30">
        <v>0</v>
      </c>
      <c r="G158" s="79">
        <f t="shared" si="10"/>
        <v>0</v>
      </c>
      <c r="H158" s="122"/>
    </row>
    <row r="159" spans="1:8" ht="35.25" customHeight="1" x14ac:dyDescent="0.25">
      <c r="A159" s="124"/>
      <c r="B159" s="28" t="s">
        <v>13</v>
      </c>
      <c r="C159" s="21" t="s">
        <v>45</v>
      </c>
      <c r="D159" s="18" t="s">
        <v>52</v>
      </c>
      <c r="E159" s="76">
        <f>E157/E158*1000</f>
        <v>3180</v>
      </c>
      <c r="F159" s="76"/>
      <c r="G159" s="79"/>
      <c r="H159" s="122"/>
    </row>
    <row r="160" spans="1:8" ht="63" customHeight="1" x14ac:dyDescent="0.25">
      <c r="A160" s="124"/>
      <c r="B160" s="18" t="s">
        <v>139</v>
      </c>
      <c r="C160" s="21" t="s">
        <v>222</v>
      </c>
      <c r="D160" s="18" t="s">
        <v>18</v>
      </c>
      <c r="E160" s="88">
        <v>0</v>
      </c>
      <c r="F160" s="69">
        <v>0</v>
      </c>
      <c r="G160" s="69"/>
      <c r="H160" s="122"/>
    </row>
    <row r="161" spans="1:8" ht="25.5" customHeight="1" x14ac:dyDescent="0.25">
      <c r="A161" s="124" t="s">
        <v>119</v>
      </c>
      <c r="B161" s="68" t="s">
        <v>12</v>
      </c>
      <c r="C161" s="84" t="s">
        <v>214</v>
      </c>
      <c r="D161" s="18" t="s">
        <v>50</v>
      </c>
      <c r="E161" s="77">
        <v>2544</v>
      </c>
      <c r="F161" s="77">
        <v>768.5</v>
      </c>
      <c r="G161" s="69">
        <f t="shared" si="10"/>
        <v>30.208333333333332</v>
      </c>
      <c r="H161" s="122" t="s">
        <v>271</v>
      </c>
    </row>
    <row r="162" spans="1:8" ht="49.5" customHeight="1" x14ac:dyDescent="0.25">
      <c r="A162" s="124"/>
      <c r="B162" s="18" t="s">
        <v>10</v>
      </c>
      <c r="C162" s="21" t="s">
        <v>37</v>
      </c>
      <c r="D162" s="18" t="s">
        <v>15</v>
      </c>
      <c r="E162" s="18">
        <v>5</v>
      </c>
      <c r="F162" s="18">
        <v>4</v>
      </c>
      <c r="G162" s="69">
        <f t="shared" si="10"/>
        <v>80</v>
      </c>
      <c r="H162" s="122"/>
    </row>
    <row r="163" spans="1:8" ht="50.25" customHeight="1" x14ac:dyDescent="0.25">
      <c r="A163" s="124"/>
      <c r="B163" s="28" t="s">
        <v>13</v>
      </c>
      <c r="C163" s="21" t="s">
        <v>47</v>
      </c>
      <c r="D163" s="18" t="s">
        <v>52</v>
      </c>
      <c r="E163" s="81">
        <f>E161/E162*1000</f>
        <v>508800</v>
      </c>
      <c r="F163" s="81">
        <f>F161/F162*1000</f>
        <v>192125</v>
      </c>
      <c r="G163" s="85">
        <f t="shared" si="10"/>
        <v>37.760416666666671</v>
      </c>
      <c r="H163" s="122"/>
    </row>
    <row r="164" spans="1:8" ht="54.75" customHeight="1" x14ac:dyDescent="0.25">
      <c r="A164" s="124"/>
      <c r="B164" s="18" t="s">
        <v>139</v>
      </c>
      <c r="C164" s="21" t="s">
        <v>223</v>
      </c>
      <c r="D164" s="18" t="s">
        <v>18</v>
      </c>
      <c r="E164" s="81">
        <v>0</v>
      </c>
      <c r="F164" s="81">
        <v>66.7</v>
      </c>
      <c r="G164" s="81"/>
      <c r="H164" s="122"/>
    </row>
    <row r="165" spans="1:8" ht="24.75" customHeight="1" x14ac:dyDescent="0.25">
      <c r="A165" s="119" t="s">
        <v>270</v>
      </c>
      <c r="B165" s="120"/>
      <c r="C165" s="120"/>
      <c r="D165" s="120"/>
      <c r="E165" s="120"/>
      <c r="F165" s="120"/>
      <c r="G165" s="120"/>
      <c r="H165" s="121"/>
    </row>
    <row r="166" spans="1:8" ht="22.5" customHeight="1" x14ac:dyDescent="0.25">
      <c r="A166" s="119" t="s">
        <v>239</v>
      </c>
      <c r="B166" s="120"/>
      <c r="C166" s="120"/>
      <c r="D166" s="120"/>
      <c r="E166" s="120"/>
      <c r="F166" s="120"/>
      <c r="G166" s="120"/>
      <c r="H166" s="121"/>
    </row>
    <row r="167" spans="1:8" ht="31.5" customHeight="1" x14ac:dyDescent="0.25">
      <c r="A167" s="21" t="s">
        <v>264</v>
      </c>
      <c r="B167" s="125"/>
      <c r="C167" s="126"/>
      <c r="D167" s="126"/>
      <c r="E167" s="126"/>
      <c r="F167" s="126"/>
      <c r="G167" s="126"/>
      <c r="H167" s="127"/>
    </row>
    <row r="168" spans="1:8" ht="62.25" customHeight="1" x14ac:dyDescent="0.25">
      <c r="A168" s="113" t="s">
        <v>265</v>
      </c>
      <c r="B168" s="68" t="s">
        <v>12</v>
      </c>
      <c r="C168" s="21" t="s">
        <v>224</v>
      </c>
      <c r="D168" s="18" t="s">
        <v>50</v>
      </c>
      <c r="E168" s="18">
        <v>10.1</v>
      </c>
      <c r="F168" s="69">
        <v>10</v>
      </c>
      <c r="G168" s="69">
        <f t="shared" ref="G168:G170" si="12">F168/E168*100</f>
        <v>99.009900990099013</v>
      </c>
      <c r="H168" s="116"/>
    </row>
    <row r="169" spans="1:8" ht="47.25" x14ac:dyDescent="0.25">
      <c r="A169" s="114"/>
      <c r="B169" s="18" t="s">
        <v>10</v>
      </c>
      <c r="C169" s="21" t="s">
        <v>232</v>
      </c>
      <c r="D169" s="18" t="s">
        <v>15</v>
      </c>
      <c r="E169" s="18">
        <v>7</v>
      </c>
      <c r="F169" s="18">
        <v>7</v>
      </c>
      <c r="G169" s="69">
        <f t="shared" si="12"/>
        <v>100</v>
      </c>
      <c r="H169" s="117"/>
    </row>
    <row r="170" spans="1:8" ht="49.5" customHeight="1" x14ac:dyDescent="0.25">
      <c r="A170" s="114"/>
      <c r="B170" s="28" t="s">
        <v>13</v>
      </c>
      <c r="C170" s="21" t="s">
        <v>231</v>
      </c>
      <c r="D170" s="18" t="s">
        <v>17</v>
      </c>
      <c r="E170" s="76">
        <v>1443</v>
      </c>
      <c r="F170" s="76">
        <v>1429</v>
      </c>
      <c r="G170" s="69">
        <f t="shared" si="12"/>
        <v>99.029799029799022</v>
      </c>
      <c r="H170" s="117"/>
    </row>
    <row r="171" spans="1:8" ht="69.75" customHeight="1" x14ac:dyDescent="0.25">
      <c r="A171" s="115"/>
      <c r="B171" s="68" t="s">
        <v>11</v>
      </c>
      <c r="C171" s="21" t="s">
        <v>230</v>
      </c>
      <c r="D171" s="18" t="s">
        <v>53</v>
      </c>
      <c r="E171" s="18">
        <v>0</v>
      </c>
      <c r="F171" s="18">
        <v>60.5</v>
      </c>
      <c r="G171" s="18"/>
      <c r="H171" s="118"/>
    </row>
    <row r="176" spans="1:8" ht="18.75" x14ac:dyDescent="0.3">
      <c r="A176" s="209" t="s">
        <v>281</v>
      </c>
      <c r="B176" s="210"/>
      <c r="C176" s="210"/>
      <c r="D176" s="210"/>
      <c r="E176" s="210"/>
      <c r="F176" s="210"/>
      <c r="G176" s="210"/>
      <c r="H176" s="210"/>
    </row>
    <row r="177" spans="1:8" ht="13.5" customHeight="1" x14ac:dyDescent="0.25">
      <c r="B177" s="39"/>
      <c r="D177" s="39"/>
      <c r="E177" s="39"/>
      <c r="F177" s="39"/>
      <c r="G177" s="39"/>
      <c r="H177" s="39"/>
    </row>
    <row r="178" spans="1:8" ht="15.75" x14ac:dyDescent="0.25">
      <c r="A178" s="208" t="s">
        <v>277</v>
      </c>
      <c r="B178" s="211"/>
      <c r="C178" s="211"/>
      <c r="D178" s="211"/>
      <c r="E178" s="211"/>
      <c r="F178" s="211"/>
      <c r="G178" s="211"/>
      <c r="H178" s="211"/>
    </row>
    <row r="179" spans="1:8" ht="22.5" customHeight="1" x14ac:dyDescent="0.25">
      <c r="A179" s="98"/>
      <c r="B179" s="195"/>
      <c r="C179" s="195"/>
      <c r="D179" s="195"/>
      <c r="E179" s="195"/>
      <c r="F179" s="195"/>
      <c r="G179" s="195"/>
      <c r="H179" s="195"/>
    </row>
  </sheetData>
  <mergeCells count="119">
    <mergeCell ref="A176:H176"/>
    <mergeCell ref="A178:H178"/>
    <mergeCell ref="A179:H179"/>
    <mergeCell ref="A31:A34"/>
    <mergeCell ref="A166:H166"/>
    <mergeCell ref="B167:H167"/>
    <mergeCell ref="A51:A54"/>
    <mergeCell ref="B51:B52"/>
    <mergeCell ref="B71:B72"/>
    <mergeCell ref="A71:A74"/>
    <mergeCell ref="B76:B77"/>
    <mergeCell ref="A80:A82"/>
    <mergeCell ref="A105:A108"/>
    <mergeCell ref="A61:H61"/>
    <mergeCell ref="A157:A160"/>
    <mergeCell ref="A93:A94"/>
    <mergeCell ref="H44:H47"/>
    <mergeCell ref="H135:H138"/>
    <mergeCell ref="H131:H134"/>
    <mergeCell ref="H123:H126"/>
    <mergeCell ref="A121:H121"/>
    <mergeCell ref="B122:H122"/>
    <mergeCell ref="H161:H164"/>
    <mergeCell ref="H157:H160"/>
    <mergeCell ref="H153:H156"/>
    <mergeCell ref="H139:H142"/>
    <mergeCell ref="A10:A11"/>
    <mergeCell ref="H127:H130"/>
    <mergeCell ref="H48:H50"/>
    <mergeCell ref="A39:A40"/>
    <mergeCell ref="A48:A50"/>
    <mergeCell ref="A55:A56"/>
    <mergeCell ref="A57:A60"/>
    <mergeCell ref="A64:A65"/>
    <mergeCell ref="B67:B68"/>
    <mergeCell ref="A66:A70"/>
    <mergeCell ref="B83:B84"/>
    <mergeCell ref="A83:A86"/>
    <mergeCell ref="A87:A90"/>
    <mergeCell ref="H101:H104"/>
    <mergeCell ref="H35:H38"/>
    <mergeCell ref="H55:H56"/>
    <mergeCell ref="H57:H60"/>
    <mergeCell ref="H51:H54"/>
    <mergeCell ref="B43:G43"/>
    <mergeCell ref="B75:G75"/>
    <mergeCell ref="A43:A47"/>
    <mergeCell ref="A75:A79"/>
    <mergeCell ref="A101:A104"/>
    <mergeCell ref="B44:B45"/>
    <mergeCell ref="A4:H4"/>
    <mergeCell ref="A5:H5"/>
    <mergeCell ref="A6:H6"/>
    <mergeCell ref="H7:H8"/>
    <mergeCell ref="E7:F7"/>
    <mergeCell ref="A7:A8"/>
    <mergeCell ref="B7:B8"/>
    <mergeCell ref="C7:C8"/>
    <mergeCell ref="D7:D8"/>
    <mergeCell ref="G7:G8"/>
    <mergeCell ref="D1:H2"/>
    <mergeCell ref="H143:H146"/>
    <mergeCell ref="A147:H147"/>
    <mergeCell ref="B148:H148"/>
    <mergeCell ref="A123:A126"/>
    <mergeCell ref="A127:A130"/>
    <mergeCell ref="A131:A134"/>
    <mergeCell ref="A135:A138"/>
    <mergeCell ref="A161:A164"/>
    <mergeCell ref="A139:A142"/>
    <mergeCell ref="A143:A146"/>
    <mergeCell ref="A153:A156"/>
    <mergeCell ref="H24:H25"/>
    <mergeCell ref="H39:H40"/>
    <mergeCell ref="H41:H42"/>
    <mergeCell ref="B27:B28"/>
    <mergeCell ref="A21:H21"/>
    <mergeCell ref="B23:H23"/>
    <mergeCell ref="A12:H12"/>
    <mergeCell ref="A13:H13"/>
    <mergeCell ref="B14:H14"/>
    <mergeCell ref="A22:H22"/>
    <mergeCell ref="A15:A18"/>
    <mergeCell ref="B26:G26"/>
    <mergeCell ref="A24:A25"/>
    <mergeCell ref="H15:H20"/>
    <mergeCell ref="H31:H34"/>
    <mergeCell ref="H27:H30"/>
    <mergeCell ref="A35:A38"/>
    <mergeCell ref="A41:A42"/>
    <mergeCell ref="B35:B36"/>
    <mergeCell ref="A26:A30"/>
    <mergeCell ref="B31:B32"/>
    <mergeCell ref="A62:H62"/>
    <mergeCell ref="B63:H63"/>
    <mergeCell ref="A91:H91"/>
    <mergeCell ref="B66:H66"/>
    <mergeCell ref="A113:A116"/>
    <mergeCell ref="B92:H92"/>
    <mergeCell ref="B97:B98"/>
    <mergeCell ref="H76:H79"/>
    <mergeCell ref="H80:H82"/>
    <mergeCell ref="H83:H86"/>
    <mergeCell ref="H87:H90"/>
    <mergeCell ref="H96:H100"/>
    <mergeCell ref="H67:H74"/>
    <mergeCell ref="A96:A100"/>
    <mergeCell ref="A109:A112"/>
    <mergeCell ref="A95:H95"/>
    <mergeCell ref="A149:A151"/>
    <mergeCell ref="A168:A171"/>
    <mergeCell ref="H168:H171"/>
    <mergeCell ref="A165:H165"/>
    <mergeCell ref="H149:H152"/>
    <mergeCell ref="H117:H120"/>
    <mergeCell ref="H113:H116"/>
    <mergeCell ref="H109:H112"/>
    <mergeCell ref="H105:H108"/>
    <mergeCell ref="A117:A120"/>
  </mergeCells>
  <pageMargins left="0.51181102362204722" right="0.11811023622047245" top="1.1811023622047245" bottom="0.15748031496062992" header="0.31496062992125984" footer="0.31496062992125984"/>
  <pageSetup paperSize="9" orientation="landscape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2</vt:lpstr>
      <vt:lpstr>Додаток 3</vt:lpstr>
      <vt:lpstr>'Додаток 2'!Заголовки_для_печати</vt:lpstr>
      <vt:lpstr>'Додаток 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Гладка Ірина Миколаївна</dc:creator>
  <cp:lastModifiedBy>Пєхова Людмила Миколаївна</cp:lastModifiedBy>
  <cp:lastPrinted>2025-06-09T08:35:49Z</cp:lastPrinted>
  <dcterms:created xsi:type="dcterms:W3CDTF">2015-06-05T18:19:34Z</dcterms:created>
  <dcterms:modified xsi:type="dcterms:W3CDTF">2025-06-09T08:36:31Z</dcterms:modified>
</cp:coreProperties>
</file>