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-FS2\dfei\VFVS\2025\ДОДАТКИ 2025\Звіт\Звіт кредитування\ІІ квартал 2025\"/>
    </mc:Choice>
  </mc:AlternateContent>
  <bookViews>
    <workbookView xWindow="0" yWindow="0" windowWidth="23040" windowHeight="7820" tabRatio="601"/>
  </bookViews>
  <sheets>
    <sheet name="дод 3 (с)" sheetId="1" r:id="rId1"/>
  </sheets>
  <definedNames>
    <definedName name="_xlnm.Print_Titles" localSheetId="0">'дод 3 (с)'!$13:$16</definedName>
    <definedName name="_xlnm.Print_Area" localSheetId="0">'дод 3 (с)'!$A$1:$AD$43</definedName>
  </definedNames>
  <calcPr calcId="162913"/>
</workbook>
</file>

<file path=xl/calcChain.xml><?xml version="1.0" encoding="utf-8"?>
<calcChain xmlns="http://schemas.openxmlformats.org/spreadsheetml/2006/main">
  <c r="V23" i="1" l="1"/>
  <c r="M21" i="1"/>
  <c r="M20" i="1"/>
  <c r="M32" i="1"/>
  <c r="V32" i="1"/>
  <c r="F21" i="1"/>
  <c r="G21" i="1"/>
  <c r="H21" i="1"/>
  <c r="I21" i="1"/>
  <c r="J21" i="1"/>
  <c r="K21" i="1"/>
  <c r="L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E21" i="1"/>
  <c r="AA22" i="1"/>
  <c r="AB22" i="1"/>
  <c r="AC22" i="1"/>
  <c r="AD22" i="1"/>
  <c r="X22" i="1"/>
  <c r="Y22" i="1"/>
  <c r="Z22" i="1"/>
  <c r="Z23" i="1"/>
  <c r="W22" i="1"/>
  <c r="M22" i="1"/>
  <c r="L22" i="1"/>
  <c r="H22" i="1"/>
  <c r="H24" i="1"/>
  <c r="AD19" i="1" l="1"/>
  <c r="AD18" i="1" s="1"/>
  <c r="AD17" i="1" s="1"/>
  <c r="AC19" i="1"/>
  <c r="AC18" i="1" s="1"/>
  <c r="AC17" i="1" s="1"/>
  <c r="AB19" i="1"/>
  <c r="AA19" i="1"/>
  <c r="AA18" i="1" s="1"/>
  <c r="AA17" i="1" s="1"/>
  <c r="Y19" i="1"/>
  <c r="Y18" i="1" s="1"/>
  <c r="Y17" i="1" s="1"/>
  <c r="X19" i="1"/>
  <c r="X18" i="1" s="1"/>
  <c r="X17" i="1" s="1"/>
  <c r="P18" i="1"/>
  <c r="P17" i="1" s="1"/>
  <c r="R18" i="1"/>
  <c r="R17" i="1" s="1"/>
  <c r="S18" i="1"/>
  <c r="S17" i="1" s="1"/>
  <c r="T18" i="1"/>
  <c r="T17" i="1" s="1"/>
  <c r="U18" i="1"/>
  <c r="U17" i="1" s="1"/>
  <c r="V18" i="1"/>
  <c r="V17" i="1" s="1"/>
  <c r="W18" i="1"/>
  <c r="W17" i="1" s="1"/>
  <c r="AB18" i="1"/>
  <c r="AB17" i="1" s="1"/>
  <c r="O18" i="1"/>
  <c r="O17" i="1" s="1"/>
  <c r="Q19" i="1"/>
  <c r="Z19" i="1" s="1"/>
  <c r="Z18" i="1" s="1"/>
  <c r="Z17" i="1" s="1"/>
  <c r="Q18" i="1" l="1"/>
  <c r="Q17" i="1" s="1"/>
  <c r="Q31" i="1"/>
  <c r="Q27" i="1"/>
  <c r="Q25" i="1" s="1"/>
  <c r="Q24" i="1" s="1"/>
  <c r="W31" i="1" l="1"/>
  <c r="X31" i="1"/>
  <c r="Y31" i="1"/>
  <c r="AA31" i="1"/>
  <c r="AB31" i="1"/>
  <c r="AC31" i="1"/>
  <c r="AC30" i="1"/>
  <c r="AB30" i="1"/>
  <c r="AA30" i="1"/>
  <c r="Y30" i="1"/>
  <c r="X30" i="1"/>
  <c r="W30" i="1"/>
  <c r="U31" i="1"/>
  <c r="V31" i="1" s="1"/>
  <c r="U30" i="1"/>
  <c r="Q30" i="1"/>
  <c r="L31" i="1" l="1"/>
  <c r="AD31" i="1" s="1"/>
  <c r="L30" i="1"/>
  <c r="L29" i="1" s="1"/>
  <c r="L28" i="1" s="1"/>
  <c r="H31" i="1"/>
  <c r="Z31" i="1" s="1"/>
  <c r="H30" i="1"/>
  <c r="H26" i="1"/>
  <c r="F29" i="1"/>
  <c r="F28" i="1" s="1"/>
  <c r="G29" i="1"/>
  <c r="G28" i="1" s="1"/>
  <c r="I29" i="1"/>
  <c r="I28" i="1" s="1"/>
  <c r="J29" i="1"/>
  <c r="J28" i="1" s="1"/>
  <c r="K29" i="1"/>
  <c r="K28" i="1" s="1"/>
  <c r="N29" i="1"/>
  <c r="N28" i="1" s="1"/>
  <c r="O29" i="1"/>
  <c r="O28" i="1" s="1"/>
  <c r="P29" i="1"/>
  <c r="P28" i="1" s="1"/>
  <c r="Q29" i="1"/>
  <c r="Q28" i="1" s="1"/>
  <c r="R29" i="1"/>
  <c r="R28" i="1" s="1"/>
  <c r="S29" i="1"/>
  <c r="S28" i="1" s="1"/>
  <c r="T29" i="1"/>
  <c r="T28" i="1" s="1"/>
  <c r="U29" i="1"/>
  <c r="U28" i="1" s="1"/>
  <c r="V29" i="1"/>
  <c r="V28" i="1" s="1"/>
  <c r="W29" i="1"/>
  <c r="W28" i="1" s="1"/>
  <c r="X29" i="1"/>
  <c r="X28" i="1" s="1"/>
  <c r="Y29" i="1"/>
  <c r="Y28" i="1" s="1"/>
  <c r="AA29" i="1"/>
  <c r="AA28" i="1" s="1"/>
  <c r="AB29" i="1"/>
  <c r="AB28" i="1" s="1"/>
  <c r="AC29" i="1"/>
  <c r="AC28" i="1" s="1"/>
  <c r="E29" i="1"/>
  <c r="E28" i="1"/>
  <c r="AD30" i="1" l="1"/>
  <c r="AD29" i="1"/>
  <c r="AD28" i="1" s="1"/>
  <c r="H29" i="1"/>
  <c r="H28" i="1" s="1"/>
  <c r="Z30" i="1"/>
  <c r="Z29" i="1" s="1"/>
  <c r="Z28" i="1" s="1"/>
  <c r="M30" i="1"/>
  <c r="M29" i="1" s="1"/>
  <c r="M28" i="1" s="1"/>
  <c r="AB27" i="1" l="1"/>
  <c r="AC23" i="1" l="1"/>
  <c r="AC20" i="1" s="1"/>
  <c r="AC27" i="1"/>
  <c r="AA27" i="1"/>
  <c r="AC26" i="1"/>
  <c r="AB26" i="1"/>
  <c r="AB25" i="1" s="1"/>
  <c r="AB24" i="1" s="1"/>
  <c r="AA26" i="1"/>
  <c r="AB23" i="1"/>
  <c r="AB20" i="1" s="1"/>
  <c r="AA23" i="1"/>
  <c r="AA20" i="1" s="1"/>
  <c r="U27" i="1"/>
  <c r="T25" i="1"/>
  <c r="T24" i="1" s="1"/>
  <c r="S25" i="1"/>
  <c r="S24" i="1" s="1"/>
  <c r="R25" i="1"/>
  <c r="R24" i="1" s="1"/>
  <c r="U23" i="1"/>
  <c r="U20" i="1" s="1"/>
  <c r="T20" i="1"/>
  <c r="T32" i="1" s="1"/>
  <c r="S20" i="1"/>
  <c r="R20" i="1"/>
  <c r="L26" i="1"/>
  <c r="M26" i="1" s="1"/>
  <c r="K25" i="1"/>
  <c r="K24" i="1" s="1"/>
  <c r="K32" i="1" s="1"/>
  <c r="I25" i="1"/>
  <c r="I24" i="1" s="1"/>
  <c r="L20" i="1"/>
  <c r="K20" i="1"/>
  <c r="J20" i="1"/>
  <c r="I20" i="1"/>
  <c r="I32" i="1" l="1"/>
  <c r="R32" i="1"/>
  <c r="AC25" i="1"/>
  <c r="AC24" i="1" s="1"/>
  <c r="AC32" i="1" s="1"/>
  <c r="AB32" i="1"/>
  <c r="S32" i="1"/>
  <c r="L25" i="1"/>
  <c r="L24" i="1" s="1"/>
  <c r="L32" i="1" s="1"/>
  <c r="AA25" i="1"/>
  <c r="AA24" i="1" s="1"/>
  <c r="AA32" i="1" s="1"/>
  <c r="AD27" i="1"/>
  <c r="U25" i="1"/>
  <c r="U24" i="1" s="1"/>
  <c r="U32" i="1" s="1"/>
  <c r="AD26" i="1"/>
  <c r="AD23" i="1"/>
  <c r="AD20" i="1" s="1"/>
  <c r="J25" i="1"/>
  <c r="J24" i="1" s="1"/>
  <c r="J32" i="1" s="1"/>
  <c r="AD25" i="1" l="1"/>
  <c r="AD24" i="1" s="1"/>
  <c r="AD32" i="1" s="1"/>
  <c r="F25" i="1"/>
  <c r="F24" i="1" s="1"/>
  <c r="G25" i="1"/>
  <c r="G24" i="1" s="1"/>
  <c r="N25" i="1"/>
  <c r="N24" i="1" s="1"/>
  <c r="O25" i="1"/>
  <c r="O24" i="1" s="1"/>
  <c r="P25" i="1"/>
  <c r="P24" i="1" s="1"/>
  <c r="E25" i="1"/>
  <c r="E24" i="1" s="1"/>
  <c r="W27" i="1"/>
  <c r="X27" i="1"/>
  <c r="Y27" i="1"/>
  <c r="Y26" i="1"/>
  <c r="X26" i="1"/>
  <c r="W26" i="1"/>
  <c r="F20" i="1"/>
  <c r="G20" i="1"/>
  <c r="H20" i="1"/>
  <c r="N20" i="1"/>
  <c r="O20" i="1"/>
  <c r="P20" i="1"/>
  <c r="E20" i="1"/>
  <c r="Y23" i="1"/>
  <c r="Y20" i="1" s="1"/>
  <c r="X23" i="1"/>
  <c r="X20" i="1" s="1"/>
  <c r="W23" i="1"/>
  <c r="W20" i="1" s="1"/>
  <c r="Q23" i="1"/>
  <c r="N32" i="1" l="1"/>
  <c r="P32" i="1"/>
  <c r="E32" i="1"/>
  <c r="G32" i="1"/>
  <c r="F32" i="1"/>
  <c r="O32" i="1"/>
  <c r="Q20" i="1"/>
  <c r="Q32" i="1" s="1"/>
  <c r="V20" i="1"/>
  <c r="Z27" i="1"/>
  <c r="V27" i="1"/>
  <c r="V25" i="1" s="1"/>
  <c r="V24" i="1" s="1"/>
  <c r="H25" i="1"/>
  <c r="H32" i="1" s="1"/>
  <c r="M25" i="1"/>
  <c r="M24" i="1" s="1"/>
  <c r="W25" i="1"/>
  <c r="W24" i="1" s="1"/>
  <c r="W32" i="1" s="1"/>
  <c r="Y25" i="1"/>
  <c r="Y24" i="1" s="1"/>
  <c r="Y32" i="1" s="1"/>
  <c r="X25" i="1"/>
  <c r="X24" i="1" s="1"/>
  <c r="X32" i="1" s="1"/>
  <c r="Z20" i="1"/>
  <c r="Z26" i="1"/>
  <c r="Z25" i="1" l="1"/>
  <c r="Z24" i="1" s="1"/>
  <c r="Z32" i="1" s="1"/>
</calcChain>
</file>

<file path=xl/sharedStrings.xml><?xml version="1.0" encoding="utf-8"?>
<sst xmlns="http://schemas.openxmlformats.org/spreadsheetml/2006/main" count="107" uniqueCount="63">
  <si>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</si>
  <si>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</si>
  <si>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</si>
  <si>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</si>
  <si>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</si>
  <si>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</si>
  <si>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</si>
  <si>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</si>
  <si>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</si>
  <si>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</si>
  <si>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</si>
  <si>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</si>
  <si>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Х</t>
  </si>
  <si>
    <t>УСЬОГО</t>
  </si>
  <si>
    <t>1200000</t>
  </si>
  <si>
    <t>Департамент інфраструктури міста Сумської міської ради</t>
  </si>
  <si>
    <t>1210000</t>
  </si>
  <si>
    <t>1218862</t>
  </si>
  <si>
    <t>8862</t>
  </si>
  <si>
    <t>0490</t>
  </si>
  <si>
    <t>1500000</t>
  </si>
  <si>
    <t>Управління капітального будівництва та дорожнього господарства Сумської міської ради</t>
  </si>
  <si>
    <t>1510000</t>
  </si>
  <si>
    <t>1518821</t>
  </si>
  <si>
    <t>8821</t>
  </si>
  <si>
    <t>1060</t>
  </si>
  <si>
    <t>1518822</t>
  </si>
  <si>
    <t>8822</t>
  </si>
  <si>
    <t>Повернення бюджетних позичок, наданих суб’єктам господарювання</t>
  </si>
  <si>
    <t>Фактичне виконання</t>
  </si>
  <si>
    <t>% виконання до затвердженого  по бюджету</t>
  </si>
  <si>
    <t>Затверджено по бюджету</t>
  </si>
  <si>
    <t>(грн.)</t>
  </si>
  <si>
    <t>3700000</t>
  </si>
  <si>
    <t>Департамент фінансів, економіки та інвестицій Сумської міської ради</t>
  </si>
  <si>
    <t>3718881</t>
  </si>
  <si>
    <t>8881</t>
  </si>
  <si>
    <t>Надання коштів для забезпечення гарантійних зобов'язань за позичальників, що отримали кредити під місцеві гарантії</t>
  </si>
  <si>
    <t>3718882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</si>
  <si>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</si>
  <si>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</si>
  <si>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 xml:space="preserve">  </t>
  </si>
  <si>
    <t>Надання пільгових довгострокових кредитів молодим сім’ям та одиноким молодим громадянам на будівництво/реконструкцію/ придбання житла</t>
  </si>
  <si>
    <t>Повернення пільгових довгострокових кредитів, наданих молодим сім’ям та одиноким молодим громадянам на будівництво/реконструкцію/придбання житла</t>
  </si>
  <si>
    <t xml:space="preserve"> (код бюджету)</t>
  </si>
  <si>
    <t>0200000</t>
  </si>
  <si>
    <t>Виконавчий комітет Сумської міської ради</t>
  </si>
  <si>
    <t>0210000</t>
  </si>
  <si>
    <t>0218862</t>
  </si>
  <si>
    <t>1853100000</t>
  </si>
  <si>
    <t xml:space="preserve">                            Додаток  3</t>
  </si>
  <si>
    <t>до    рішення     Сумської    міської     ради</t>
  </si>
  <si>
    <t>«Про    звіт    про      виконання     бюджету</t>
  </si>
  <si>
    <t xml:space="preserve">Сумської  міської  територіальної  громади </t>
  </si>
  <si>
    <t>Секретар Сумської міської ради</t>
  </si>
  <si>
    <t>Артем КОБЗАР</t>
  </si>
  <si>
    <t>за  І півріччя 2025 року»</t>
  </si>
  <si>
    <t>Звіт про виконання повернення кредитів до бюджету Сумської міської територіальної громади та надання кредитів з бюджету                                                                                                                                                                                                                              Сумської міської територіальної громади за І півріччя 2025 року</t>
  </si>
  <si>
    <t>1218861</t>
  </si>
  <si>
    <t>8861</t>
  </si>
  <si>
    <t>Надання бюджетних позичок суб'єктам господарювання</t>
  </si>
  <si>
    <t>Виконавець: ________Лариса СКИРТАЧ</t>
  </si>
  <si>
    <t>від  25 лютого 2026  року   № 6529 -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</si>
</sst>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u/>
      <sz val="3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3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/>
    <xf numFmtId="3" fontId="6" fillId="0" borderId="0" xfId="0" applyNumberFormat="1" applyFont="1" applyFill="1" applyAlignment="1"/>
    <xf numFmtId="0" fontId="16" fillId="0" borderId="0" xfId="0" applyNumberFormat="1" applyFont="1" applyFill="1" applyAlignment="1" applyProtection="1"/>
    <xf numFmtId="0" fontId="36" fillId="0" borderId="0" xfId="0" applyFont="1" applyFill="1" applyAlignment="1">
      <alignment vertical="center" textRotation="180"/>
    </xf>
    <xf numFmtId="0" fontId="16" fillId="0" borderId="0" xfId="0" applyNumberFormat="1" applyFont="1" applyFill="1" applyAlignment="1" applyProtection="1">
      <alignment horizontal="left"/>
    </xf>
    <xf numFmtId="0" fontId="16" fillId="0" borderId="0" xfId="0" applyNumberFormat="1" applyFont="1" applyFill="1" applyAlignment="1" applyProtection="1">
      <alignment horizontal="center"/>
    </xf>
    <xf numFmtId="0" fontId="33" fillId="0" borderId="0" xfId="0" applyFont="1" applyFill="1"/>
    <xf numFmtId="0" fontId="3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8" fillId="0" borderId="0" xfId="0" applyFont="1" applyFill="1"/>
    <xf numFmtId="0" fontId="35" fillId="0" borderId="0" xfId="0" applyFont="1" applyFill="1" applyAlignment="1">
      <alignment horizontal="right" vertical="center"/>
    </xf>
    <xf numFmtId="0" fontId="2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14" fillId="0" borderId="1" xfId="0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4" fontId="23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0" xfId="0" applyFont="1" applyFill="1" applyAlignment="1">
      <alignment vertical="center" textRotation="180"/>
    </xf>
    <xf numFmtId="0" fontId="17" fillId="0" borderId="0" xfId="0" applyNumberFormat="1" applyFont="1" applyFill="1" applyAlignment="1" applyProtection="1">
      <alignment horizontal="center"/>
    </xf>
    <xf numFmtId="0" fontId="17" fillId="0" borderId="0" xfId="0" applyNumberFormat="1" applyFont="1" applyFill="1" applyAlignment="1" applyProtection="1"/>
    <xf numFmtId="4" fontId="17" fillId="0" borderId="0" xfId="0" applyNumberFormat="1" applyFont="1" applyFill="1" applyAlignment="1" applyProtection="1"/>
    <xf numFmtId="0" fontId="17" fillId="0" borderId="0" xfId="0" applyFont="1" applyFill="1"/>
    <xf numFmtId="0" fontId="32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7" fillId="0" borderId="0" xfId="0" applyFont="1" applyFill="1" applyBorder="1"/>
    <xf numFmtId="49" fontId="17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textRotation="180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Border="1" applyAlignment="1"/>
    <xf numFmtId="4" fontId="17" fillId="0" borderId="0" xfId="0" applyNumberFormat="1" applyFont="1" applyFill="1"/>
    <xf numFmtId="3" fontId="19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 textRotation="180"/>
    </xf>
    <xf numFmtId="0" fontId="12" fillId="0" borderId="1" xfId="0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 applyProtection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 vertical="center" textRotation="180"/>
    </xf>
    <xf numFmtId="14" fontId="17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40" fillId="0" borderId="0" xfId="0" applyNumberFormat="1" applyFont="1" applyFill="1" applyAlignment="1" applyProtection="1">
      <alignment horizontal="left"/>
    </xf>
    <xf numFmtId="0" fontId="32" fillId="0" borderId="0" xfId="0" applyFont="1" applyFill="1" applyBorder="1" applyAlignment="1">
      <alignment horizontal="left" vertical="distributed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 applyProtection="1"/>
    <xf numFmtId="49" fontId="38" fillId="0" borderId="0" xfId="0" applyNumberFormat="1" applyFont="1" applyFill="1" applyAlignment="1">
      <alignment horizontal="center" vertical="center"/>
    </xf>
    <xf numFmtId="49" fontId="37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 applyProtection="1">
      <alignment horizontal="left"/>
    </xf>
    <xf numFmtId="0" fontId="20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4"/>
  <sheetViews>
    <sheetView showZeros="0" tabSelected="1" view="pageBreakPreview" topLeftCell="A34" zoomScale="30" zoomScaleNormal="100" zoomScaleSheetLayoutView="30" workbookViewId="0">
      <selection activeCell="B42" sqref="B42"/>
    </sheetView>
  </sheetViews>
  <sheetFormatPr defaultColWidth="8.8984375" defaultRowHeight="13" x14ac:dyDescent="0.3"/>
  <cols>
    <col min="1" max="1" width="14.69921875" style="1" customWidth="1"/>
    <col min="2" max="2" width="14.3984375" style="1" customWidth="1"/>
    <col min="3" max="3" width="17.19921875" style="1" customWidth="1"/>
    <col min="4" max="4" width="24.8984375" style="1" customWidth="1"/>
    <col min="5" max="5" width="17.59765625" style="1" customWidth="1"/>
    <col min="6" max="6" width="18.69921875" style="1" customWidth="1"/>
    <col min="7" max="8" width="18.3984375" style="1" customWidth="1"/>
    <col min="9" max="9" width="20.8984375" style="1" customWidth="1"/>
    <col min="10" max="10" width="12.3984375" style="1" customWidth="1"/>
    <col min="11" max="11" width="9.3984375" style="1" customWidth="1"/>
    <col min="12" max="12" width="20" style="1" customWidth="1"/>
    <col min="13" max="13" width="10.19921875" style="1" customWidth="1"/>
    <col min="14" max="14" width="7.3984375" style="1" customWidth="1"/>
    <col min="15" max="15" width="21.19921875" style="1" customWidth="1"/>
    <col min="16" max="16" width="20.19921875" style="1" customWidth="1"/>
    <col min="17" max="17" width="19.8984375" style="1" customWidth="1"/>
    <col min="18" max="18" width="7.3984375" style="1" customWidth="1"/>
    <col min="19" max="19" width="18.59765625" style="1" customWidth="1"/>
    <col min="20" max="20" width="17.3984375" style="1" customWidth="1"/>
    <col min="21" max="21" width="19.796875" style="1" customWidth="1"/>
    <col min="22" max="22" width="10.59765625" style="1" customWidth="1"/>
    <col min="23" max="23" width="18.3984375" style="1" customWidth="1"/>
    <col min="24" max="24" width="20.3984375" style="1" customWidth="1"/>
    <col min="25" max="25" width="21.19921875" style="1" customWidth="1"/>
    <col min="26" max="26" width="22.296875" style="1" customWidth="1"/>
    <col min="27" max="27" width="19.69921875" style="1" customWidth="1"/>
    <col min="28" max="28" width="18.19921875" style="1" customWidth="1"/>
    <col min="29" max="29" width="15.19921875" style="1" customWidth="1"/>
    <col min="30" max="30" width="18.296875" style="1" customWidth="1"/>
    <col min="31" max="31" width="8.8984375" style="61"/>
    <col min="32" max="16384" width="8.8984375" style="1"/>
  </cols>
  <sheetData>
    <row r="1" spans="1:31" ht="35.5" x14ac:dyDescent="0.75">
      <c r="R1" s="2"/>
      <c r="S1" s="2"/>
      <c r="T1" s="2"/>
      <c r="U1" s="2"/>
      <c r="V1" s="2"/>
      <c r="W1" s="80" t="s">
        <v>50</v>
      </c>
      <c r="X1" s="80"/>
      <c r="Y1" s="80"/>
      <c r="Z1" s="80"/>
      <c r="AA1" s="80"/>
      <c r="AB1" s="80"/>
      <c r="AC1" s="80"/>
      <c r="AD1" s="3"/>
      <c r="AE1" s="4"/>
    </row>
    <row r="2" spans="1:31" ht="35.5" x14ac:dyDescent="0.75">
      <c r="R2" s="2"/>
      <c r="S2" s="2"/>
      <c r="T2" s="2"/>
      <c r="U2" s="2"/>
      <c r="V2" s="2"/>
      <c r="W2" s="83" t="s">
        <v>51</v>
      </c>
      <c r="X2" s="83"/>
      <c r="Y2" s="83"/>
      <c r="Z2" s="83"/>
      <c r="AA2" s="83"/>
      <c r="AB2" s="83"/>
      <c r="AC2" s="83"/>
      <c r="AD2" s="83"/>
      <c r="AE2" s="4"/>
    </row>
    <row r="3" spans="1:31" ht="35.5" x14ac:dyDescent="0.75">
      <c r="R3" s="2"/>
      <c r="S3" s="2"/>
      <c r="T3" s="2"/>
      <c r="U3" s="2"/>
      <c r="V3" s="2"/>
      <c r="W3" s="83" t="s">
        <v>52</v>
      </c>
      <c r="X3" s="83"/>
      <c r="Y3" s="83"/>
      <c r="Z3" s="83"/>
      <c r="AA3" s="83"/>
      <c r="AB3" s="83"/>
      <c r="AC3" s="83"/>
      <c r="AD3" s="83"/>
      <c r="AE3" s="4"/>
    </row>
    <row r="4" spans="1:31" ht="35.5" x14ac:dyDescent="0.75">
      <c r="R4" s="2"/>
      <c r="S4" s="2"/>
      <c r="T4" s="2"/>
      <c r="U4" s="2"/>
      <c r="V4" s="2"/>
      <c r="W4" s="63" t="s">
        <v>53</v>
      </c>
      <c r="X4" s="63"/>
      <c r="Y4" s="63"/>
      <c r="Z4" s="63"/>
      <c r="AA4" s="63"/>
      <c r="AB4" s="63"/>
      <c r="AC4" s="63"/>
      <c r="AD4" s="63"/>
      <c r="AE4" s="4"/>
    </row>
    <row r="5" spans="1:31" ht="35.5" x14ac:dyDescent="0.75">
      <c r="R5" s="2"/>
      <c r="S5" s="2"/>
      <c r="T5" s="2"/>
      <c r="U5" s="2"/>
      <c r="V5" s="2"/>
      <c r="W5" s="63" t="s">
        <v>56</v>
      </c>
      <c r="X5" s="63"/>
      <c r="Y5" s="63"/>
      <c r="Z5" s="63"/>
      <c r="AA5" s="63"/>
      <c r="AB5" s="63"/>
      <c r="AC5" s="63"/>
      <c r="AD5" s="63"/>
      <c r="AE5" s="4"/>
    </row>
    <row r="6" spans="1:31" ht="35.5" x14ac:dyDescent="0.75">
      <c r="W6" s="83" t="s">
        <v>62</v>
      </c>
      <c r="X6" s="83"/>
      <c r="Y6" s="83"/>
      <c r="Z6" s="83"/>
      <c r="AA6" s="83"/>
      <c r="AB6" s="83"/>
      <c r="AC6" s="83"/>
      <c r="AD6" s="5"/>
      <c r="AE6" s="4"/>
    </row>
    <row r="7" spans="1:31" ht="30.65" customHeight="1" x14ac:dyDescent="0.75">
      <c r="W7" s="63"/>
      <c r="X7" s="63"/>
      <c r="Y7" s="63"/>
      <c r="Z7" s="63"/>
      <c r="AA7" s="63"/>
      <c r="AB7" s="63"/>
      <c r="AC7" s="63"/>
      <c r="AD7" s="5"/>
      <c r="AE7" s="4"/>
    </row>
    <row r="8" spans="1:31" ht="30.5" customHeight="1" x14ac:dyDescent="0.55000000000000004">
      <c r="W8" s="6"/>
      <c r="X8" s="6"/>
      <c r="Y8" s="6"/>
      <c r="Z8" s="6"/>
      <c r="AA8" s="6"/>
      <c r="AB8" s="6"/>
      <c r="AC8" s="3"/>
      <c r="AD8" s="3"/>
      <c r="AE8" s="4"/>
    </row>
    <row r="9" spans="1:31" ht="89.5" customHeight="1" x14ac:dyDescent="0.3">
      <c r="A9" s="82" t="s">
        <v>57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4"/>
    </row>
    <row r="10" spans="1:31" ht="41" x14ac:dyDescent="0.8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1" t="s">
        <v>49</v>
      </c>
      <c r="Q10" s="81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4"/>
    </row>
    <row r="11" spans="1:31" ht="30.5" x14ac:dyDescent="0.3">
      <c r="P11" s="85" t="s">
        <v>44</v>
      </c>
      <c r="Q11" s="85"/>
      <c r="AE11" s="4"/>
    </row>
    <row r="12" spans="1:31" ht="28" customHeight="1" x14ac:dyDescent="0.7">
      <c r="A12" s="9"/>
      <c r="P12" s="10"/>
      <c r="Q12" s="10"/>
      <c r="Z12" s="9"/>
      <c r="AD12" s="11" t="s">
        <v>32</v>
      </c>
      <c r="AE12" s="4"/>
    </row>
    <row r="13" spans="1:31" s="12" customFormat="1" ht="57.5" customHeight="1" x14ac:dyDescent="0.35">
      <c r="A13" s="67" t="s">
        <v>0</v>
      </c>
      <c r="B13" s="67" t="s">
        <v>1</v>
      </c>
      <c r="C13" s="67" t="s">
        <v>2</v>
      </c>
      <c r="D13" s="84" t="s">
        <v>3</v>
      </c>
      <c r="E13" s="73" t="s">
        <v>4</v>
      </c>
      <c r="F13" s="74"/>
      <c r="G13" s="74"/>
      <c r="H13" s="74"/>
      <c r="I13" s="74"/>
      <c r="J13" s="74"/>
      <c r="K13" s="74"/>
      <c r="L13" s="74"/>
      <c r="M13" s="75"/>
      <c r="N13" s="86" t="s">
        <v>5</v>
      </c>
      <c r="O13" s="87"/>
      <c r="P13" s="87"/>
      <c r="Q13" s="87"/>
      <c r="R13" s="87"/>
      <c r="S13" s="87"/>
      <c r="T13" s="87"/>
      <c r="U13" s="87"/>
      <c r="V13" s="88"/>
      <c r="W13" s="73" t="s">
        <v>6</v>
      </c>
      <c r="X13" s="74"/>
      <c r="Y13" s="74"/>
      <c r="Z13" s="74"/>
      <c r="AA13" s="74"/>
      <c r="AB13" s="74"/>
      <c r="AC13" s="74"/>
      <c r="AD13" s="75"/>
      <c r="AE13" s="4"/>
    </row>
    <row r="14" spans="1:31" s="12" customFormat="1" ht="47" customHeight="1" x14ac:dyDescent="0.35">
      <c r="A14" s="67"/>
      <c r="B14" s="67"/>
      <c r="C14" s="67"/>
      <c r="D14" s="84"/>
      <c r="E14" s="77" t="s">
        <v>31</v>
      </c>
      <c r="F14" s="78"/>
      <c r="G14" s="78"/>
      <c r="H14" s="79"/>
      <c r="I14" s="76" t="s">
        <v>29</v>
      </c>
      <c r="J14" s="76"/>
      <c r="K14" s="76"/>
      <c r="L14" s="76"/>
      <c r="M14" s="70" t="s">
        <v>30</v>
      </c>
      <c r="N14" s="77" t="s">
        <v>31</v>
      </c>
      <c r="O14" s="78"/>
      <c r="P14" s="78"/>
      <c r="Q14" s="79"/>
      <c r="R14" s="76" t="s">
        <v>29</v>
      </c>
      <c r="S14" s="76"/>
      <c r="T14" s="76"/>
      <c r="U14" s="76"/>
      <c r="V14" s="70" t="s">
        <v>30</v>
      </c>
      <c r="W14" s="77" t="s">
        <v>31</v>
      </c>
      <c r="X14" s="78"/>
      <c r="Y14" s="78"/>
      <c r="Z14" s="79"/>
      <c r="AA14" s="76" t="s">
        <v>29</v>
      </c>
      <c r="AB14" s="76"/>
      <c r="AC14" s="76"/>
      <c r="AD14" s="76"/>
      <c r="AE14" s="4"/>
    </row>
    <row r="15" spans="1:31" s="12" customFormat="1" ht="27" customHeight="1" x14ac:dyDescent="0.35">
      <c r="A15" s="67"/>
      <c r="B15" s="67"/>
      <c r="C15" s="67"/>
      <c r="D15" s="84"/>
      <c r="E15" s="67" t="s">
        <v>7</v>
      </c>
      <c r="F15" s="67" t="s">
        <v>8</v>
      </c>
      <c r="G15" s="67"/>
      <c r="H15" s="67" t="s">
        <v>9</v>
      </c>
      <c r="I15" s="67" t="s">
        <v>7</v>
      </c>
      <c r="J15" s="67" t="s">
        <v>8</v>
      </c>
      <c r="K15" s="67"/>
      <c r="L15" s="67" t="s">
        <v>9</v>
      </c>
      <c r="M15" s="71"/>
      <c r="N15" s="67" t="s">
        <v>7</v>
      </c>
      <c r="O15" s="67" t="s">
        <v>8</v>
      </c>
      <c r="P15" s="67"/>
      <c r="Q15" s="67" t="s">
        <v>9</v>
      </c>
      <c r="R15" s="67" t="s">
        <v>7</v>
      </c>
      <c r="S15" s="67" t="s">
        <v>8</v>
      </c>
      <c r="T15" s="67"/>
      <c r="U15" s="67" t="s">
        <v>9</v>
      </c>
      <c r="V15" s="71"/>
      <c r="W15" s="67" t="s">
        <v>7</v>
      </c>
      <c r="X15" s="67" t="s">
        <v>8</v>
      </c>
      <c r="Y15" s="67"/>
      <c r="Z15" s="67" t="s">
        <v>9</v>
      </c>
      <c r="AA15" s="67" t="s">
        <v>7</v>
      </c>
      <c r="AB15" s="67" t="s">
        <v>8</v>
      </c>
      <c r="AC15" s="67"/>
      <c r="AD15" s="67" t="s">
        <v>9</v>
      </c>
      <c r="AE15" s="4"/>
    </row>
    <row r="16" spans="1:31" s="12" customFormat="1" ht="91" customHeight="1" x14ac:dyDescent="0.35">
      <c r="A16" s="67"/>
      <c r="B16" s="67"/>
      <c r="C16" s="67"/>
      <c r="D16" s="84"/>
      <c r="E16" s="67"/>
      <c r="F16" s="62" t="s">
        <v>10</v>
      </c>
      <c r="G16" s="62" t="s">
        <v>11</v>
      </c>
      <c r="H16" s="67"/>
      <c r="I16" s="67"/>
      <c r="J16" s="62" t="s">
        <v>10</v>
      </c>
      <c r="K16" s="13" t="s">
        <v>11</v>
      </c>
      <c r="L16" s="67"/>
      <c r="M16" s="72"/>
      <c r="N16" s="67"/>
      <c r="O16" s="62" t="s">
        <v>10</v>
      </c>
      <c r="P16" s="62" t="s">
        <v>11</v>
      </c>
      <c r="Q16" s="67"/>
      <c r="R16" s="67"/>
      <c r="S16" s="62" t="s">
        <v>10</v>
      </c>
      <c r="T16" s="13" t="s">
        <v>11</v>
      </c>
      <c r="U16" s="67"/>
      <c r="V16" s="72"/>
      <c r="W16" s="67"/>
      <c r="X16" s="62" t="s">
        <v>10</v>
      </c>
      <c r="Y16" s="62" t="s">
        <v>11</v>
      </c>
      <c r="Z16" s="67"/>
      <c r="AA16" s="67"/>
      <c r="AB16" s="62" t="s">
        <v>10</v>
      </c>
      <c r="AC16" s="62" t="s">
        <v>11</v>
      </c>
      <c r="AD16" s="67"/>
      <c r="AE16" s="4"/>
    </row>
    <row r="17" spans="1:31" s="18" customFormat="1" ht="69.5" customHeight="1" x14ac:dyDescent="0.25">
      <c r="A17" s="14" t="s">
        <v>45</v>
      </c>
      <c r="B17" s="15"/>
      <c r="C17" s="15"/>
      <c r="D17" s="16" t="s">
        <v>46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f>O18</f>
        <v>-300000</v>
      </c>
      <c r="P17" s="17">
        <f t="shared" ref="P17:AD18" si="0">P18</f>
        <v>-300000</v>
      </c>
      <c r="Q17" s="17">
        <f t="shared" si="0"/>
        <v>-300000</v>
      </c>
      <c r="R17" s="17">
        <f t="shared" si="0"/>
        <v>0</v>
      </c>
      <c r="S17" s="17">
        <f t="shared" si="0"/>
        <v>0</v>
      </c>
      <c r="T17" s="17">
        <f t="shared" si="0"/>
        <v>0</v>
      </c>
      <c r="U17" s="17">
        <f t="shared" si="0"/>
        <v>0</v>
      </c>
      <c r="V17" s="17">
        <f t="shared" si="0"/>
        <v>0</v>
      </c>
      <c r="W17" s="17">
        <f t="shared" si="0"/>
        <v>0</v>
      </c>
      <c r="X17" s="17">
        <f t="shared" si="0"/>
        <v>-300000</v>
      </c>
      <c r="Y17" s="17">
        <f t="shared" si="0"/>
        <v>-300000</v>
      </c>
      <c r="Z17" s="17">
        <f t="shared" si="0"/>
        <v>-300000</v>
      </c>
      <c r="AA17" s="17">
        <f t="shared" si="0"/>
        <v>0</v>
      </c>
      <c r="AB17" s="17">
        <f t="shared" si="0"/>
        <v>0</v>
      </c>
      <c r="AC17" s="17">
        <f t="shared" si="0"/>
        <v>0</v>
      </c>
      <c r="AD17" s="17">
        <f t="shared" si="0"/>
        <v>0</v>
      </c>
      <c r="AE17" s="4"/>
    </row>
    <row r="18" spans="1:31" s="18" customFormat="1" ht="71" customHeight="1" x14ac:dyDescent="0.25">
      <c r="A18" s="19" t="s">
        <v>47</v>
      </c>
      <c r="B18" s="20"/>
      <c r="C18" s="20"/>
      <c r="D18" s="21" t="s">
        <v>46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>
        <f>O19</f>
        <v>-300000</v>
      </c>
      <c r="P18" s="22">
        <f t="shared" si="0"/>
        <v>-300000</v>
      </c>
      <c r="Q18" s="22">
        <f t="shared" si="0"/>
        <v>-300000</v>
      </c>
      <c r="R18" s="22">
        <f t="shared" si="0"/>
        <v>0</v>
      </c>
      <c r="S18" s="22">
        <f t="shared" si="0"/>
        <v>0</v>
      </c>
      <c r="T18" s="22">
        <f t="shared" si="0"/>
        <v>0</v>
      </c>
      <c r="U18" s="22">
        <f t="shared" si="0"/>
        <v>0</v>
      </c>
      <c r="V18" s="22">
        <f t="shared" si="0"/>
        <v>0</v>
      </c>
      <c r="W18" s="22">
        <f t="shared" si="0"/>
        <v>0</v>
      </c>
      <c r="X18" s="22">
        <f t="shared" si="0"/>
        <v>-300000</v>
      </c>
      <c r="Y18" s="22">
        <f t="shared" si="0"/>
        <v>-300000</v>
      </c>
      <c r="Z18" s="22">
        <f t="shared" si="0"/>
        <v>-300000</v>
      </c>
      <c r="AA18" s="22">
        <f t="shared" si="0"/>
        <v>0</v>
      </c>
      <c r="AB18" s="22">
        <f t="shared" si="0"/>
        <v>0</v>
      </c>
      <c r="AC18" s="22">
        <f t="shared" si="0"/>
        <v>0</v>
      </c>
      <c r="AD18" s="22">
        <f t="shared" si="0"/>
        <v>0</v>
      </c>
      <c r="AE18" s="4"/>
    </row>
    <row r="19" spans="1:31" s="28" customFormat="1" ht="70.5" customHeight="1" x14ac:dyDescent="0.3">
      <c r="A19" s="23" t="s">
        <v>48</v>
      </c>
      <c r="B19" s="24" t="s">
        <v>18</v>
      </c>
      <c r="C19" s="24" t="s">
        <v>19</v>
      </c>
      <c r="D19" s="25" t="s">
        <v>28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-300000</v>
      </c>
      <c r="P19" s="26">
        <v>-300000</v>
      </c>
      <c r="Q19" s="26">
        <f>O19+N19</f>
        <v>-300000</v>
      </c>
      <c r="R19" s="26"/>
      <c r="S19" s="26"/>
      <c r="T19" s="26"/>
      <c r="U19" s="26"/>
      <c r="V19" s="27"/>
      <c r="W19" s="26"/>
      <c r="X19" s="26">
        <f t="shared" ref="X19" si="1">O19+F19</f>
        <v>-300000</v>
      </c>
      <c r="Y19" s="26">
        <f t="shared" ref="Y19" si="2">P19+G19</f>
        <v>-300000</v>
      </c>
      <c r="Z19" s="26">
        <f t="shared" ref="Z19" si="3">Q19+H19</f>
        <v>-300000</v>
      </c>
      <c r="AA19" s="26">
        <f t="shared" ref="AA19" si="4">R19+I19</f>
        <v>0</v>
      </c>
      <c r="AB19" s="26">
        <f t="shared" ref="AB19" si="5">S19+J19</f>
        <v>0</v>
      </c>
      <c r="AC19" s="26">
        <f t="shared" ref="AC19" si="6">T19+K19</f>
        <v>0</v>
      </c>
      <c r="AD19" s="26">
        <f t="shared" ref="AD19" si="7">U19+L19</f>
        <v>0</v>
      </c>
      <c r="AE19" s="4"/>
    </row>
    <row r="20" spans="1:31" s="18" customFormat="1" ht="69.5" customHeight="1" x14ac:dyDescent="0.25">
      <c r="A20" s="14" t="s">
        <v>14</v>
      </c>
      <c r="B20" s="15"/>
      <c r="C20" s="15"/>
      <c r="D20" s="16" t="s">
        <v>15</v>
      </c>
      <c r="E20" s="17">
        <f>E21</f>
        <v>2500000</v>
      </c>
      <c r="F20" s="17">
        <f t="shared" ref="F20:AA20" si="8">F21</f>
        <v>0</v>
      </c>
      <c r="G20" s="17">
        <f t="shared" si="8"/>
        <v>0</v>
      </c>
      <c r="H20" s="17">
        <f t="shared" si="8"/>
        <v>2500000</v>
      </c>
      <c r="I20" s="17">
        <f>I21</f>
        <v>2500000</v>
      </c>
      <c r="J20" s="17">
        <f t="shared" si="8"/>
        <v>0</v>
      </c>
      <c r="K20" s="17">
        <f t="shared" si="8"/>
        <v>0</v>
      </c>
      <c r="L20" s="17">
        <f t="shared" si="8"/>
        <v>2500000</v>
      </c>
      <c r="M20" s="29">
        <f t="shared" ref="M20:M21" si="9">(L20/H20)*100</f>
        <v>100</v>
      </c>
      <c r="N20" s="17">
        <f t="shared" si="8"/>
        <v>0</v>
      </c>
      <c r="O20" s="17">
        <f t="shared" si="8"/>
        <v>-10154092</v>
      </c>
      <c r="P20" s="17">
        <f t="shared" si="8"/>
        <v>-10154092</v>
      </c>
      <c r="Q20" s="17">
        <f t="shared" si="8"/>
        <v>-10154092</v>
      </c>
      <c r="R20" s="17">
        <f t="shared" si="8"/>
        <v>0</v>
      </c>
      <c r="S20" s="17">
        <f t="shared" si="8"/>
        <v>0</v>
      </c>
      <c r="T20" s="17">
        <f t="shared" si="8"/>
        <v>0</v>
      </c>
      <c r="U20" s="17">
        <f t="shared" si="8"/>
        <v>0</v>
      </c>
      <c r="V20" s="29">
        <f t="shared" si="8"/>
        <v>0</v>
      </c>
      <c r="W20" s="17">
        <f t="shared" si="8"/>
        <v>2500000</v>
      </c>
      <c r="X20" s="17">
        <f t="shared" si="8"/>
        <v>-10154092</v>
      </c>
      <c r="Y20" s="17">
        <f t="shared" si="8"/>
        <v>-10154092</v>
      </c>
      <c r="Z20" s="17">
        <f t="shared" si="8"/>
        <v>-7654092</v>
      </c>
      <c r="AA20" s="17">
        <f t="shared" si="8"/>
        <v>2500000</v>
      </c>
      <c r="AB20" s="17">
        <f t="shared" ref="AB20:AD20" si="10">AB21</f>
        <v>0</v>
      </c>
      <c r="AC20" s="17">
        <f>AC21</f>
        <v>0</v>
      </c>
      <c r="AD20" s="17">
        <f t="shared" si="10"/>
        <v>2500000</v>
      </c>
      <c r="AE20" s="4"/>
    </row>
    <row r="21" spans="1:31" s="18" customFormat="1" ht="80" customHeight="1" x14ac:dyDescent="0.25">
      <c r="A21" s="19" t="s">
        <v>16</v>
      </c>
      <c r="B21" s="20"/>
      <c r="C21" s="20"/>
      <c r="D21" s="21" t="s">
        <v>15</v>
      </c>
      <c r="E21" s="22">
        <f>E23+E22</f>
        <v>2500000</v>
      </c>
      <c r="F21" s="22">
        <f t="shared" ref="F21:AD21" si="11">F23+F22</f>
        <v>0</v>
      </c>
      <c r="G21" s="22">
        <f t="shared" si="11"/>
        <v>0</v>
      </c>
      <c r="H21" s="22">
        <f t="shared" si="11"/>
        <v>2500000</v>
      </c>
      <c r="I21" s="22">
        <f t="shared" si="11"/>
        <v>2500000</v>
      </c>
      <c r="J21" s="22">
        <f t="shared" si="11"/>
        <v>0</v>
      </c>
      <c r="K21" s="22">
        <f t="shared" si="11"/>
        <v>0</v>
      </c>
      <c r="L21" s="22">
        <f t="shared" si="11"/>
        <v>2500000</v>
      </c>
      <c r="M21" s="29">
        <f t="shared" si="9"/>
        <v>100</v>
      </c>
      <c r="N21" s="22">
        <f t="shared" si="11"/>
        <v>0</v>
      </c>
      <c r="O21" s="22">
        <f t="shared" si="11"/>
        <v>-10154092</v>
      </c>
      <c r="P21" s="22">
        <f t="shared" si="11"/>
        <v>-10154092</v>
      </c>
      <c r="Q21" s="22">
        <f t="shared" si="11"/>
        <v>-10154092</v>
      </c>
      <c r="R21" s="22">
        <f t="shared" si="11"/>
        <v>0</v>
      </c>
      <c r="S21" s="22">
        <f t="shared" si="11"/>
        <v>0</v>
      </c>
      <c r="T21" s="22">
        <f t="shared" si="11"/>
        <v>0</v>
      </c>
      <c r="U21" s="22">
        <f t="shared" si="11"/>
        <v>0</v>
      </c>
      <c r="V21" s="22">
        <f t="shared" si="11"/>
        <v>0</v>
      </c>
      <c r="W21" s="22">
        <f t="shared" si="11"/>
        <v>2500000</v>
      </c>
      <c r="X21" s="22">
        <f t="shared" si="11"/>
        <v>-10154092</v>
      </c>
      <c r="Y21" s="22">
        <f t="shared" si="11"/>
        <v>-10154092</v>
      </c>
      <c r="Z21" s="22">
        <f t="shared" si="11"/>
        <v>-7654092</v>
      </c>
      <c r="AA21" s="22">
        <f t="shared" si="11"/>
        <v>2500000</v>
      </c>
      <c r="AB21" s="22">
        <f t="shared" si="11"/>
        <v>0</v>
      </c>
      <c r="AC21" s="22">
        <f t="shared" si="11"/>
        <v>0</v>
      </c>
      <c r="AD21" s="22">
        <f t="shared" si="11"/>
        <v>2500000</v>
      </c>
      <c r="AE21" s="4"/>
    </row>
    <row r="22" spans="1:31" s="28" customFormat="1" ht="70.5" customHeight="1" x14ac:dyDescent="0.3">
      <c r="A22" s="23" t="s">
        <v>58</v>
      </c>
      <c r="B22" s="24" t="s">
        <v>59</v>
      </c>
      <c r="C22" s="24" t="s">
        <v>19</v>
      </c>
      <c r="D22" s="25" t="s">
        <v>60</v>
      </c>
      <c r="E22" s="26">
        <v>2500000</v>
      </c>
      <c r="F22" s="26"/>
      <c r="G22" s="26"/>
      <c r="H22" s="26">
        <f>F22+E22</f>
        <v>2500000</v>
      </c>
      <c r="I22" s="26">
        <v>2500000</v>
      </c>
      <c r="J22" s="26"/>
      <c r="K22" s="26"/>
      <c r="L22" s="26">
        <f>J22+I22</f>
        <v>2500000</v>
      </c>
      <c r="M22" s="27">
        <f>(L22/H22)*100</f>
        <v>100</v>
      </c>
      <c r="N22" s="26"/>
      <c r="O22" s="26"/>
      <c r="P22" s="26"/>
      <c r="Q22" s="26"/>
      <c r="R22" s="26"/>
      <c r="S22" s="26"/>
      <c r="T22" s="26"/>
      <c r="U22" s="26"/>
      <c r="V22" s="64"/>
      <c r="W22" s="26">
        <f t="shared" ref="W22" si="12">N22+E22</f>
        <v>2500000</v>
      </c>
      <c r="X22" s="26">
        <f t="shared" ref="X22" si="13">O22+F22</f>
        <v>0</v>
      </c>
      <c r="Y22" s="26">
        <f t="shared" ref="Y22" si="14">P22+G22</f>
        <v>0</v>
      </c>
      <c r="Z22" s="26">
        <f>Q22+H22</f>
        <v>2500000</v>
      </c>
      <c r="AA22" s="26">
        <f t="shared" ref="AA22" si="15">R22+I22</f>
        <v>2500000</v>
      </c>
      <c r="AB22" s="26">
        <f t="shared" ref="AB22" si="16">S22+J22</f>
        <v>0</v>
      </c>
      <c r="AC22" s="26">
        <f t="shared" ref="AC22" si="17">T22+K22</f>
        <v>0</v>
      </c>
      <c r="AD22" s="26">
        <f t="shared" ref="AD22" si="18">U22+L22</f>
        <v>2500000</v>
      </c>
      <c r="AE22" s="4"/>
    </row>
    <row r="23" spans="1:31" s="28" customFormat="1" ht="70.5" customHeight="1" x14ac:dyDescent="0.3">
      <c r="A23" s="23" t="s">
        <v>17</v>
      </c>
      <c r="B23" s="24" t="s">
        <v>18</v>
      </c>
      <c r="C23" s="24" t="s">
        <v>19</v>
      </c>
      <c r="D23" s="25" t="s">
        <v>28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>
        <v>-10154092</v>
      </c>
      <c r="P23" s="26">
        <v>-10154092</v>
      </c>
      <c r="Q23" s="26">
        <f>O23+N23</f>
        <v>-10154092</v>
      </c>
      <c r="R23" s="26"/>
      <c r="S23" s="26"/>
      <c r="T23" s="26"/>
      <c r="U23" s="26">
        <f>S23+R23</f>
        <v>0</v>
      </c>
      <c r="V23" s="27">
        <f>U23/Q23*100</f>
        <v>0</v>
      </c>
      <c r="W23" s="26">
        <f t="shared" ref="W23:AD23" si="19">N23+E23</f>
        <v>0</v>
      </c>
      <c r="X23" s="26">
        <f t="shared" si="19"/>
        <v>-10154092</v>
      </c>
      <c r="Y23" s="26">
        <f t="shared" si="19"/>
        <v>-10154092</v>
      </c>
      <c r="Z23" s="26">
        <f>Q23+H23</f>
        <v>-10154092</v>
      </c>
      <c r="AA23" s="26">
        <f t="shared" si="19"/>
        <v>0</v>
      </c>
      <c r="AB23" s="26">
        <f t="shared" si="19"/>
        <v>0</v>
      </c>
      <c r="AC23" s="26">
        <f t="shared" si="19"/>
        <v>0</v>
      </c>
      <c r="AD23" s="26">
        <f t="shared" si="19"/>
        <v>0</v>
      </c>
      <c r="AE23" s="4"/>
    </row>
    <row r="24" spans="1:31" s="28" customFormat="1" ht="130.5" customHeight="1" x14ac:dyDescent="0.3">
      <c r="A24" s="14" t="s">
        <v>20</v>
      </c>
      <c r="B24" s="24"/>
      <c r="C24" s="24"/>
      <c r="D24" s="16" t="s">
        <v>21</v>
      </c>
      <c r="E24" s="17">
        <f>E25</f>
        <v>0</v>
      </c>
      <c r="F24" s="17">
        <f t="shared" ref="F24:AD24" si="20">F25</f>
        <v>972000</v>
      </c>
      <c r="G24" s="17">
        <f t="shared" si="20"/>
        <v>0</v>
      </c>
      <c r="H24" s="17">
        <f>H25</f>
        <v>972000</v>
      </c>
      <c r="I24" s="17">
        <f>I25</f>
        <v>0</v>
      </c>
      <c r="J24" s="17">
        <f t="shared" si="20"/>
        <v>0</v>
      </c>
      <c r="K24" s="17">
        <f t="shared" si="20"/>
        <v>0</v>
      </c>
      <c r="L24" s="17">
        <f t="shared" si="20"/>
        <v>0</v>
      </c>
      <c r="M24" s="29">
        <f t="shared" si="20"/>
        <v>0</v>
      </c>
      <c r="N24" s="17">
        <f t="shared" si="20"/>
        <v>0</v>
      </c>
      <c r="O24" s="17">
        <f t="shared" si="20"/>
        <v>-972000</v>
      </c>
      <c r="P24" s="17">
        <f t="shared" si="20"/>
        <v>0</v>
      </c>
      <c r="Q24" s="17">
        <f>Q25</f>
        <v>-972000</v>
      </c>
      <c r="R24" s="17">
        <f t="shared" si="20"/>
        <v>0</v>
      </c>
      <c r="S24" s="17">
        <f t="shared" si="20"/>
        <v>-703755.97</v>
      </c>
      <c r="T24" s="17">
        <f t="shared" si="20"/>
        <v>0</v>
      </c>
      <c r="U24" s="17">
        <f t="shared" si="20"/>
        <v>-703755.97</v>
      </c>
      <c r="V24" s="29">
        <f t="shared" si="20"/>
        <v>72.40287757201645</v>
      </c>
      <c r="W24" s="17">
        <f t="shared" si="20"/>
        <v>0</v>
      </c>
      <c r="X24" s="17">
        <f t="shared" si="20"/>
        <v>0</v>
      </c>
      <c r="Y24" s="17">
        <f t="shared" si="20"/>
        <v>0</v>
      </c>
      <c r="Z24" s="17">
        <f t="shared" si="20"/>
        <v>0</v>
      </c>
      <c r="AA24" s="17">
        <f t="shared" si="20"/>
        <v>0</v>
      </c>
      <c r="AB24" s="17">
        <f t="shared" si="20"/>
        <v>-703755.97</v>
      </c>
      <c r="AC24" s="17">
        <f t="shared" si="20"/>
        <v>0</v>
      </c>
      <c r="AD24" s="17">
        <f t="shared" si="20"/>
        <v>-703755.97</v>
      </c>
      <c r="AE24" s="4"/>
    </row>
    <row r="25" spans="1:31" s="28" customFormat="1" ht="136.5" customHeight="1" x14ac:dyDescent="0.3">
      <c r="A25" s="19" t="s">
        <v>22</v>
      </c>
      <c r="B25" s="31"/>
      <c r="C25" s="31"/>
      <c r="D25" s="21" t="s">
        <v>21</v>
      </c>
      <c r="E25" s="22">
        <f>E26+E27</f>
        <v>0</v>
      </c>
      <c r="F25" s="22">
        <f t="shared" ref="F25:Z25" si="21">F26+F27</f>
        <v>972000</v>
      </c>
      <c r="G25" s="22">
        <f t="shared" si="21"/>
        <v>0</v>
      </c>
      <c r="H25" s="22">
        <f t="shared" si="21"/>
        <v>972000</v>
      </c>
      <c r="I25" s="22">
        <f>I26+I27</f>
        <v>0</v>
      </c>
      <c r="J25" s="22">
        <f t="shared" ref="J25:L25" si="22">J26+J27</f>
        <v>0</v>
      </c>
      <c r="K25" s="22">
        <f t="shared" si="22"/>
        <v>0</v>
      </c>
      <c r="L25" s="22">
        <f t="shared" si="22"/>
        <v>0</v>
      </c>
      <c r="M25" s="30">
        <f t="shared" ref="M25" si="23">M26+M27</f>
        <v>0</v>
      </c>
      <c r="N25" s="22">
        <f t="shared" si="21"/>
        <v>0</v>
      </c>
      <c r="O25" s="22">
        <f t="shared" si="21"/>
        <v>-972000</v>
      </c>
      <c r="P25" s="22">
        <f t="shared" si="21"/>
        <v>0</v>
      </c>
      <c r="Q25" s="22">
        <f>Q26+Q27</f>
        <v>-972000</v>
      </c>
      <c r="R25" s="22">
        <f t="shared" ref="R25:U25" si="24">R26+R27</f>
        <v>0</v>
      </c>
      <c r="S25" s="22">
        <f t="shared" si="24"/>
        <v>-703755.97</v>
      </c>
      <c r="T25" s="22">
        <f t="shared" si="24"/>
        <v>0</v>
      </c>
      <c r="U25" s="22">
        <f t="shared" si="24"/>
        <v>-703755.97</v>
      </c>
      <c r="V25" s="30">
        <f t="shared" ref="V25" si="25">V26+V27</f>
        <v>72.40287757201645</v>
      </c>
      <c r="W25" s="22">
        <f t="shared" si="21"/>
        <v>0</v>
      </c>
      <c r="X25" s="22">
        <f t="shared" si="21"/>
        <v>0</v>
      </c>
      <c r="Y25" s="22">
        <f t="shared" si="21"/>
        <v>0</v>
      </c>
      <c r="Z25" s="22">
        <f t="shared" si="21"/>
        <v>0</v>
      </c>
      <c r="AA25" s="22">
        <f t="shared" ref="AA25:AD25" si="26">AA26+AA27</f>
        <v>0</v>
      </c>
      <c r="AB25" s="22">
        <f t="shared" si="26"/>
        <v>-703755.97</v>
      </c>
      <c r="AC25" s="22">
        <f t="shared" si="26"/>
        <v>0</v>
      </c>
      <c r="AD25" s="22">
        <f t="shared" si="26"/>
        <v>-703755.97</v>
      </c>
      <c r="AE25" s="4"/>
    </row>
    <row r="26" spans="1:31" s="28" customFormat="1" ht="153" customHeight="1" x14ac:dyDescent="0.3">
      <c r="A26" s="23" t="s">
        <v>23</v>
      </c>
      <c r="B26" s="24" t="s">
        <v>24</v>
      </c>
      <c r="C26" s="24" t="s">
        <v>25</v>
      </c>
      <c r="D26" s="32" t="s">
        <v>42</v>
      </c>
      <c r="E26" s="26"/>
      <c r="F26" s="26">
        <v>972000</v>
      </c>
      <c r="G26" s="26"/>
      <c r="H26" s="26">
        <f>F26+E26</f>
        <v>972000</v>
      </c>
      <c r="I26" s="26"/>
      <c r="J26" s="26"/>
      <c r="K26" s="26"/>
      <c r="L26" s="26">
        <f>J26+I26</f>
        <v>0</v>
      </c>
      <c r="M26" s="27">
        <f>(L26/H26)*100</f>
        <v>0</v>
      </c>
      <c r="N26" s="26"/>
      <c r="O26" s="26"/>
      <c r="P26" s="26"/>
      <c r="Q26" s="26"/>
      <c r="R26" s="26"/>
      <c r="S26" s="26"/>
      <c r="T26" s="26"/>
      <c r="U26" s="26"/>
      <c r="V26" s="26"/>
      <c r="W26" s="26">
        <f t="shared" ref="W26:AD27" si="27">N26+E26</f>
        <v>0</v>
      </c>
      <c r="X26" s="26">
        <f t="shared" si="27"/>
        <v>972000</v>
      </c>
      <c r="Y26" s="26">
        <f t="shared" si="27"/>
        <v>0</v>
      </c>
      <c r="Z26" s="26">
        <f t="shared" si="27"/>
        <v>972000</v>
      </c>
      <c r="AA26" s="26">
        <f t="shared" si="27"/>
        <v>0</v>
      </c>
      <c r="AB26" s="26">
        <f t="shared" si="27"/>
        <v>0</v>
      </c>
      <c r="AC26" s="26">
        <f t="shared" si="27"/>
        <v>0</v>
      </c>
      <c r="AD26" s="26">
        <f t="shared" si="27"/>
        <v>0</v>
      </c>
      <c r="AE26" s="65"/>
    </row>
    <row r="27" spans="1:31" s="28" customFormat="1" ht="143" customHeight="1" x14ac:dyDescent="0.3">
      <c r="A27" s="23" t="s">
        <v>26</v>
      </c>
      <c r="B27" s="24" t="s">
        <v>27</v>
      </c>
      <c r="C27" s="24" t="s">
        <v>25</v>
      </c>
      <c r="D27" s="32" t="s">
        <v>43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>
        <v>-972000</v>
      </c>
      <c r="P27" s="26"/>
      <c r="Q27" s="26">
        <f>O27+N27</f>
        <v>-972000</v>
      </c>
      <c r="R27" s="26"/>
      <c r="S27" s="26">
        <v>-703755.97</v>
      </c>
      <c r="T27" s="26"/>
      <c r="U27" s="26">
        <f>S27+R27</f>
        <v>-703755.97</v>
      </c>
      <c r="V27" s="27">
        <f>U27/Q27*100</f>
        <v>72.40287757201645</v>
      </c>
      <c r="W27" s="26">
        <f t="shared" si="27"/>
        <v>0</v>
      </c>
      <c r="X27" s="26">
        <f t="shared" si="27"/>
        <v>-972000</v>
      </c>
      <c r="Y27" s="26">
        <f t="shared" si="27"/>
        <v>0</v>
      </c>
      <c r="Z27" s="26">
        <f t="shared" si="27"/>
        <v>-972000</v>
      </c>
      <c r="AA27" s="26">
        <f t="shared" si="27"/>
        <v>0</v>
      </c>
      <c r="AB27" s="26">
        <f t="shared" si="27"/>
        <v>-703755.97</v>
      </c>
      <c r="AC27" s="26">
        <f t="shared" si="27"/>
        <v>0</v>
      </c>
      <c r="AD27" s="26">
        <f t="shared" si="27"/>
        <v>-703755.97</v>
      </c>
      <c r="AE27" s="65"/>
    </row>
    <row r="28" spans="1:31" s="28" customFormat="1" ht="112" customHeight="1" x14ac:dyDescent="0.3">
      <c r="A28" s="33" t="s">
        <v>33</v>
      </c>
      <c r="B28" s="34"/>
      <c r="C28" s="34"/>
      <c r="D28" s="35" t="s">
        <v>34</v>
      </c>
      <c r="E28" s="36">
        <f>E29</f>
        <v>0</v>
      </c>
      <c r="F28" s="36">
        <f t="shared" ref="F28:AD28" si="28">F29</f>
        <v>8909267</v>
      </c>
      <c r="G28" s="36">
        <f t="shared" si="28"/>
        <v>8909267</v>
      </c>
      <c r="H28" s="36">
        <f t="shared" si="28"/>
        <v>8909267</v>
      </c>
      <c r="I28" s="36">
        <f t="shared" si="28"/>
        <v>0</v>
      </c>
      <c r="J28" s="36">
        <f t="shared" si="28"/>
        <v>0</v>
      </c>
      <c r="K28" s="36">
        <f t="shared" si="28"/>
        <v>0</v>
      </c>
      <c r="L28" s="36">
        <f t="shared" si="28"/>
        <v>0</v>
      </c>
      <c r="M28" s="36">
        <f t="shared" si="28"/>
        <v>0</v>
      </c>
      <c r="N28" s="36">
        <f t="shared" si="28"/>
        <v>0</v>
      </c>
      <c r="O28" s="36">
        <f t="shared" si="28"/>
        <v>-8909267</v>
      </c>
      <c r="P28" s="36">
        <f t="shared" si="28"/>
        <v>-8909267</v>
      </c>
      <c r="Q28" s="36">
        <f t="shared" si="28"/>
        <v>-8909267</v>
      </c>
      <c r="R28" s="36">
        <f t="shared" si="28"/>
        <v>0</v>
      </c>
      <c r="S28" s="36">
        <f t="shared" si="28"/>
        <v>0</v>
      </c>
      <c r="T28" s="36">
        <f t="shared" si="28"/>
        <v>0</v>
      </c>
      <c r="U28" s="36">
        <f t="shared" si="28"/>
        <v>0</v>
      </c>
      <c r="V28" s="36">
        <f t="shared" si="28"/>
        <v>0</v>
      </c>
      <c r="W28" s="36">
        <f t="shared" si="28"/>
        <v>0</v>
      </c>
      <c r="X28" s="36">
        <f t="shared" si="28"/>
        <v>0</v>
      </c>
      <c r="Y28" s="36">
        <f t="shared" si="28"/>
        <v>0</v>
      </c>
      <c r="Z28" s="36">
        <f t="shared" si="28"/>
        <v>0</v>
      </c>
      <c r="AA28" s="36">
        <f t="shared" si="28"/>
        <v>0</v>
      </c>
      <c r="AB28" s="36">
        <f t="shared" si="28"/>
        <v>0</v>
      </c>
      <c r="AC28" s="36">
        <f t="shared" si="28"/>
        <v>0</v>
      </c>
      <c r="AD28" s="36">
        <f t="shared" si="28"/>
        <v>0</v>
      </c>
      <c r="AE28" s="65"/>
    </row>
    <row r="29" spans="1:31" s="28" customFormat="1" ht="106.5" customHeight="1" x14ac:dyDescent="0.3">
      <c r="A29" s="37" t="s">
        <v>33</v>
      </c>
      <c r="B29" s="38"/>
      <c r="C29" s="38"/>
      <c r="D29" s="39" t="s">
        <v>34</v>
      </c>
      <c r="E29" s="40">
        <f>E30+E31</f>
        <v>0</v>
      </c>
      <c r="F29" s="40">
        <f t="shared" ref="F29:AD29" si="29">F30+F31</f>
        <v>8909267</v>
      </c>
      <c r="G29" s="40">
        <f t="shared" si="29"/>
        <v>8909267</v>
      </c>
      <c r="H29" s="40">
        <f t="shared" si="29"/>
        <v>8909267</v>
      </c>
      <c r="I29" s="40">
        <f t="shared" si="29"/>
        <v>0</v>
      </c>
      <c r="J29" s="40">
        <f t="shared" si="29"/>
        <v>0</v>
      </c>
      <c r="K29" s="40">
        <f t="shared" si="29"/>
        <v>0</v>
      </c>
      <c r="L29" s="40">
        <f t="shared" si="29"/>
        <v>0</v>
      </c>
      <c r="M29" s="40">
        <f t="shared" si="29"/>
        <v>0</v>
      </c>
      <c r="N29" s="40">
        <f t="shared" si="29"/>
        <v>0</v>
      </c>
      <c r="O29" s="40">
        <f t="shared" si="29"/>
        <v>-8909267</v>
      </c>
      <c r="P29" s="40">
        <f t="shared" si="29"/>
        <v>-8909267</v>
      </c>
      <c r="Q29" s="40">
        <f t="shared" si="29"/>
        <v>-8909267</v>
      </c>
      <c r="R29" s="40">
        <f t="shared" si="29"/>
        <v>0</v>
      </c>
      <c r="S29" s="40">
        <f t="shared" si="29"/>
        <v>0</v>
      </c>
      <c r="T29" s="40">
        <f t="shared" si="29"/>
        <v>0</v>
      </c>
      <c r="U29" s="40">
        <f t="shared" si="29"/>
        <v>0</v>
      </c>
      <c r="V29" s="40">
        <f t="shared" si="29"/>
        <v>0</v>
      </c>
      <c r="W29" s="40">
        <f t="shared" si="29"/>
        <v>0</v>
      </c>
      <c r="X29" s="40">
        <f t="shared" si="29"/>
        <v>0</v>
      </c>
      <c r="Y29" s="40">
        <f t="shared" si="29"/>
        <v>0</v>
      </c>
      <c r="Z29" s="40">
        <f t="shared" si="29"/>
        <v>0</v>
      </c>
      <c r="AA29" s="40">
        <f t="shared" si="29"/>
        <v>0</v>
      </c>
      <c r="AB29" s="40">
        <f t="shared" si="29"/>
        <v>0</v>
      </c>
      <c r="AC29" s="40">
        <f t="shared" si="29"/>
        <v>0</v>
      </c>
      <c r="AD29" s="40">
        <f t="shared" si="29"/>
        <v>0</v>
      </c>
      <c r="AE29" s="65"/>
    </row>
    <row r="30" spans="1:31" s="28" customFormat="1" ht="125" customHeight="1" x14ac:dyDescent="0.3">
      <c r="A30" s="41" t="s">
        <v>35</v>
      </c>
      <c r="B30" s="34" t="s">
        <v>36</v>
      </c>
      <c r="C30" s="34" t="s">
        <v>19</v>
      </c>
      <c r="D30" s="32" t="s">
        <v>37</v>
      </c>
      <c r="E30" s="42"/>
      <c r="F30" s="26">
        <v>8909267</v>
      </c>
      <c r="G30" s="26">
        <v>8909267</v>
      </c>
      <c r="H30" s="26">
        <f t="shared" ref="H30:H31" si="30">F30+E30</f>
        <v>8909267</v>
      </c>
      <c r="I30" s="26"/>
      <c r="J30" s="26"/>
      <c r="K30" s="26"/>
      <c r="L30" s="26">
        <f t="shared" ref="L30:L31" si="31">J30+I30</f>
        <v>0</v>
      </c>
      <c r="M30" s="27">
        <f t="shared" ref="M30" si="32">(L30/H30)*100</f>
        <v>0</v>
      </c>
      <c r="N30" s="26"/>
      <c r="O30" s="26"/>
      <c r="P30" s="26"/>
      <c r="Q30" s="26">
        <f t="shared" ref="Q30" si="33">O30+N30</f>
        <v>0</v>
      </c>
      <c r="R30" s="26"/>
      <c r="S30" s="26"/>
      <c r="T30" s="26"/>
      <c r="U30" s="26">
        <f t="shared" ref="U30:U31" si="34">S30+R30</f>
        <v>0</v>
      </c>
      <c r="V30" s="27"/>
      <c r="W30" s="26">
        <f t="shared" ref="W30" si="35">N30+E30</f>
        <v>0</v>
      </c>
      <c r="X30" s="26">
        <f t="shared" ref="X30" si="36">O30+F30</f>
        <v>8909267</v>
      </c>
      <c r="Y30" s="26">
        <f t="shared" ref="Y30" si="37">P30+G30</f>
        <v>8909267</v>
      </c>
      <c r="Z30" s="26">
        <f t="shared" ref="Z30" si="38">Q30+H30</f>
        <v>8909267</v>
      </c>
      <c r="AA30" s="26">
        <f t="shared" ref="AA30" si="39">R30+I30</f>
        <v>0</v>
      </c>
      <c r="AB30" s="26">
        <f t="shared" ref="AB30" si="40">S30+J30</f>
        <v>0</v>
      </c>
      <c r="AC30" s="26">
        <f t="shared" ref="AC30" si="41">T30+K30</f>
        <v>0</v>
      </c>
      <c r="AD30" s="26">
        <f t="shared" ref="AD30" si="42">U30+L30</f>
        <v>0</v>
      </c>
      <c r="AE30" s="65"/>
    </row>
    <row r="31" spans="1:31" s="28" customFormat="1" ht="140" customHeight="1" x14ac:dyDescent="0.3">
      <c r="A31" s="41" t="s">
        <v>38</v>
      </c>
      <c r="B31" s="34" t="s">
        <v>39</v>
      </c>
      <c r="C31" s="34" t="s">
        <v>19</v>
      </c>
      <c r="D31" s="32" t="s">
        <v>40</v>
      </c>
      <c r="E31" s="42"/>
      <c r="F31" s="26"/>
      <c r="G31" s="26"/>
      <c r="H31" s="26">
        <f t="shared" si="30"/>
        <v>0</v>
      </c>
      <c r="I31" s="26"/>
      <c r="J31" s="26"/>
      <c r="K31" s="26"/>
      <c r="L31" s="26">
        <f t="shared" si="31"/>
        <v>0</v>
      </c>
      <c r="M31" s="27"/>
      <c r="N31" s="26"/>
      <c r="O31" s="26">
        <v>-8909267</v>
      </c>
      <c r="P31" s="26">
        <v>-8909267</v>
      </c>
      <c r="Q31" s="26">
        <f>N31+O31</f>
        <v>-8909267</v>
      </c>
      <c r="R31" s="26"/>
      <c r="S31" s="26"/>
      <c r="T31" s="26"/>
      <c r="U31" s="26">
        <f t="shared" si="34"/>
        <v>0</v>
      </c>
      <c r="V31" s="27">
        <f t="shared" ref="V31" si="43">U31/Q31*100</f>
        <v>0</v>
      </c>
      <c r="W31" s="26">
        <f t="shared" ref="W31" si="44">N31+E31</f>
        <v>0</v>
      </c>
      <c r="X31" s="26">
        <f t="shared" ref="X31" si="45">O31+F31</f>
        <v>-8909267</v>
      </c>
      <c r="Y31" s="26">
        <f t="shared" ref="Y31" si="46">P31+G31</f>
        <v>-8909267</v>
      </c>
      <c r="Z31" s="26">
        <f t="shared" ref="Z31" si="47">Q31+H31</f>
        <v>-8909267</v>
      </c>
      <c r="AA31" s="26">
        <f t="shared" ref="AA31" si="48">R31+I31</f>
        <v>0</v>
      </c>
      <c r="AB31" s="26">
        <f t="shared" ref="AB31" si="49">S31+J31</f>
        <v>0</v>
      </c>
      <c r="AC31" s="26">
        <f t="shared" ref="AC31" si="50">T31+K31</f>
        <v>0</v>
      </c>
      <c r="AD31" s="26">
        <f t="shared" ref="AD31" si="51">U31+L31</f>
        <v>0</v>
      </c>
      <c r="AE31" s="65"/>
    </row>
    <row r="32" spans="1:31" ht="32.5" customHeight="1" x14ac:dyDescent="0.3">
      <c r="A32" s="43" t="s">
        <v>12</v>
      </c>
      <c r="B32" s="43" t="s">
        <v>12</v>
      </c>
      <c r="C32" s="43" t="s">
        <v>12</v>
      </c>
      <c r="D32" s="44" t="s">
        <v>13</v>
      </c>
      <c r="E32" s="45">
        <f>E24+E20+E28+E17</f>
        <v>2500000</v>
      </c>
      <c r="F32" s="17">
        <f t="shared" ref="F32:AD32" si="52">F24+F20+F28+F17</f>
        <v>9881267</v>
      </c>
      <c r="G32" s="17">
        <f t="shared" si="52"/>
        <v>8909267</v>
      </c>
      <c r="H32" s="17">
        <f t="shared" si="52"/>
        <v>12381267</v>
      </c>
      <c r="I32" s="17">
        <f t="shared" si="52"/>
        <v>2500000</v>
      </c>
      <c r="J32" s="17">
        <f t="shared" si="52"/>
        <v>0</v>
      </c>
      <c r="K32" s="17">
        <f t="shared" si="52"/>
        <v>0</v>
      </c>
      <c r="L32" s="17">
        <f t="shared" si="52"/>
        <v>2500000</v>
      </c>
      <c r="M32" s="29">
        <f>(L32/H32)*100</f>
        <v>20.191794587742919</v>
      </c>
      <c r="N32" s="17">
        <f t="shared" si="52"/>
        <v>0</v>
      </c>
      <c r="O32" s="17">
        <f t="shared" si="52"/>
        <v>-20335359</v>
      </c>
      <c r="P32" s="17">
        <f t="shared" si="52"/>
        <v>-19363359</v>
      </c>
      <c r="Q32" s="17">
        <f t="shared" si="52"/>
        <v>-20335359</v>
      </c>
      <c r="R32" s="17">
        <f t="shared" si="52"/>
        <v>0</v>
      </c>
      <c r="S32" s="17">
        <f t="shared" si="52"/>
        <v>-703755.97</v>
      </c>
      <c r="T32" s="17">
        <f t="shared" si="52"/>
        <v>0</v>
      </c>
      <c r="U32" s="17">
        <f t="shared" si="52"/>
        <v>-703755.97</v>
      </c>
      <c r="V32" s="29">
        <f>U32/Q32*100</f>
        <v>3.4607501642828136</v>
      </c>
      <c r="W32" s="17">
        <f t="shared" si="52"/>
        <v>2500000</v>
      </c>
      <c r="X32" s="17">
        <f t="shared" si="52"/>
        <v>-10454092</v>
      </c>
      <c r="Y32" s="17">
        <f t="shared" si="52"/>
        <v>-10454092</v>
      </c>
      <c r="Z32" s="17">
        <f t="shared" si="52"/>
        <v>-7954092</v>
      </c>
      <c r="AA32" s="17">
        <f t="shared" si="52"/>
        <v>2500000</v>
      </c>
      <c r="AB32" s="17">
        <f t="shared" si="52"/>
        <v>-703755.97</v>
      </c>
      <c r="AC32" s="17">
        <f t="shared" si="52"/>
        <v>0</v>
      </c>
      <c r="AD32" s="17">
        <f t="shared" si="52"/>
        <v>1796244.03</v>
      </c>
      <c r="AE32" s="65"/>
    </row>
    <row r="33" spans="1:31" x14ac:dyDescent="0.3">
      <c r="AE33" s="65"/>
    </row>
    <row r="34" spans="1:31" x14ac:dyDescent="0.3">
      <c r="AE34" s="65"/>
    </row>
    <row r="35" spans="1:31" x14ac:dyDescent="0.3">
      <c r="AE35" s="65"/>
    </row>
    <row r="36" spans="1:31" x14ac:dyDescent="0.3">
      <c r="AE36" s="65"/>
    </row>
    <row r="37" spans="1:31" x14ac:dyDescent="0.3">
      <c r="AE37" s="65"/>
    </row>
    <row r="38" spans="1:31" x14ac:dyDescent="0.3">
      <c r="AE38" s="65"/>
    </row>
    <row r="39" spans="1:31" x14ac:dyDescent="0.3">
      <c r="AE39" s="65"/>
    </row>
    <row r="40" spans="1:31" s="46" customFormat="1" ht="41" x14ac:dyDescent="0.85">
      <c r="A40" s="68" t="s">
        <v>54</v>
      </c>
      <c r="B40" s="68"/>
      <c r="C40" s="68"/>
      <c r="D40" s="68"/>
      <c r="E40" s="68"/>
      <c r="F40" s="68"/>
      <c r="G40" s="68"/>
      <c r="L40" s="47"/>
      <c r="Z40" s="69" t="s">
        <v>55</v>
      </c>
      <c r="AA40" s="69"/>
      <c r="AB40" s="69"/>
      <c r="AC40" s="69"/>
      <c r="AE40" s="65"/>
    </row>
    <row r="41" spans="1:31" s="51" customFormat="1" ht="30.5" x14ac:dyDescent="0.65">
      <c r="A41" s="48"/>
      <c r="B41" s="48"/>
      <c r="C41" s="48"/>
      <c r="D41" s="49"/>
      <c r="E41" s="49"/>
      <c r="F41" s="49"/>
      <c r="G41" s="49"/>
      <c r="H41" s="50"/>
      <c r="I41" s="49"/>
      <c r="J41" s="49"/>
      <c r="K41" s="49"/>
      <c r="L41" s="50"/>
      <c r="M41" s="50"/>
      <c r="V41" s="50"/>
      <c r="AE41" s="65"/>
    </row>
    <row r="42" spans="1:31" s="51" customFormat="1" ht="35.5" x14ac:dyDescent="0.65">
      <c r="A42" s="52" t="s">
        <v>61</v>
      </c>
      <c r="B42" s="53"/>
      <c r="C42" s="54"/>
      <c r="D42" s="55"/>
      <c r="E42" s="55"/>
      <c r="G42" s="56"/>
      <c r="H42" s="57"/>
      <c r="I42" s="55"/>
      <c r="K42" s="56"/>
      <c r="L42" s="57"/>
      <c r="M42" s="57"/>
      <c r="V42" s="57"/>
      <c r="AE42" s="65"/>
    </row>
    <row r="43" spans="1:31" s="51" customFormat="1" ht="23.15" customHeight="1" x14ac:dyDescent="0.65">
      <c r="A43" s="49" t="s">
        <v>41</v>
      </c>
      <c r="B43" s="58"/>
      <c r="C43" s="66"/>
      <c r="D43" s="66"/>
      <c r="E43" s="55"/>
      <c r="F43" s="56"/>
      <c r="H43" s="59"/>
      <c r="I43" s="55"/>
      <c r="J43" s="56"/>
      <c r="L43" s="59"/>
      <c r="M43" s="59"/>
      <c r="V43" s="59"/>
      <c r="AE43" s="65"/>
    </row>
    <row r="44" spans="1:31" s="51" customFormat="1" ht="30.5" x14ac:dyDescent="0.65">
      <c r="A44" s="49"/>
      <c r="B44" s="49"/>
      <c r="C44" s="49"/>
      <c r="D44" s="49"/>
      <c r="E44" s="60"/>
      <c r="F44" s="56"/>
      <c r="H44" s="59"/>
      <c r="I44" s="60"/>
      <c r="J44" s="56"/>
      <c r="L44" s="59"/>
      <c r="M44" s="59"/>
      <c r="V44" s="59"/>
      <c r="AE44" s="61"/>
    </row>
  </sheetData>
  <mergeCells count="44">
    <mergeCell ref="W14:Z14"/>
    <mergeCell ref="AA14:AD14"/>
    <mergeCell ref="W13:AD13"/>
    <mergeCell ref="W1:AC1"/>
    <mergeCell ref="P10:Q10"/>
    <mergeCell ref="A9:AD9"/>
    <mergeCell ref="W2:AD2"/>
    <mergeCell ref="W3:AD3"/>
    <mergeCell ref="E14:H14"/>
    <mergeCell ref="W6:AC6"/>
    <mergeCell ref="A13:A16"/>
    <mergeCell ref="B13:B16"/>
    <mergeCell ref="C13:C16"/>
    <mergeCell ref="D13:D16"/>
    <mergeCell ref="P11:Q11"/>
    <mergeCell ref="N13:V13"/>
    <mergeCell ref="V14:V16"/>
    <mergeCell ref="R15:R16"/>
    <mergeCell ref="S15:T15"/>
    <mergeCell ref="U15:U16"/>
    <mergeCell ref="E13:M13"/>
    <mergeCell ref="I14:L14"/>
    <mergeCell ref="N14:Q14"/>
    <mergeCell ref="R14:U14"/>
    <mergeCell ref="E15:E16"/>
    <mergeCell ref="J15:K15"/>
    <mergeCell ref="L15:L16"/>
    <mergeCell ref="M14:M16"/>
    <mergeCell ref="AE26:AE43"/>
    <mergeCell ref="C43:D43"/>
    <mergeCell ref="O15:P15"/>
    <mergeCell ref="Q15:Q16"/>
    <mergeCell ref="W15:W16"/>
    <mergeCell ref="X15:Y15"/>
    <mergeCell ref="A40:G40"/>
    <mergeCell ref="N15:N16"/>
    <mergeCell ref="H15:H16"/>
    <mergeCell ref="I15:I16"/>
    <mergeCell ref="Z40:AC40"/>
    <mergeCell ref="F15:G15"/>
    <mergeCell ref="Z15:Z16"/>
    <mergeCell ref="AD15:AD16"/>
    <mergeCell ref="AB15:AC15"/>
    <mergeCell ref="AA15:AA16"/>
  </mergeCells>
  <printOptions horizontalCentered="1"/>
  <pageMargins left="0.19685039370078741" right="0.19685039370078741" top="1.3779527559055118" bottom="0.31496062992125984" header="0.31496062992125984" footer="0.31496062992125984"/>
  <pageSetup paperSize="9" scale="31" fitToHeight="2" orientation="landscape" verticalDpi="0" r:id="rId1"/>
  <headerFooter alignWithMargins="0">
    <oddFooter>&amp;R&amp;"Times New Roman,обычный"&amp;18Сторінка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 (с)</vt:lpstr>
      <vt:lpstr>'дод 3 (с)'!Заголовки_для_печати</vt:lpstr>
      <vt:lpstr>'дод 3 (с)'!Область_печати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Nelya11</dc:creator>
  <cp:lastModifiedBy>Цибульник Неля Миколаївна</cp:lastModifiedBy>
  <cp:lastPrinted>2026-02-26T13:40:49Z</cp:lastPrinted>
  <dcterms:created xsi:type="dcterms:W3CDTF">2018-10-18T06:20:03Z</dcterms:created>
  <dcterms:modified xsi:type="dcterms:W3CDTF">2026-02-26T13:40:51Z</dcterms:modified>
</cp:coreProperties>
</file>