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2017'!$A$1:$M$81</definedName>
  </definedNames>
  <calcPr fullCalcOnLoad="1"/>
</workbook>
</file>

<file path=xl/sharedStrings.xml><?xml version="1.0" encoding="utf-8"?>
<sst xmlns="http://schemas.openxmlformats.org/spreadsheetml/2006/main" count="138" uniqueCount="80">
  <si>
    <t>Мета, завдання, КТКВК</t>
  </si>
  <si>
    <t>у тому числі кошти міського бюджету</t>
  </si>
  <si>
    <t>Всього на виконання підпрограми</t>
  </si>
  <si>
    <t>КТКВК 090412</t>
  </si>
  <si>
    <t>грн.</t>
  </si>
  <si>
    <t>КТКВК 091207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</si>
  <si>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</si>
  <si>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</si>
  <si>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</si>
  <si>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</si>
  <si>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</si>
  <si>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</si>
  <si>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</si>
  <si>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Додаток 5</t>
  </si>
  <si>
    <t>2018 рік (прогноз)</t>
  </si>
  <si>
    <t>Управління освіти і науки Сумської міської ради</t>
  </si>
  <si>
    <t>КТКВК 070101</t>
  </si>
  <si>
    <t>КТКВК 070201</t>
  </si>
  <si>
    <t>КТКВК 091108</t>
  </si>
  <si>
    <t>Джерела фінансу-вання</t>
  </si>
  <si>
    <t>КТКВК 090416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</si>
  <si>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</si>
  <si>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</si>
  <si>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</si>
  <si>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</si>
  <si>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</si>
  <si>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</si>
  <si>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</si>
  <si>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</si>
  <si>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</si>
  <si>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</si>
  <si>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</si>
  <si>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t>- особам, які перебувають на військовій службі за призовом підчас мобілізації для  участі в  антитерористичній операції, мешканцям міста Суми (надання одноразової матеріальної допомоги).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</si>
  <si>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</si>
  <si>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</si>
  <si>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</si>
  <si>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</si>
  <si>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</si>
  <si>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</si>
  <si>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</si>
  <si>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t>- сім’ям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– 100%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</si>
  <si>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</si>
  <si>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</si>
  <si>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</si>
  <si>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</si>
  <si>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</si>
  <si>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</si>
  <si>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</si>
  <si>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</si>
  <si>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</si>
  <si>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</t>
    </r>
  </si>
  <si>
    <t>Мета: передача  іншої субвенції обласному бюджету на здійснення компенсаційних виплат за пільговий проїзд учасників антитероритстичної операції автомобільним транспортом на автобусних маршрутах загального користування в Сумській області.</t>
  </si>
  <si>
    <t>В.о. директора департаменту соціального захисту населення Сумської міської ради</t>
  </si>
  <si>
    <t>С.Б.Маринченко</t>
  </si>
  <si>
    <t>Продовження додатка 5</t>
  </si>
  <si>
    <t>до міської програми "Соціальна підтримка учасників антитерористичної операції та членів їх сімей"                                на 2017-2019 роки"</t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</si>
  <si>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</si>
  <si>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</si>
  <si>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</si>
  <si>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добровольцям – учасникам антитерористичної операції та членам їх сімей (75% пільги).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</si>
  <si>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</si>
  <si>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</si>
  <si>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</si>
  <si>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</si>
  <si>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</si>
  <si>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>Підпрограма 7. Медичне забезпечення учасників антитерористичної операції.</t>
  </si>
  <si>
    <t>КТКВК 250380</t>
  </si>
  <si>
    <t>Підпрограма 6. Передача іншої субвенції обласному бюджету на здійснення компенсаційних виплат за пільговий проїзд учасників антитероритстичної операції автомобільним транспортом на автобусних маршрутах загального користування в Сумській області.</t>
  </si>
  <si>
    <t>Мета: посилення медичного забезпечення учасників антитерористичної операції.</t>
  </si>
  <si>
    <t>Відділ охорони здоров'я Сумської міської ради</t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</si>
  <si>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</si>
  <si>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</si>
  <si>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</si>
  <si>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</si>
  <si>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</si>
  <si>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</si>
  <si>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</si>
  <si>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</si>
  <si>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спеціальний фонд</t>
  </si>
  <si>
    <t>загальний             фонд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</si>
</sst>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[$-FC19]d\ mmmm\ yyyy\ &quot;г.&quot;"/>
    <numFmt numFmtId="202" formatCode="#,##0.00\ &quot;р.&quot;"/>
    <numFmt numFmtId="203" formatCode="#,##0.00\ _р_.;[Red]#,##0.00\ _р_.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justify" textRotation="180" wrapText="1"/>
    </xf>
    <xf numFmtId="0" fontId="20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textRotation="255" wrapText="1"/>
    </xf>
    <xf numFmtId="0" fontId="1" fillId="0" borderId="16" xfId="0" applyFont="1" applyFill="1" applyBorder="1" applyAlignment="1">
      <alignment horizontal="center" textRotation="255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1" fillId="0" borderId="18" xfId="0" applyFont="1" applyFill="1" applyBorder="1" applyAlignment="1">
      <alignment horizontal="justify" vertical="center" wrapText="1"/>
    </xf>
    <xf numFmtId="49" fontId="1" fillId="0" borderId="18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textRotation="255" wrapText="1"/>
    </xf>
    <xf numFmtId="0" fontId="2" fillId="0" borderId="21" xfId="0" applyFont="1" applyFill="1" applyBorder="1" applyAlignment="1">
      <alignment horizontal="center" textRotation="255" wrapText="1"/>
    </xf>
    <xf numFmtId="0" fontId="1" fillId="0" borderId="21" xfId="0" applyFont="1" applyFill="1" applyBorder="1" applyAlignment="1">
      <alignment horizontal="center" textRotation="255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textRotation="180" wrapText="1"/>
    </xf>
    <xf numFmtId="0" fontId="4" fillId="0" borderId="23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" fillId="0" borderId="24" xfId="0" applyNumberFormat="1" applyFont="1" applyFill="1" applyBorder="1" applyAlignment="1">
      <alignment horizontal="justify" wrapText="1"/>
    </xf>
    <xf numFmtId="0" fontId="2" fillId="0" borderId="24" xfId="0" applyFont="1" applyFill="1" applyBorder="1" applyAlignment="1">
      <alignment horizontal="justify" wrapText="1"/>
    </xf>
    <xf numFmtId="0" fontId="1" fillId="0" borderId="19" xfId="0" applyFont="1" applyFill="1" applyBorder="1" applyAlignment="1">
      <alignment horizontal="justify" wrapText="1"/>
    </xf>
    <xf numFmtId="0" fontId="1" fillId="0" borderId="25" xfId="0" applyNumberFormat="1" applyFont="1" applyFill="1" applyBorder="1" applyAlignment="1">
      <alignment horizontal="justify" wrapText="1"/>
    </xf>
    <xf numFmtId="0" fontId="1" fillId="0" borderId="23" xfId="0" applyNumberFormat="1" applyFont="1" applyFill="1" applyBorder="1" applyAlignment="1">
      <alignment horizontal="justify" wrapText="1"/>
    </xf>
    <xf numFmtId="0" fontId="2" fillId="0" borderId="26" xfId="0" applyFont="1" applyFill="1" applyBorder="1" applyAlignment="1">
      <alignment horizontal="center" textRotation="255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left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4" fontId="14" fillId="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1"/>
  <sheetViews>
    <sheetView tabSelected="1" zoomScale="90" zoomScaleNormal="90" zoomScaleSheetLayoutView="70" workbookViewId="0" topLeftCell="A29">
      <selection activeCell="D34" sqref="D34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141" t="s">
        <v>13</v>
      </c>
      <c r="J1" s="141"/>
      <c r="K1" s="141"/>
      <c r="L1" s="4"/>
      <c r="M1" s="12"/>
      <c r="O1" s="5"/>
    </row>
    <row r="2" spans="4:15" s="3" customFormat="1" ht="50.25" customHeight="1">
      <c r="D2" s="6"/>
      <c r="F2" s="22"/>
      <c r="G2" s="22"/>
      <c r="H2" s="22"/>
      <c r="I2" s="142" t="s">
        <v>55</v>
      </c>
      <c r="J2" s="142"/>
      <c r="K2" s="142"/>
      <c r="L2" s="142"/>
      <c r="M2" s="7"/>
      <c r="O2" s="5"/>
    </row>
    <row r="3" spans="6:15" s="3" customFormat="1" ht="15.75">
      <c r="F3" s="22"/>
      <c r="G3" s="22"/>
      <c r="H3" s="22"/>
      <c r="I3" s="143"/>
      <c r="J3" s="143"/>
      <c r="K3" s="143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147" t="s">
        <v>56</v>
      </c>
      <c r="C5" s="147"/>
      <c r="D5" s="147"/>
      <c r="E5" s="147"/>
      <c r="F5" s="147"/>
      <c r="G5" s="147"/>
      <c r="H5" s="147"/>
      <c r="I5" s="147"/>
      <c r="J5" s="147"/>
      <c r="K5" s="48"/>
      <c r="L5" s="48"/>
      <c r="M5" s="14"/>
      <c r="O5" s="5"/>
    </row>
    <row r="6" spans="1:15" s="3" customFormat="1" ht="19.5" customHeight="1" thickBot="1">
      <c r="A6" s="8" t="s">
        <v>8</v>
      </c>
      <c r="F6" s="22"/>
      <c r="G6" s="22"/>
      <c r="H6" s="22"/>
      <c r="I6" s="22"/>
      <c r="J6" s="22"/>
      <c r="K6" s="22"/>
      <c r="L6" s="3" t="s">
        <v>4</v>
      </c>
      <c r="M6" s="13"/>
      <c r="O6" s="5"/>
    </row>
    <row r="7" spans="1:15" s="3" customFormat="1" ht="18.75" customHeight="1">
      <c r="A7" s="144" t="s">
        <v>0</v>
      </c>
      <c r="B7" s="151" t="s">
        <v>19</v>
      </c>
      <c r="C7" s="148" t="s">
        <v>26</v>
      </c>
      <c r="D7" s="148"/>
      <c r="E7" s="148"/>
      <c r="F7" s="148" t="s">
        <v>14</v>
      </c>
      <c r="G7" s="148"/>
      <c r="H7" s="148"/>
      <c r="I7" s="148" t="s">
        <v>27</v>
      </c>
      <c r="J7" s="148"/>
      <c r="K7" s="148"/>
      <c r="L7" s="154" t="s">
        <v>11</v>
      </c>
      <c r="M7" s="9"/>
      <c r="O7" s="5"/>
    </row>
    <row r="8" spans="1:15" s="3" customFormat="1" ht="33" customHeight="1">
      <c r="A8" s="145"/>
      <c r="B8" s="152"/>
      <c r="C8" s="149" t="s">
        <v>9</v>
      </c>
      <c r="D8" s="152" t="s">
        <v>1</v>
      </c>
      <c r="E8" s="152"/>
      <c r="F8" s="149" t="s">
        <v>9</v>
      </c>
      <c r="G8" s="152" t="s">
        <v>1</v>
      </c>
      <c r="H8" s="152"/>
      <c r="I8" s="149" t="s">
        <v>9</v>
      </c>
      <c r="J8" s="152" t="s">
        <v>1</v>
      </c>
      <c r="K8" s="152"/>
      <c r="L8" s="155"/>
      <c r="M8" s="9"/>
      <c r="O8" s="5"/>
    </row>
    <row r="9" spans="1:15" s="3" customFormat="1" ht="75.75" customHeight="1" thickBot="1">
      <c r="A9" s="146"/>
      <c r="B9" s="153"/>
      <c r="C9" s="150"/>
      <c r="D9" s="68" t="s">
        <v>79</v>
      </c>
      <c r="E9" s="68" t="s">
        <v>78</v>
      </c>
      <c r="F9" s="150"/>
      <c r="G9" s="68" t="s">
        <v>79</v>
      </c>
      <c r="H9" s="68" t="s">
        <v>78</v>
      </c>
      <c r="I9" s="150"/>
      <c r="J9" s="68" t="s">
        <v>79</v>
      </c>
      <c r="K9" s="68" t="s">
        <v>78</v>
      </c>
      <c r="L9" s="156"/>
      <c r="M9" s="9"/>
      <c r="O9" s="5"/>
    </row>
    <row r="10" spans="1:15" s="3" customFormat="1" ht="14.25" customHeight="1" thickBot="1">
      <c r="A10" s="74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6">
        <v>7</v>
      </c>
      <c r="H10" s="75">
        <v>8</v>
      </c>
      <c r="I10" s="75">
        <v>9</v>
      </c>
      <c r="J10" s="77">
        <v>10</v>
      </c>
      <c r="K10" s="77">
        <v>11</v>
      </c>
      <c r="L10" s="78">
        <v>12</v>
      </c>
      <c r="M10" s="15"/>
      <c r="O10" s="5"/>
    </row>
    <row r="11" spans="1:20" s="3" customFormat="1" ht="39.75" customHeight="1">
      <c r="A11" s="101" t="s">
        <v>57</v>
      </c>
      <c r="B11" s="43"/>
      <c r="C11" s="60">
        <f>D11+E11</f>
        <v>10593125</v>
      </c>
      <c r="D11" s="60">
        <f>D15+D39+D47+D56+D63+D75+D78</f>
        <v>10593125</v>
      </c>
      <c r="E11" s="60">
        <v>0</v>
      </c>
      <c r="F11" s="60">
        <f>G11+H11</f>
        <v>805117</v>
      </c>
      <c r="G11" s="60">
        <f>G15+G39+G47+G56+G63+G75</f>
        <v>805117</v>
      </c>
      <c r="H11" s="60">
        <f>H15+H39+H47+H56+H63+H75</f>
        <v>0</v>
      </c>
      <c r="I11" s="60">
        <f>J11+K11</f>
        <v>850204</v>
      </c>
      <c r="J11" s="60">
        <f>J15+J39+J47+J56+J63+J75</f>
        <v>850204</v>
      </c>
      <c r="K11" s="60">
        <f>K15+K39+K47+K56+K63+K75</f>
        <v>0</v>
      </c>
      <c r="L11" s="61"/>
      <c r="M11" s="100"/>
      <c r="O11" s="5"/>
      <c r="P11" s="6">
        <f>C11+F11+I11</f>
        <v>12248446</v>
      </c>
      <c r="R11" s="6">
        <f>D11+E11</f>
        <v>10593125</v>
      </c>
      <c r="S11" s="6">
        <f>G11+H11</f>
        <v>805117</v>
      </c>
      <c r="T11" s="6">
        <f>J11+K11</f>
        <v>850204</v>
      </c>
    </row>
    <row r="12" spans="1:15" s="3" customFormat="1" ht="25.5" customHeight="1">
      <c r="A12" s="121" t="s">
        <v>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17"/>
      <c r="O12" s="5"/>
    </row>
    <row r="13" spans="1:15" s="3" customFormat="1" ht="27" customHeight="1">
      <c r="A13" s="126" t="s">
        <v>34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  <c r="M13" s="18"/>
      <c r="O13" s="5"/>
    </row>
    <row r="14" spans="1:15" s="3" customFormat="1" ht="26.25" customHeight="1">
      <c r="A14" s="129" t="s">
        <v>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19"/>
      <c r="O14" s="5"/>
    </row>
    <row r="15" spans="1:15" s="3" customFormat="1" ht="32.25" customHeight="1">
      <c r="A15" s="102" t="s">
        <v>39</v>
      </c>
      <c r="B15" s="11"/>
      <c r="C15" s="37">
        <f>D15+E15</f>
        <v>3113504</v>
      </c>
      <c r="D15" s="37">
        <f>D16+D30+D35</f>
        <v>3113504</v>
      </c>
      <c r="E15" s="37">
        <f>E16+E30+E35</f>
        <v>0</v>
      </c>
      <c r="F15" s="38">
        <f>G15+H15</f>
        <v>493833</v>
      </c>
      <c r="G15" s="38">
        <f>G16+G30+G35</f>
        <v>493833</v>
      </c>
      <c r="H15" s="38">
        <f>H16+H30+H35</f>
        <v>0</v>
      </c>
      <c r="I15" s="38">
        <f>J15+K15</f>
        <v>521488</v>
      </c>
      <c r="J15" s="38">
        <f>J16+J30+J35</f>
        <v>521488</v>
      </c>
      <c r="K15" s="38">
        <f>K16+K30+K35</f>
        <v>0</v>
      </c>
      <c r="L15" s="63"/>
      <c r="M15" s="26"/>
      <c r="N15" s="10"/>
      <c r="O15" s="5"/>
    </row>
    <row r="16" spans="1:15" s="3" customFormat="1" ht="46.5" customHeight="1">
      <c r="A16" s="64" t="s">
        <v>63</v>
      </c>
      <c r="B16" s="11"/>
      <c r="C16" s="37">
        <f>E16+D16</f>
        <v>2540400</v>
      </c>
      <c r="D16" s="37">
        <f>D17+D18+D21+D22+D23+D24+D27+D28+D29</f>
        <v>2540400</v>
      </c>
      <c r="E16" s="37">
        <f>E17+E18+E21+E22+E23+E24+E27+E28+E29</f>
        <v>0</v>
      </c>
      <c r="F16" s="38">
        <f>G16+H16</f>
        <v>0</v>
      </c>
      <c r="G16" s="38">
        <f>G17+G18+G21+G22+G23+G24+G27+G28+G29</f>
        <v>0</v>
      </c>
      <c r="H16" s="38">
        <f>H17+H18+H21+H22+H23+H24+H27+H28+H29</f>
        <v>0</v>
      </c>
      <c r="I16" s="38">
        <f>J16+K16</f>
        <v>0</v>
      </c>
      <c r="J16" s="38">
        <f>J17+J18+J21+J22+J23+J24+J27+J28+J29</f>
        <v>0</v>
      </c>
      <c r="K16" s="38">
        <f>K17+K18+K21+K22+K23+K24+K27+K28+K29</f>
        <v>0</v>
      </c>
      <c r="L16" s="63"/>
      <c r="M16" s="20"/>
      <c r="O16" s="5"/>
    </row>
    <row r="17" spans="1:15" s="3" customFormat="1" ht="72" customHeight="1">
      <c r="A17" s="65" t="s">
        <v>31</v>
      </c>
      <c r="B17" s="1" t="s">
        <v>7</v>
      </c>
      <c r="C17" s="37">
        <f>D17+E17</f>
        <v>300000</v>
      </c>
      <c r="D17" s="41">
        <v>300000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66" t="s">
        <v>29</v>
      </c>
      <c r="M17" s="20"/>
      <c r="O17" s="5"/>
    </row>
    <row r="18" spans="1:15" s="3" customFormat="1" ht="179.25" customHeight="1" thickBot="1">
      <c r="A18" s="112" t="s">
        <v>70</v>
      </c>
      <c r="B18" s="68" t="s">
        <v>7</v>
      </c>
      <c r="C18" s="69">
        <f>D18+E18</f>
        <v>1228000</v>
      </c>
      <c r="D18" s="70">
        <v>1228000</v>
      </c>
      <c r="E18" s="70">
        <v>0</v>
      </c>
      <c r="F18" s="71">
        <f>G18+H18</f>
        <v>0</v>
      </c>
      <c r="G18" s="72">
        <v>0</v>
      </c>
      <c r="H18" s="72">
        <v>0</v>
      </c>
      <c r="I18" s="71">
        <f>J18+K18</f>
        <v>0</v>
      </c>
      <c r="J18" s="72">
        <v>0</v>
      </c>
      <c r="K18" s="72">
        <v>0</v>
      </c>
      <c r="L18" s="73" t="s">
        <v>29</v>
      </c>
      <c r="M18" s="20"/>
      <c r="O18" s="5"/>
    </row>
    <row r="19" spans="1:16" s="3" customFormat="1" ht="19.5" customHeight="1" thickBot="1">
      <c r="A19" s="49"/>
      <c r="B19" s="9"/>
      <c r="C19" s="50"/>
      <c r="D19" s="51"/>
      <c r="E19" s="51"/>
      <c r="F19" s="52"/>
      <c r="G19" s="53"/>
      <c r="H19" s="53"/>
      <c r="I19" s="52"/>
      <c r="J19" s="132" t="s">
        <v>54</v>
      </c>
      <c r="K19" s="132"/>
      <c r="L19" s="132"/>
      <c r="M19" s="54"/>
      <c r="N19" s="55"/>
      <c r="O19" s="5"/>
      <c r="P19" s="6"/>
    </row>
    <row r="20" spans="1:16" s="3" customFormat="1" ht="18.75" customHeight="1" thickBot="1">
      <c r="A20" s="74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7">
        <v>7</v>
      </c>
      <c r="H20" s="56">
        <v>8</v>
      </c>
      <c r="I20" s="56">
        <v>9</v>
      </c>
      <c r="J20" s="58">
        <v>10</v>
      </c>
      <c r="K20" s="58">
        <v>11</v>
      </c>
      <c r="L20" s="59">
        <v>12</v>
      </c>
      <c r="M20" s="54"/>
      <c r="N20" s="55"/>
      <c r="O20" s="5"/>
      <c r="P20" s="6"/>
    </row>
    <row r="21" spans="1:16" s="3" customFormat="1" ht="164.25" customHeight="1">
      <c r="A21" s="110" t="s">
        <v>71</v>
      </c>
      <c r="B21" s="80" t="s">
        <v>7</v>
      </c>
      <c r="C21" s="60">
        <f aca="true" t="shared" si="0" ref="C21:C29">D21+E21</f>
        <v>210000</v>
      </c>
      <c r="D21" s="81">
        <v>210000</v>
      </c>
      <c r="E21" s="82">
        <v>0</v>
      </c>
      <c r="F21" s="60">
        <f aca="true" t="shared" si="1" ref="F21:F29">G21+H21</f>
        <v>0</v>
      </c>
      <c r="G21" s="81">
        <v>0</v>
      </c>
      <c r="H21" s="83">
        <v>0</v>
      </c>
      <c r="I21" s="60">
        <f aca="true" t="shared" si="2" ref="I21:I29">J21+K21</f>
        <v>0</v>
      </c>
      <c r="J21" s="81">
        <v>0</v>
      </c>
      <c r="K21" s="83">
        <v>0</v>
      </c>
      <c r="L21" s="84" t="s">
        <v>29</v>
      </c>
      <c r="M21" s="27"/>
      <c r="O21" s="5"/>
      <c r="P21" s="109"/>
    </row>
    <row r="22" spans="1:15" s="3" customFormat="1" ht="67.5" customHeight="1">
      <c r="A22" s="65" t="s">
        <v>61</v>
      </c>
      <c r="B22" s="1" t="s">
        <v>7</v>
      </c>
      <c r="C22" s="38">
        <f t="shared" si="0"/>
        <v>6000</v>
      </c>
      <c r="D22" s="39">
        <v>6000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66" t="s">
        <v>29</v>
      </c>
      <c r="M22" s="27"/>
      <c r="O22" s="5"/>
    </row>
    <row r="23" spans="1:15" s="3" customFormat="1" ht="90" customHeight="1">
      <c r="A23" s="65" t="s">
        <v>62</v>
      </c>
      <c r="B23" s="1" t="s">
        <v>7</v>
      </c>
      <c r="C23" s="38">
        <f t="shared" si="0"/>
        <v>38400</v>
      </c>
      <c r="D23" s="39">
        <v>38400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66" t="s">
        <v>29</v>
      </c>
      <c r="M23" s="27"/>
      <c r="O23" s="5"/>
    </row>
    <row r="24" spans="1:16" s="3" customFormat="1" ht="207.75" customHeight="1" thickBot="1">
      <c r="A24" s="113" t="s">
        <v>72</v>
      </c>
      <c r="B24" s="68" t="s">
        <v>7</v>
      </c>
      <c r="C24" s="71">
        <f t="shared" si="0"/>
        <v>490000</v>
      </c>
      <c r="D24" s="72">
        <v>490000</v>
      </c>
      <c r="E24" s="85">
        <v>0</v>
      </c>
      <c r="F24" s="71">
        <f t="shared" si="1"/>
        <v>0</v>
      </c>
      <c r="G24" s="72">
        <v>0</v>
      </c>
      <c r="H24" s="70">
        <v>0</v>
      </c>
      <c r="I24" s="71">
        <f t="shared" si="2"/>
        <v>0</v>
      </c>
      <c r="J24" s="72">
        <v>0</v>
      </c>
      <c r="K24" s="70">
        <v>0</v>
      </c>
      <c r="L24" s="73" t="s">
        <v>29</v>
      </c>
      <c r="M24" s="27"/>
      <c r="O24" s="5"/>
      <c r="P24" s="109"/>
    </row>
    <row r="25" spans="1:16" s="3" customFormat="1" ht="19.5" customHeight="1" thickBot="1">
      <c r="A25" s="111"/>
      <c r="B25" s="9"/>
      <c r="C25" s="50"/>
      <c r="D25" s="51"/>
      <c r="E25" s="51"/>
      <c r="F25" s="52"/>
      <c r="G25" s="53"/>
      <c r="H25" s="53"/>
      <c r="I25" s="52"/>
      <c r="J25" s="132" t="s">
        <v>54</v>
      </c>
      <c r="K25" s="132"/>
      <c r="L25" s="160"/>
      <c r="M25" s="54"/>
      <c r="N25" s="55"/>
      <c r="O25" s="5"/>
      <c r="P25" s="6"/>
    </row>
    <row r="26" spans="1:16" s="3" customFormat="1" ht="18.75" customHeight="1" thickBot="1">
      <c r="A26" s="74">
        <v>1</v>
      </c>
      <c r="B26" s="56">
        <v>2</v>
      </c>
      <c r="C26" s="56">
        <v>3</v>
      </c>
      <c r="D26" s="56">
        <v>4</v>
      </c>
      <c r="E26" s="56">
        <v>5</v>
      </c>
      <c r="F26" s="56">
        <v>6</v>
      </c>
      <c r="G26" s="57">
        <v>7</v>
      </c>
      <c r="H26" s="56">
        <v>8</v>
      </c>
      <c r="I26" s="56">
        <v>9</v>
      </c>
      <c r="J26" s="58">
        <v>10</v>
      </c>
      <c r="K26" s="58">
        <v>11</v>
      </c>
      <c r="L26" s="59">
        <v>12</v>
      </c>
      <c r="M26" s="54"/>
      <c r="N26" s="55"/>
      <c r="O26" s="5"/>
      <c r="P26" s="6"/>
    </row>
    <row r="27" spans="1:16" s="3" customFormat="1" ht="207.75" customHeight="1">
      <c r="A27" s="114" t="s">
        <v>73</v>
      </c>
      <c r="B27" s="80" t="s">
        <v>7</v>
      </c>
      <c r="C27" s="60">
        <f t="shared" si="0"/>
        <v>38000</v>
      </c>
      <c r="D27" s="81">
        <v>38000</v>
      </c>
      <c r="E27" s="82">
        <v>0</v>
      </c>
      <c r="F27" s="60">
        <f t="shared" si="1"/>
        <v>0</v>
      </c>
      <c r="G27" s="81">
        <v>0</v>
      </c>
      <c r="H27" s="83">
        <v>0</v>
      </c>
      <c r="I27" s="60">
        <f t="shared" si="2"/>
        <v>0</v>
      </c>
      <c r="J27" s="81">
        <v>0</v>
      </c>
      <c r="K27" s="83">
        <v>0</v>
      </c>
      <c r="L27" s="84" t="s">
        <v>29</v>
      </c>
      <c r="M27" s="15"/>
      <c r="O27" s="5"/>
      <c r="P27" s="109"/>
    </row>
    <row r="28" spans="1:16" s="3" customFormat="1" ht="231" customHeight="1">
      <c r="A28" s="110" t="s">
        <v>74</v>
      </c>
      <c r="B28" s="1" t="s">
        <v>7</v>
      </c>
      <c r="C28" s="38">
        <f t="shared" si="0"/>
        <v>50000</v>
      </c>
      <c r="D28" s="39">
        <v>50000</v>
      </c>
      <c r="E28" s="40">
        <v>0</v>
      </c>
      <c r="F28" s="38">
        <f t="shared" si="1"/>
        <v>0</v>
      </c>
      <c r="G28" s="39">
        <v>0</v>
      </c>
      <c r="H28" s="41">
        <v>0</v>
      </c>
      <c r="I28" s="38">
        <f t="shared" si="2"/>
        <v>0</v>
      </c>
      <c r="J28" s="39">
        <v>0</v>
      </c>
      <c r="K28" s="41">
        <v>0</v>
      </c>
      <c r="L28" s="66" t="s">
        <v>29</v>
      </c>
      <c r="M28" s="15"/>
      <c r="O28" s="5"/>
      <c r="P28" s="109"/>
    </row>
    <row r="29" spans="1:15" s="3" customFormat="1" ht="96.75" customHeight="1">
      <c r="A29" s="65" t="s">
        <v>32</v>
      </c>
      <c r="B29" s="1" t="s">
        <v>7</v>
      </c>
      <c r="C29" s="38">
        <f t="shared" si="0"/>
        <v>180000</v>
      </c>
      <c r="D29" s="39">
        <v>180000</v>
      </c>
      <c r="E29" s="40">
        <v>0</v>
      </c>
      <c r="F29" s="38">
        <f t="shared" si="1"/>
        <v>0</v>
      </c>
      <c r="G29" s="39">
        <v>0</v>
      </c>
      <c r="H29" s="41">
        <v>0</v>
      </c>
      <c r="I29" s="38">
        <f t="shared" si="2"/>
        <v>0</v>
      </c>
      <c r="J29" s="39">
        <v>0</v>
      </c>
      <c r="K29" s="41">
        <v>0</v>
      </c>
      <c r="L29" s="66" t="s">
        <v>29</v>
      </c>
      <c r="M29" s="15"/>
      <c r="O29" s="5"/>
    </row>
    <row r="30" spans="1:15" s="3" customFormat="1" ht="54" customHeight="1">
      <c r="A30" s="64" t="s">
        <v>33</v>
      </c>
      <c r="B30" s="33"/>
      <c r="C30" s="37">
        <f>D30+E30</f>
        <v>489104</v>
      </c>
      <c r="D30" s="37">
        <f>D31+D34</f>
        <v>489104</v>
      </c>
      <c r="E30" s="37">
        <f>E31+E34</f>
        <v>0</v>
      </c>
      <c r="F30" s="38">
        <f>G30+H30</f>
        <v>493833</v>
      </c>
      <c r="G30" s="39">
        <f>G31+G34</f>
        <v>493833</v>
      </c>
      <c r="H30" s="39">
        <f>H31+H34</f>
        <v>0</v>
      </c>
      <c r="I30" s="37">
        <f>J30+K30</f>
        <v>521488</v>
      </c>
      <c r="J30" s="39">
        <f>J31+J34</f>
        <v>521488</v>
      </c>
      <c r="K30" s="39">
        <f>K31+K34</f>
        <v>0</v>
      </c>
      <c r="L30" s="66"/>
      <c r="M30" s="20"/>
      <c r="O30" s="5"/>
    </row>
    <row r="31" spans="1:15" s="3" customFormat="1" ht="66.75" customHeight="1" thickBot="1">
      <c r="A31" s="67" t="s">
        <v>21</v>
      </c>
      <c r="B31" s="68" t="s">
        <v>7</v>
      </c>
      <c r="C31" s="69">
        <f>D31+E31</f>
        <v>26280</v>
      </c>
      <c r="D31" s="70">
        <v>26280</v>
      </c>
      <c r="E31" s="70">
        <v>0</v>
      </c>
      <c r="F31" s="71">
        <f>G31+H31</f>
        <v>0</v>
      </c>
      <c r="G31" s="72">
        <v>0</v>
      </c>
      <c r="H31" s="70">
        <v>0</v>
      </c>
      <c r="I31" s="69">
        <f>J31+K31</f>
        <v>0</v>
      </c>
      <c r="J31" s="72">
        <v>0</v>
      </c>
      <c r="K31" s="70">
        <v>0</v>
      </c>
      <c r="L31" s="47" t="s">
        <v>30</v>
      </c>
      <c r="M31" s="28"/>
      <c r="O31" s="5"/>
    </row>
    <row r="32" spans="1:16" s="3" customFormat="1" ht="19.5" customHeight="1" thickBot="1">
      <c r="A32" s="49"/>
      <c r="B32" s="9"/>
      <c r="C32" s="50"/>
      <c r="D32" s="51"/>
      <c r="E32" s="51"/>
      <c r="F32" s="52"/>
      <c r="G32" s="53"/>
      <c r="H32" s="53"/>
      <c r="I32" s="52"/>
      <c r="J32" s="132" t="s">
        <v>54</v>
      </c>
      <c r="K32" s="132"/>
      <c r="L32" s="132"/>
      <c r="M32" s="54"/>
      <c r="N32" s="55"/>
      <c r="O32" s="5"/>
      <c r="P32" s="6"/>
    </row>
    <row r="33" spans="1:16" s="3" customFormat="1" ht="18.75" customHeight="1" thickBot="1">
      <c r="A33" s="115">
        <v>1</v>
      </c>
      <c r="B33" s="56">
        <v>2</v>
      </c>
      <c r="C33" s="56">
        <v>3</v>
      </c>
      <c r="D33" s="56">
        <v>4</v>
      </c>
      <c r="E33" s="56">
        <v>5</v>
      </c>
      <c r="F33" s="56">
        <v>6</v>
      </c>
      <c r="G33" s="57">
        <v>7</v>
      </c>
      <c r="H33" s="56">
        <v>8</v>
      </c>
      <c r="I33" s="56">
        <v>9</v>
      </c>
      <c r="J33" s="58">
        <v>10</v>
      </c>
      <c r="K33" s="58">
        <v>11</v>
      </c>
      <c r="L33" s="59">
        <v>12</v>
      </c>
      <c r="M33" s="54"/>
      <c r="N33" s="55"/>
      <c r="O33" s="5"/>
      <c r="P33" s="6"/>
    </row>
    <row r="34" spans="1:16" s="3" customFormat="1" ht="169.5" customHeight="1">
      <c r="A34" s="114" t="s">
        <v>75</v>
      </c>
      <c r="B34" s="80" t="s">
        <v>7</v>
      </c>
      <c r="C34" s="86">
        <f>D34+E34</f>
        <v>462824</v>
      </c>
      <c r="D34" s="83">
        <v>462824</v>
      </c>
      <c r="E34" s="83">
        <v>0</v>
      </c>
      <c r="F34" s="60">
        <f>G34+H34</f>
        <v>493833</v>
      </c>
      <c r="G34" s="81">
        <f>ROUND(D34*1.067,0)</f>
        <v>493833</v>
      </c>
      <c r="H34" s="83">
        <v>0</v>
      </c>
      <c r="I34" s="86">
        <f>J34+K34</f>
        <v>521488</v>
      </c>
      <c r="J34" s="81">
        <f>ROUND(G34*1.056,0)</f>
        <v>521488</v>
      </c>
      <c r="K34" s="83">
        <v>0</v>
      </c>
      <c r="L34" s="45" t="s">
        <v>30</v>
      </c>
      <c r="M34" s="28"/>
      <c r="O34" s="5"/>
      <c r="P34" s="109"/>
    </row>
    <row r="35" spans="1:15" s="35" customFormat="1" ht="258" customHeight="1">
      <c r="A35" s="64" t="s">
        <v>64</v>
      </c>
      <c r="B35" s="1" t="s">
        <v>7</v>
      </c>
      <c r="C35" s="37">
        <f>D35+E35</f>
        <v>84000</v>
      </c>
      <c r="D35" s="41">
        <v>84000</v>
      </c>
      <c r="E35" s="41">
        <v>0</v>
      </c>
      <c r="F35" s="38">
        <f>G35+H35</f>
        <v>0</v>
      </c>
      <c r="G35" s="39">
        <v>0</v>
      </c>
      <c r="H35" s="41">
        <v>0</v>
      </c>
      <c r="I35" s="37">
        <f>J35+K35</f>
        <v>0</v>
      </c>
      <c r="J35" s="39">
        <v>0</v>
      </c>
      <c r="K35" s="41">
        <v>0</v>
      </c>
      <c r="L35" s="46" t="s">
        <v>35</v>
      </c>
      <c r="M35" s="34"/>
      <c r="O35" s="36"/>
    </row>
    <row r="36" spans="1:15" s="3" customFormat="1" ht="24.75" customHeight="1">
      <c r="A36" s="121" t="s">
        <v>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17"/>
      <c r="O36" s="5"/>
    </row>
    <row r="37" spans="1:15" s="3" customFormat="1" ht="36" customHeight="1">
      <c r="A37" s="138" t="s">
        <v>36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40"/>
      <c r="M37" s="29"/>
      <c r="O37" s="5"/>
    </row>
    <row r="38" spans="1:15" s="3" customFormat="1" ht="33" customHeight="1">
      <c r="A38" s="129" t="s">
        <v>37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  <c r="O38" s="5"/>
    </row>
    <row r="39" spans="1:15" s="3" customFormat="1" ht="56.25" customHeight="1">
      <c r="A39" s="87" t="s">
        <v>38</v>
      </c>
      <c r="B39" s="33"/>
      <c r="C39" s="37">
        <f>C40+C43</f>
        <v>347889</v>
      </c>
      <c r="D39" s="37">
        <f>D40+D43</f>
        <v>347889</v>
      </c>
      <c r="E39" s="37">
        <f>SUM(,E43)</f>
        <v>0</v>
      </c>
      <c r="F39" s="37">
        <f>G39+H39</f>
        <v>0</v>
      </c>
      <c r="G39" s="37">
        <f>G40+G43</f>
        <v>0</v>
      </c>
      <c r="H39" s="37">
        <f>H40+H43</f>
        <v>0</v>
      </c>
      <c r="I39" s="37">
        <f>J39+K39</f>
        <v>0</v>
      </c>
      <c r="J39" s="37">
        <f>J40+J43</f>
        <v>0</v>
      </c>
      <c r="K39" s="37">
        <f>K40+K43</f>
        <v>0</v>
      </c>
      <c r="L39" s="88"/>
      <c r="M39" s="28"/>
      <c r="O39" s="5"/>
    </row>
    <row r="40" spans="1:15" s="3" customFormat="1" ht="117" customHeight="1" thickBot="1">
      <c r="A40" s="67" t="s">
        <v>58</v>
      </c>
      <c r="B40" s="68" t="s">
        <v>7</v>
      </c>
      <c r="C40" s="69">
        <f>D40+E40</f>
        <v>310209</v>
      </c>
      <c r="D40" s="70">
        <v>310209</v>
      </c>
      <c r="E40" s="70">
        <v>0</v>
      </c>
      <c r="F40" s="69">
        <f>G40+H40</f>
        <v>0</v>
      </c>
      <c r="G40" s="70">
        <v>0</v>
      </c>
      <c r="H40" s="70">
        <v>0</v>
      </c>
      <c r="I40" s="69">
        <f>J40+K40</f>
        <v>0</v>
      </c>
      <c r="J40" s="70">
        <v>0</v>
      </c>
      <c r="K40" s="70">
        <v>0</v>
      </c>
      <c r="L40" s="47" t="s">
        <v>30</v>
      </c>
      <c r="M40" s="28"/>
      <c r="O40" s="5"/>
    </row>
    <row r="41" spans="1:16" s="3" customFormat="1" ht="19.5" customHeight="1" thickBot="1">
      <c r="A41" s="49"/>
      <c r="B41" s="9"/>
      <c r="C41" s="50"/>
      <c r="D41" s="51"/>
      <c r="E41" s="51"/>
      <c r="F41" s="52"/>
      <c r="G41" s="53"/>
      <c r="H41" s="53"/>
      <c r="I41" s="52"/>
      <c r="J41" s="132" t="s">
        <v>54</v>
      </c>
      <c r="K41" s="132"/>
      <c r="L41" s="132"/>
      <c r="M41" s="54"/>
      <c r="N41" s="55"/>
      <c r="O41" s="5"/>
      <c r="P41" s="6"/>
    </row>
    <row r="42" spans="1:16" s="3" customFormat="1" ht="18.75" customHeight="1" thickBot="1">
      <c r="A42" s="74">
        <v>1</v>
      </c>
      <c r="B42" s="75">
        <v>2</v>
      </c>
      <c r="C42" s="75">
        <v>3</v>
      </c>
      <c r="D42" s="75">
        <v>4</v>
      </c>
      <c r="E42" s="75">
        <v>5</v>
      </c>
      <c r="F42" s="75">
        <v>6</v>
      </c>
      <c r="G42" s="76">
        <v>7</v>
      </c>
      <c r="H42" s="75">
        <v>8</v>
      </c>
      <c r="I42" s="75">
        <v>9</v>
      </c>
      <c r="J42" s="77">
        <v>10</v>
      </c>
      <c r="K42" s="77">
        <v>11</v>
      </c>
      <c r="L42" s="78">
        <v>12</v>
      </c>
      <c r="M42" s="54"/>
      <c r="N42" s="55"/>
      <c r="O42" s="5"/>
      <c r="P42" s="6"/>
    </row>
    <row r="43" spans="1:15" s="3" customFormat="1" ht="57" customHeight="1">
      <c r="A43" s="79" t="s">
        <v>59</v>
      </c>
      <c r="B43" s="80" t="s">
        <v>7</v>
      </c>
      <c r="C43" s="86">
        <f>D43+E43</f>
        <v>37680</v>
      </c>
      <c r="D43" s="83">
        <v>37680</v>
      </c>
      <c r="E43" s="83">
        <v>0</v>
      </c>
      <c r="F43" s="86">
        <f>G43+H43</f>
        <v>0</v>
      </c>
      <c r="G43" s="81">
        <v>0</v>
      </c>
      <c r="H43" s="83">
        <v>0</v>
      </c>
      <c r="I43" s="86">
        <f>J43+K43</f>
        <v>0</v>
      </c>
      <c r="J43" s="81">
        <v>0</v>
      </c>
      <c r="K43" s="83">
        <v>0</v>
      </c>
      <c r="L43" s="45" t="s">
        <v>30</v>
      </c>
      <c r="M43" s="16"/>
      <c r="O43" s="5"/>
    </row>
    <row r="44" spans="1:15" s="3" customFormat="1" ht="18.75" customHeight="1">
      <c r="A44" s="157" t="s">
        <v>20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M44" s="15"/>
      <c r="O44" s="5"/>
    </row>
    <row r="45" spans="1:15" s="3" customFormat="1" ht="21.75" customHeight="1">
      <c r="A45" s="138" t="s">
        <v>24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40"/>
      <c r="M45" s="15"/>
      <c r="O45" s="5"/>
    </row>
    <row r="46" spans="1:15" s="3" customFormat="1" ht="24.75" customHeight="1">
      <c r="A46" s="133" t="s">
        <v>6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5"/>
      <c r="M46" s="29"/>
      <c r="O46" s="5"/>
    </row>
    <row r="47" spans="1:15" s="3" customFormat="1" ht="39" customHeight="1">
      <c r="A47" s="89" t="s">
        <v>39</v>
      </c>
      <c r="B47" s="1"/>
      <c r="C47" s="38">
        <f>C48+C50</f>
        <v>756268</v>
      </c>
      <c r="D47" s="38">
        <f>D48+D50</f>
        <v>756268</v>
      </c>
      <c r="E47" s="38">
        <f>E48+E50</f>
        <v>0</v>
      </c>
      <c r="F47" s="38">
        <f aca="true" t="shared" si="3" ref="F47:F52">G47+H47</f>
        <v>311284</v>
      </c>
      <c r="G47" s="38">
        <f>G48+G50</f>
        <v>311284</v>
      </c>
      <c r="H47" s="38">
        <f>H48+H50</f>
        <v>0</v>
      </c>
      <c r="I47" s="38">
        <f aca="true" t="shared" si="4" ref="I47:I52">J47+K47</f>
        <v>328716</v>
      </c>
      <c r="J47" s="38">
        <f>J48+J50</f>
        <v>328716</v>
      </c>
      <c r="K47" s="38">
        <f>K48+K50</f>
        <v>0</v>
      </c>
      <c r="L47" s="66"/>
      <c r="M47" s="19"/>
      <c r="O47" s="5"/>
    </row>
    <row r="48" spans="1:15" s="3" customFormat="1" ht="47.25" customHeight="1">
      <c r="A48" s="87" t="s">
        <v>41</v>
      </c>
      <c r="B48" s="33"/>
      <c r="C48" s="37">
        <f>C49</f>
        <v>291738</v>
      </c>
      <c r="D48" s="37">
        <f>D49</f>
        <v>291738</v>
      </c>
      <c r="E48" s="37">
        <f>E49</f>
        <v>0</v>
      </c>
      <c r="F48" s="37">
        <f t="shared" si="3"/>
        <v>311284</v>
      </c>
      <c r="G48" s="37">
        <f>G49</f>
        <v>311284</v>
      </c>
      <c r="H48" s="37">
        <f>H49</f>
        <v>0</v>
      </c>
      <c r="I48" s="37">
        <f t="shared" si="4"/>
        <v>328716</v>
      </c>
      <c r="J48" s="37">
        <f>J49</f>
        <v>328716</v>
      </c>
      <c r="K48" s="37">
        <f>K49</f>
        <v>0</v>
      </c>
      <c r="L48" s="66" t="s">
        <v>28</v>
      </c>
      <c r="M48" s="16"/>
      <c r="O48" s="5"/>
    </row>
    <row r="49" spans="1:16" s="3" customFormat="1" ht="96" customHeight="1">
      <c r="A49" s="65" t="s">
        <v>40</v>
      </c>
      <c r="B49" s="1" t="s">
        <v>7</v>
      </c>
      <c r="C49" s="37">
        <f>D49+E49</f>
        <v>291738</v>
      </c>
      <c r="D49" s="41">
        <v>291738</v>
      </c>
      <c r="E49" s="41">
        <v>0</v>
      </c>
      <c r="F49" s="38">
        <f t="shared" si="3"/>
        <v>311284</v>
      </c>
      <c r="G49" s="39">
        <f>ROUND(D49*1.067,0)</f>
        <v>311284</v>
      </c>
      <c r="H49" s="41">
        <v>0</v>
      </c>
      <c r="I49" s="37">
        <f t="shared" si="4"/>
        <v>328716</v>
      </c>
      <c r="J49" s="39">
        <f>ROUND(G49*1.056,0)</f>
        <v>328716</v>
      </c>
      <c r="K49" s="41">
        <v>0</v>
      </c>
      <c r="L49" s="66" t="s">
        <v>28</v>
      </c>
      <c r="M49" s="32"/>
      <c r="N49" s="16"/>
      <c r="P49" s="5"/>
    </row>
    <row r="50" spans="1:15" s="3" customFormat="1" ht="57" customHeight="1">
      <c r="A50" s="90" t="s">
        <v>44</v>
      </c>
      <c r="B50" s="1"/>
      <c r="C50" s="37">
        <f>D50+E50</f>
        <v>464530</v>
      </c>
      <c r="D50" s="37">
        <f>SUM(D51:D52)</f>
        <v>464530</v>
      </c>
      <c r="E50" s="37">
        <f>SUM(E51:E52)</f>
        <v>0</v>
      </c>
      <c r="F50" s="37">
        <f t="shared" si="3"/>
        <v>0</v>
      </c>
      <c r="G50" s="37">
        <f>SUM(G51:G52)</f>
        <v>0</v>
      </c>
      <c r="H50" s="37">
        <f>SUM(H51:H52)</f>
        <v>0</v>
      </c>
      <c r="I50" s="37">
        <f t="shared" si="4"/>
        <v>0</v>
      </c>
      <c r="J50" s="37">
        <f>SUM(J51:J52)</f>
        <v>0</v>
      </c>
      <c r="K50" s="37">
        <f>SUM(K51:K52)</f>
        <v>0</v>
      </c>
      <c r="L50" s="66"/>
      <c r="M50" s="28"/>
      <c r="O50" s="5"/>
    </row>
    <row r="51" spans="1:15" s="3" customFormat="1" ht="80.25" customHeight="1">
      <c r="A51" s="65" t="s">
        <v>42</v>
      </c>
      <c r="B51" s="1" t="s">
        <v>7</v>
      </c>
      <c r="C51" s="37">
        <f>D51+E51</f>
        <v>40000</v>
      </c>
      <c r="D51" s="41">
        <v>40000</v>
      </c>
      <c r="E51" s="41">
        <v>0</v>
      </c>
      <c r="F51" s="37">
        <f t="shared" si="3"/>
        <v>0</v>
      </c>
      <c r="G51" s="41">
        <v>0</v>
      </c>
      <c r="H51" s="41">
        <v>0</v>
      </c>
      <c r="I51" s="37">
        <f t="shared" si="4"/>
        <v>0</v>
      </c>
      <c r="J51" s="41">
        <v>0</v>
      </c>
      <c r="K51" s="41">
        <v>0</v>
      </c>
      <c r="L51" s="66" t="s">
        <v>28</v>
      </c>
      <c r="M51" s="28"/>
      <c r="O51" s="5"/>
    </row>
    <row r="52" spans="1:15" s="3" customFormat="1" ht="93" customHeight="1">
      <c r="A52" s="65" t="s">
        <v>43</v>
      </c>
      <c r="B52" s="1" t="s">
        <v>7</v>
      </c>
      <c r="C52" s="37">
        <f>D52+E52</f>
        <v>424530</v>
      </c>
      <c r="D52" s="41">
        <v>424530</v>
      </c>
      <c r="E52" s="41">
        <v>0</v>
      </c>
      <c r="F52" s="37">
        <f t="shared" si="3"/>
        <v>0</v>
      </c>
      <c r="G52" s="41">
        <v>0</v>
      </c>
      <c r="H52" s="41">
        <v>0</v>
      </c>
      <c r="I52" s="37">
        <f t="shared" si="4"/>
        <v>0</v>
      </c>
      <c r="J52" s="41">
        <v>0</v>
      </c>
      <c r="K52" s="41">
        <v>0</v>
      </c>
      <c r="L52" s="66" t="s">
        <v>28</v>
      </c>
      <c r="M52" s="28"/>
      <c r="O52" s="5"/>
    </row>
    <row r="53" spans="1:15" s="3" customFormat="1" ht="24" customHeight="1">
      <c r="A53" s="121" t="s">
        <v>16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7"/>
      <c r="M53" s="28"/>
      <c r="O53" s="5"/>
    </row>
    <row r="54" spans="1:15" s="3" customFormat="1" ht="39" customHeight="1">
      <c r="A54" s="138" t="s">
        <v>45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40"/>
      <c r="M54" s="30"/>
      <c r="N54" s="10"/>
      <c r="O54" s="5"/>
    </row>
    <row r="55" spans="1:15" s="3" customFormat="1" ht="34.5" customHeight="1">
      <c r="A55" s="133" t="s">
        <v>22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31"/>
      <c r="O55" s="5"/>
    </row>
    <row r="56" spans="1:15" s="3" customFormat="1" ht="30" customHeight="1" thickBot="1">
      <c r="A56" s="91" t="s">
        <v>39</v>
      </c>
      <c r="B56" s="44"/>
      <c r="C56" s="71">
        <f>D56+E56</f>
        <v>751464</v>
      </c>
      <c r="D56" s="71">
        <f>D59+D60</f>
        <v>751464</v>
      </c>
      <c r="E56" s="71">
        <f>E59+E60</f>
        <v>0</v>
      </c>
      <c r="F56" s="69">
        <f>+SUM(F59,F60)</f>
        <v>0</v>
      </c>
      <c r="G56" s="69">
        <f>+SUM(G59,G60)</f>
        <v>0</v>
      </c>
      <c r="H56" s="71">
        <v>0</v>
      </c>
      <c r="I56" s="69">
        <f>+SUM(I59,I60)</f>
        <v>0</v>
      </c>
      <c r="J56" s="69">
        <f>+SUM(J59,J60)</f>
        <v>0</v>
      </c>
      <c r="K56" s="71">
        <v>0</v>
      </c>
      <c r="L56" s="92"/>
      <c r="M56" s="19"/>
      <c r="O56" s="5"/>
    </row>
    <row r="57" spans="1:16" s="3" customFormat="1" ht="19.5" customHeight="1" thickBot="1">
      <c r="A57" s="49"/>
      <c r="B57" s="9"/>
      <c r="C57" s="50"/>
      <c r="D57" s="51"/>
      <c r="E57" s="51"/>
      <c r="F57" s="52"/>
      <c r="G57" s="53"/>
      <c r="H57" s="53"/>
      <c r="I57" s="52"/>
      <c r="J57" s="132" t="s">
        <v>54</v>
      </c>
      <c r="K57" s="132"/>
      <c r="L57" s="132"/>
      <c r="M57" s="54"/>
      <c r="N57" s="55"/>
      <c r="O57" s="5"/>
      <c r="P57" s="6"/>
    </row>
    <row r="58" spans="1:16" s="3" customFormat="1" ht="18.75" customHeight="1" thickBot="1">
      <c r="A58" s="74">
        <v>1</v>
      </c>
      <c r="B58" s="75">
        <v>2</v>
      </c>
      <c r="C58" s="75">
        <v>3</v>
      </c>
      <c r="D58" s="75">
        <v>4</v>
      </c>
      <c r="E58" s="75">
        <v>5</v>
      </c>
      <c r="F58" s="75">
        <v>6</v>
      </c>
      <c r="G58" s="76">
        <v>7</v>
      </c>
      <c r="H58" s="75">
        <v>8</v>
      </c>
      <c r="I58" s="75">
        <v>9</v>
      </c>
      <c r="J58" s="77">
        <v>10</v>
      </c>
      <c r="K58" s="77">
        <v>11</v>
      </c>
      <c r="L58" s="78">
        <v>12</v>
      </c>
      <c r="M58" s="54"/>
      <c r="N58" s="55"/>
      <c r="O58" s="5"/>
      <c r="P58" s="6"/>
    </row>
    <row r="59" spans="1:15" s="3" customFormat="1" ht="123.75" customHeight="1">
      <c r="A59" s="93" t="s">
        <v>46</v>
      </c>
      <c r="B59" s="80" t="s">
        <v>7</v>
      </c>
      <c r="C59" s="86">
        <f>D59+E59</f>
        <v>116424</v>
      </c>
      <c r="D59" s="83">
        <v>116424</v>
      </c>
      <c r="E59" s="83">
        <v>0</v>
      </c>
      <c r="F59" s="60">
        <f>G59+H59</f>
        <v>0</v>
      </c>
      <c r="G59" s="81">
        <v>0</v>
      </c>
      <c r="H59" s="81">
        <v>0</v>
      </c>
      <c r="I59" s="86">
        <f>J59+K59</f>
        <v>0</v>
      </c>
      <c r="J59" s="81">
        <v>0</v>
      </c>
      <c r="K59" s="83">
        <v>0</v>
      </c>
      <c r="L59" s="45" t="s">
        <v>15</v>
      </c>
      <c r="M59" s="24"/>
      <c r="O59" s="5"/>
    </row>
    <row r="60" spans="1:15" s="3" customFormat="1" ht="141.75" customHeight="1">
      <c r="A60" s="87" t="s">
        <v>47</v>
      </c>
      <c r="B60" s="1" t="s">
        <v>7</v>
      </c>
      <c r="C60" s="37">
        <f>D60+E60</f>
        <v>635040</v>
      </c>
      <c r="D60" s="41">
        <v>635040</v>
      </c>
      <c r="E60" s="42">
        <v>0</v>
      </c>
      <c r="F60" s="38">
        <f>G60+H60</f>
        <v>0</v>
      </c>
      <c r="G60" s="39">
        <v>0</v>
      </c>
      <c r="H60" s="39">
        <v>0</v>
      </c>
      <c r="I60" s="37">
        <f>J60+K60</f>
        <v>0</v>
      </c>
      <c r="J60" s="39">
        <v>0</v>
      </c>
      <c r="K60" s="41">
        <v>0</v>
      </c>
      <c r="L60" s="46" t="s">
        <v>15</v>
      </c>
      <c r="M60" s="25"/>
      <c r="O60" s="5"/>
    </row>
    <row r="61" spans="1:15" s="3" customFormat="1" ht="39" customHeight="1">
      <c r="A61" s="138" t="s">
        <v>25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40"/>
      <c r="M61" s="15"/>
      <c r="N61" s="10"/>
      <c r="O61" s="5"/>
    </row>
    <row r="62" spans="1:15" s="3" customFormat="1" ht="32.25" customHeight="1">
      <c r="A62" s="133" t="s">
        <v>23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5"/>
      <c r="M62" s="28"/>
      <c r="O62" s="5"/>
    </row>
    <row r="63" spans="1:15" s="3" customFormat="1" ht="25.5">
      <c r="A63" s="62" t="s">
        <v>2</v>
      </c>
      <c r="B63" s="21"/>
      <c r="C63" s="38">
        <f>C65+C67</f>
        <v>4087500</v>
      </c>
      <c r="D63" s="38">
        <f>D65+D67</f>
        <v>4087500</v>
      </c>
      <c r="E63" s="38">
        <v>0</v>
      </c>
      <c r="F63" s="37">
        <f>+SUM(F65,F67)</f>
        <v>0</v>
      </c>
      <c r="G63" s="37">
        <f>+SUM(G65,G67)</f>
        <v>0</v>
      </c>
      <c r="H63" s="38">
        <v>0</v>
      </c>
      <c r="I63" s="37">
        <f>+SUM(I65,I67)</f>
        <v>0</v>
      </c>
      <c r="J63" s="37">
        <f>+SUM(J65,J67)</f>
        <v>0</v>
      </c>
      <c r="K63" s="38">
        <v>0</v>
      </c>
      <c r="L63" s="94"/>
      <c r="M63" s="19"/>
      <c r="O63" s="5"/>
    </row>
    <row r="64" spans="1:15" s="3" customFormat="1" ht="16.5">
      <c r="A64" s="121" t="s">
        <v>17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3"/>
      <c r="M64" s="24"/>
      <c r="O64" s="5"/>
    </row>
    <row r="65" spans="1:15" s="3" customFormat="1" ht="120.75" customHeight="1">
      <c r="A65" s="87" t="s">
        <v>48</v>
      </c>
      <c r="B65" s="1" t="s">
        <v>7</v>
      </c>
      <c r="C65" s="37">
        <f>D65+E65</f>
        <v>857500</v>
      </c>
      <c r="D65" s="41">
        <v>857500</v>
      </c>
      <c r="E65" s="41">
        <v>0</v>
      </c>
      <c r="F65" s="38">
        <f>G65+H65</f>
        <v>0</v>
      </c>
      <c r="G65" s="39">
        <v>0</v>
      </c>
      <c r="H65" s="39">
        <v>0</v>
      </c>
      <c r="I65" s="37">
        <f>J65+K65</f>
        <v>0</v>
      </c>
      <c r="J65" s="39">
        <v>0</v>
      </c>
      <c r="K65" s="41">
        <v>0</v>
      </c>
      <c r="L65" s="46" t="s">
        <v>15</v>
      </c>
      <c r="M65" s="24"/>
      <c r="O65" s="5"/>
    </row>
    <row r="66" spans="1:15" s="3" customFormat="1" ht="19.5" customHeight="1">
      <c r="A66" s="121" t="s">
        <v>18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25" t="s">
        <v>12</v>
      </c>
      <c r="O66" s="5"/>
    </row>
    <row r="67" spans="1:25" ht="69.75" customHeight="1" thickBot="1">
      <c r="A67" s="95" t="s">
        <v>49</v>
      </c>
      <c r="B67" s="68"/>
      <c r="C67" s="69">
        <f>D67</f>
        <v>3230000</v>
      </c>
      <c r="D67" s="70">
        <f>D70+D71</f>
        <v>3230000</v>
      </c>
      <c r="E67" s="70">
        <v>0</v>
      </c>
      <c r="F67" s="71">
        <f>G67+H67</f>
        <v>0</v>
      </c>
      <c r="G67" s="72">
        <f>SUM(G70:G70)</f>
        <v>0</v>
      </c>
      <c r="H67" s="72">
        <f>SUM(H70:H70)</f>
        <v>0</v>
      </c>
      <c r="I67" s="69">
        <f>J67+K67</f>
        <v>0</v>
      </c>
      <c r="J67" s="72">
        <f>SUM(J70:J70)</f>
        <v>0</v>
      </c>
      <c r="K67" s="72">
        <f>SUM(K70:K70)</f>
        <v>0</v>
      </c>
      <c r="L67" s="47"/>
      <c r="M67" s="24"/>
      <c r="O67" s="5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16" s="3" customFormat="1" ht="19.5" customHeight="1" thickBot="1">
      <c r="A68" s="49"/>
      <c r="B68" s="9"/>
      <c r="C68" s="50"/>
      <c r="D68" s="51"/>
      <c r="E68" s="51"/>
      <c r="F68" s="52"/>
      <c r="G68" s="53"/>
      <c r="H68" s="53"/>
      <c r="I68" s="52"/>
      <c r="J68" s="132" t="s">
        <v>54</v>
      </c>
      <c r="K68" s="132"/>
      <c r="L68" s="132"/>
      <c r="M68" s="54"/>
      <c r="N68" s="55"/>
      <c r="O68" s="5"/>
      <c r="P68" s="6"/>
    </row>
    <row r="69" spans="1:16" s="3" customFormat="1" ht="18.75" customHeight="1" thickBot="1">
      <c r="A69" s="115">
        <v>1</v>
      </c>
      <c r="B69" s="56">
        <v>2</v>
      </c>
      <c r="C69" s="56">
        <v>3</v>
      </c>
      <c r="D69" s="56">
        <v>4</v>
      </c>
      <c r="E69" s="56">
        <v>5</v>
      </c>
      <c r="F69" s="56">
        <v>6</v>
      </c>
      <c r="G69" s="57">
        <v>7</v>
      </c>
      <c r="H69" s="56">
        <v>8</v>
      </c>
      <c r="I69" s="56">
        <v>9</v>
      </c>
      <c r="J69" s="58">
        <v>10</v>
      </c>
      <c r="K69" s="58">
        <v>11</v>
      </c>
      <c r="L69" s="59">
        <v>12</v>
      </c>
      <c r="M69" s="54"/>
      <c r="N69" s="55"/>
      <c r="O69" s="5"/>
      <c r="P69" s="6"/>
    </row>
    <row r="70" spans="1:25" ht="117.75" customHeight="1">
      <c r="A70" s="79" t="s">
        <v>60</v>
      </c>
      <c r="B70" s="80" t="s">
        <v>7</v>
      </c>
      <c r="C70" s="86">
        <f>D70+E70</f>
        <v>80000</v>
      </c>
      <c r="D70" s="83">
        <v>80000</v>
      </c>
      <c r="E70" s="83">
        <v>0</v>
      </c>
      <c r="F70" s="60">
        <f>G70+H70</f>
        <v>0</v>
      </c>
      <c r="G70" s="81">
        <v>0</v>
      </c>
      <c r="H70" s="81">
        <v>0</v>
      </c>
      <c r="I70" s="86">
        <f>J70+K70</f>
        <v>0</v>
      </c>
      <c r="J70" s="81">
        <v>0</v>
      </c>
      <c r="K70" s="83">
        <v>0</v>
      </c>
      <c r="L70" s="45" t="s">
        <v>15</v>
      </c>
      <c r="M70" s="24"/>
      <c r="O70" s="5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9.25" customHeight="1">
      <c r="A71" s="120" t="s">
        <v>76</v>
      </c>
      <c r="B71" s="1" t="s">
        <v>7</v>
      </c>
      <c r="C71" s="37">
        <f>D71+E71</f>
        <v>3150000</v>
      </c>
      <c r="D71" s="41">
        <v>3150000</v>
      </c>
      <c r="E71" s="41">
        <v>0</v>
      </c>
      <c r="F71" s="38">
        <f>G71+H71</f>
        <v>0</v>
      </c>
      <c r="G71" s="39">
        <v>0</v>
      </c>
      <c r="H71" s="39">
        <v>0</v>
      </c>
      <c r="I71" s="37">
        <f>J71+K71</f>
        <v>0</v>
      </c>
      <c r="J71" s="39">
        <v>0</v>
      </c>
      <c r="K71" s="41">
        <v>0</v>
      </c>
      <c r="L71" s="46" t="s">
        <v>15</v>
      </c>
      <c r="M71" s="24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15" s="3" customFormat="1" ht="19.5" customHeight="1">
      <c r="A72" s="121" t="s">
        <v>66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3"/>
      <c r="M72" s="25" t="s">
        <v>12</v>
      </c>
      <c r="O72" s="5"/>
    </row>
    <row r="73" spans="1:15" s="3" customFormat="1" ht="38.25" customHeight="1">
      <c r="A73" s="126" t="s">
        <v>67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8"/>
      <c r="M73" s="18"/>
      <c r="O73" s="5"/>
    </row>
    <row r="74" spans="1:15" s="3" customFormat="1" ht="35.25" customHeight="1">
      <c r="A74" s="129" t="s">
        <v>51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1"/>
      <c r="M74" s="19"/>
      <c r="O74" s="5"/>
    </row>
    <row r="75" spans="1:15" s="3" customFormat="1" ht="139.5" customHeight="1">
      <c r="A75" s="87" t="s">
        <v>50</v>
      </c>
      <c r="B75" s="1" t="s">
        <v>7</v>
      </c>
      <c r="C75" s="37">
        <f>D75+E75</f>
        <v>1000000</v>
      </c>
      <c r="D75" s="41">
        <v>1000000</v>
      </c>
      <c r="E75" s="41">
        <v>0</v>
      </c>
      <c r="F75" s="116">
        <f>G75+H75</f>
        <v>0</v>
      </c>
      <c r="G75" s="117">
        <v>0</v>
      </c>
      <c r="H75" s="117">
        <v>0</v>
      </c>
      <c r="I75" s="118">
        <f>J75+K75</f>
        <v>0</v>
      </c>
      <c r="J75" s="117">
        <v>0</v>
      </c>
      <c r="K75" s="119">
        <v>0</v>
      </c>
      <c r="L75" s="66" t="s">
        <v>28</v>
      </c>
      <c r="M75" s="20"/>
      <c r="O75" s="5"/>
    </row>
    <row r="76" spans="1:15" s="3" customFormat="1" ht="22.5" customHeight="1">
      <c r="A76" s="126" t="s">
        <v>65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8"/>
      <c r="M76" s="20"/>
      <c r="O76" s="5"/>
    </row>
    <row r="77" spans="1:15" s="3" customFormat="1" ht="18" customHeight="1">
      <c r="A77" s="129" t="s">
        <v>68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1"/>
      <c r="M77" s="13"/>
      <c r="O77" s="5"/>
    </row>
    <row r="78" spans="1:15" s="3" customFormat="1" ht="58.5" customHeight="1" thickBot="1">
      <c r="A78" s="95" t="s">
        <v>77</v>
      </c>
      <c r="B78" s="68" t="s">
        <v>7</v>
      </c>
      <c r="C78" s="69">
        <f>D78+E78</f>
        <v>536500</v>
      </c>
      <c r="D78" s="70">
        <v>536500</v>
      </c>
      <c r="E78" s="70">
        <v>0</v>
      </c>
      <c r="F78" s="96">
        <f>G78+H78</f>
        <v>0</v>
      </c>
      <c r="G78" s="97">
        <v>0</v>
      </c>
      <c r="H78" s="97">
        <v>0</v>
      </c>
      <c r="I78" s="98">
        <f>J78+K78</f>
        <v>0</v>
      </c>
      <c r="J78" s="97">
        <v>0</v>
      </c>
      <c r="K78" s="99">
        <v>0</v>
      </c>
      <c r="L78" s="47" t="s">
        <v>69</v>
      </c>
      <c r="M78" s="13"/>
      <c r="O78" s="5"/>
    </row>
    <row r="79" spans="1:15" s="3" customFormat="1" ht="29.25" customHeight="1">
      <c r="A79" s="103"/>
      <c r="B79" s="9"/>
      <c r="C79" s="104"/>
      <c r="D79" s="105"/>
      <c r="E79" s="105"/>
      <c r="F79" s="50"/>
      <c r="G79" s="51"/>
      <c r="H79" s="51"/>
      <c r="I79" s="106"/>
      <c r="J79" s="51"/>
      <c r="K79" s="107"/>
      <c r="L79" s="108"/>
      <c r="M79" s="13"/>
      <c r="O79" s="5"/>
    </row>
    <row r="80" spans="2:15" s="3" customFormat="1" ht="37.5" customHeight="1">
      <c r="B80" s="124" t="s">
        <v>52</v>
      </c>
      <c r="C80" s="124"/>
      <c r="D80" s="124"/>
      <c r="E80" s="124"/>
      <c r="F80" s="22"/>
      <c r="G80" s="22"/>
      <c r="H80" s="22"/>
      <c r="I80" s="22"/>
      <c r="J80" s="125" t="s">
        <v>53</v>
      </c>
      <c r="K80" s="125"/>
      <c r="L80" s="125"/>
      <c r="M80" s="13"/>
      <c r="O80" s="5"/>
    </row>
    <row r="81" spans="6:15" s="3" customFormat="1" ht="12.75">
      <c r="F81" s="22"/>
      <c r="G81" s="22"/>
      <c r="H81" s="22"/>
      <c r="I81" s="22"/>
      <c r="J81" s="22"/>
      <c r="K81" s="22"/>
      <c r="M81" s="13"/>
      <c r="O81" s="5"/>
    </row>
    <row r="82" spans="6:15" s="3" customFormat="1" ht="12.75">
      <c r="F82" s="22"/>
      <c r="G82" s="22"/>
      <c r="H82" s="22"/>
      <c r="I82" s="22"/>
      <c r="J82" s="22"/>
      <c r="K82" s="22"/>
      <c r="M82" s="13"/>
      <c r="O82" s="5"/>
    </row>
    <row r="83" spans="6:15" s="3" customFormat="1" ht="12.75">
      <c r="F83" s="22"/>
      <c r="G83" s="22"/>
      <c r="H83" s="22"/>
      <c r="I83" s="22"/>
      <c r="J83" s="22"/>
      <c r="K83" s="22"/>
      <c r="M83" s="13"/>
      <c r="O83" s="5"/>
    </row>
    <row r="84" spans="6:15" s="3" customFormat="1" ht="12.75">
      <c r="F84" s="22"/>
      <c r="G84" s="22"/>
      <c r="H84" s="22"/>
      <c r="I84" s="22"/>
      <c r="J84" s="22"/>
      <c r="K84" s="22"/>
      <c r="M84" s="13"/>
      <c r="O84" s="5"/>
    </row>
    <row r="85" spans="6:15" s="3" customFormat="1" ht="12.75">
      <c r="F85" s="22"/>
      <c r="G85" s="22"/>
      <c r="H85" s="22"/>
      <c r="I85" s="22"/>
      <c r="J85" s="22"/>
      <c r="K85" s="22"/>
      <c r="M85" s="13"/>
      <c r="O85" s="5"/>
    </row>
    <row r="86" spans="6:15" s="3" customFormat="1" ht="12.75">
      <c r="F86" s="22"/>
      <c r="G86" s="22"/>
      <c r="H86" s="22"/>
      <c r="I86" s="22"/>
      <c r="J86" s="22"/>
      <c r="K86" s="22"/>
      <c r="M86" s="13"/>
      <c r="O86" s="5"/>
    </row>
    <row r="87" spans="6:15" s="3" customFormat="1" ht="12.75">
      <c r="F87" s="22"/>
      <c r="G87" s="22"/>
      <c r="H87" s="22"/>
      <c r="I87" s="22"/>
      <c r="J87" s="22"/>
      <c r="K87" s="22"/>
      <c r="M87" s="13"/>
      <c r="O87" s="5"/>
    </row>
    <row r="88" spans="6:15" s="3" customFormat="1" ht="12.75">
      <c r="F88" s="22"/>
      <c r="G88" s="22"/>
      <c r="H88" s="22"/>
      <c r="I88" s="22"/>
      <c r="J88" s="22"/>
      <c r="K88" s="22"/>
      <c r="M88" s="13"/>
      <c r="O88" s="5"/>
    </row>
    <row r="89" spans="6:15" s="3" customFormat="1" ht="12.75">
      <c r="F89" s="22"/>
      <c r="G89" s="22"/>
      <c r="H89" s="22"/>
      <c r="I89" s="22"/>
      <c r="J89" s="22"/>
      <c r="K89" s="22"/>
      <c r="M89" s="13"/>
      <c r="O89" s="5"/>
    </row>
    <row r="90" spans="6:15" s="3" customFormat="1" ht="12.75">
      <c r="F90" s="22"/>
      <c r="G90" s="22"/>
      <c r="H90" s="22"/>
      <c r="I90" s="22"/>
      <c r="J90" s="22"/>
      <c r="K90" s="22"/>
      <c r="M90" s="13"/>
      <c r="O90" s="5"/>
    </row>
    <row r="91" spans="6:15" s="3" customFormat="1" ht="12.75">
      <c r="F91" s="22"/>
      <c r="G91" s="22"/>
      <c r="H91" s="22"/>
      <c r="I91" s="22"/>
      <c r="J91" s="22"/>
      <c r="K91" s="22"/>
      <c r="M91" s="13"/>
      <c r="O91" s="5"/>
    </row>
    <row r="92" spans="6:15" s="3" customFormat="1" ht="12.75">
      <c r="F92" s="22"/>
      <c r="G92" s="22"/>
      <c r="H92" s="22"/>
      <c r="I92" s="22"/>
      <c r="J92" s="22"/>
      <c r="K92" s="22"/>
      <c r="M92" s="13"/>
      <c r="O92" s="5"/>
    </row>
    <row r="93" spans="6:15" s="3" customFormat="1" ht="12.75">
      <c r="F93" s="22"/>
      <c r="G93" s="22"/>
      <c r="H93" s="22"/>
      <c r="I93" s="22"/>
      <c r="J93" s="22"/>
      <c r="K93" s="22"/>
      <c r="M93" s="13"/>
      <c r="O93" s="5"/>
    </row>
    <row r="94" spans="6:15" s="3" customFormat="1" ht="12.75">
      <c r="F94" s="22"/>
      <c r="G94" s="22"/>
      <c r="H94" s="22"/>
      <c r="I94" s="22"/>
      <c r="J94" s="22"/>
      <c r="K94" s="22"/>
      <c r="M94" s="13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  <row r="777" spans="6:15" s="3" customFormat="1" ht="12.75">
      <c r="F777" s="22"/>
      <c r="G777" s="22"/>
      <c r="H777" s="22"/>
      <c r="I777" s="22"/>
      <c r="J777" s="22"/>
      <c r="K777" s="22"/>
      <c r="M777" s="13"/>
      <c r="O777" s="5"/>
    </row>
    <row r="778" spans="6:15" s="3" customFormat="1" ht="12.75">
      <c r="F778" s="22"/>
      <c r="G778" s="22"/>
      <c r="H778" s="22"/>
      <c r="I778" s="22"/>
      <c r="J778" s="22"/>
      <c r="K778" s="22"/>
      <c r="M778" s="13"/>
      <c r="O778" s="5"/>
    </row>
    <row r="779" spans="6:15" s="3" customFormat="1" ht="12.75">
      <c r="F779" s="22"/>
      <c r="G779" s="22"/>
      <c r="H779" s="22"/>
      <c r="I779" s="22"/>
      <c r="J779" s="22"/>
      <c r="K779" s="22"/>
      <c r="M779" s="13"/>
      <c r="O779" s="5"/>
    </row>
    <row r="780" spans="6:15" s="3" customFormat="1" ht="12.75">
      <c r="F780" s="22"/>
      <c r="G780" s="22"/>
      <c r="H780" s="22"/>
      <c r="I780" s="22"/>
      <c r="J780" s="22"/>
      <c r="K780" s="22"/>
      <c r="M780" s="13"/>
      <c r="O780" s="5"/>
    </row>
    <row r="781" spans="6:15" s="3" customFormat="1" ht="12.75">
      <c r="F781" s="22"/>
      <c r="G781" s="22"/>
      <c r="H781" s="22"/>
      <c r="I781" s="22"/>
      <c r="J781" s="22"/>
      <c r="K781" s="22"/>
      <c r="M781" s="13"/>
      <c r="O781" s="5"/>
    </row>
  </sheetData>
  <sheetProtection/>
  <mergeCells count="45">
    <mergeCell ref="A14:L14"/>
    <mergeCell ref="A38:L38"/>
    <mergeCell ref="A44:L44"/>
    <mergeCell ref="A55:L55"/>
    <mergeCell ref="J19:L19"/>
    <mergeCell ref="J25:L25"/>
    <mergeCell ref="J41:L41"/>
    <mergeCell ref="J32:L32"/>
    <mergeCell ref="A45:L45"/>
    <mergeCell ref="A46:L46"/>
    <mergeCell ref="C8:C9"/>
    <mergeCell ref="D8:E8"/>
    <mergeCell ref="A37:L37"/>
    <mergeCell ref="L7:L9"/>
    <mergeCell ref="F7:H7"/>
    <mergeCell ref="A36:L36"/>
    <mergeCell ref="A12:L12"/>
    <mergeCell ref="J8:K8"/>
    <mergeCell ref="G8:H8"/>
    <mergeCell ref="A13:L13"/>
    <mergeCell ref="I1:K1"/>
    <mergeCell ref="I2:L2"/>
    <mergeCell ref="I3:K3"/>
    <mergeCell ref="A7:A9"/>
    <mergeCell ref="B5:J5"/>
    <mergeCell ref="I7:K7"/>
    <mergeCell ref="I8:I9"/>
    <mergeCell ref="B7:B9"/>
    <mergeCell ref="C7:E7"/>
    <mergeCell ref="F8:F9"/>
    <mergeCell ref="A62:L62"/>
    <mergeCell ref="A64:L64"/>
    <mergeCell ref="A53:L53"/>
    <mergeCell ref="A54:L54"/>
    <mergeCell ref="A61:L61"/>
    <mergeCell ref="J57:L57"/>
    <mergeCell ref="A66:L66"/>
    <mergeCell ref="B80:E80"/>
    <mergeCell ref="J80:L80"/>
    <mergeCell ref="A73:L73"/>
    <mergeCell ref="A74:L74"/>
    <mergeCell ref="J68:L68"/>
    <mergeCell ref="A76:L76"/>
    <mergeCell ref="A77:L77"/>
    <mergeCell ref="A72:L72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65" r:id="rId1"/>
  <rowBreaks count="6" manualBreakCount="6">
    <brk id="18" max="12" man="1"/>
    <brk id="24" max="12" man="1"/>
    <brk id="31" max="12" man="1"/>
    <brk id="40" max="12" man="1"/>
    <brk id="56" max="12" man="1"/>
    <brk id="67" max="12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2016-10-20T10:45:15Z</cp:lastPrinted>
  <dcterms:created xsi:type="dcterms:W3CDTF">1996-10-08T23:32:33Z</dcterms:created>
  <dcterms:modified xsi:type="dcterms:W3CDTF">2016-10-20T10:45:18Z</dcterms:modified>
  <cp:category/>
  <cp:version/>
  <cp:contentType/>
  <cp:contentStatus/>
</cp:coreProperties>
</file>