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95" windowHeight="11460" activeTab="0"/>
  </bookViews>
  <sheets>
    <sheet name="дод 5 (в) " sheetId="1" r:id="rId1"/>
  </sheets>
  <definedNames>
    <definedName name="_xlnm.Print_Area" localSheetId="0">'дод 5 (в) '!$A$1:$J$220</definedName>
  </definedNames>
  <calcPr fullCalcOnLoad="1"/>
</workbook>
</file>

<file path=xl/sharedStrings.xml><?xml version="1.0" encoding="utf-8"?>
<sst xmlns="http://schemas.openxmlformats.org/spreadsheetml/2006/main" count="360" uniqueCount="249">
  <si>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</si>
  <si>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</si>
  <si>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</si>
  <si>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Капітальні вкладення</t>
  </si>
  <si>
    <t>1. Будівництво</t>
  </si>
  <si>
    <t>Будівництво кладовища в районі 40-ї підстанції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</si>
  <si>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</si>
  <si>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</si>
  <si>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</si>
  <si>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</si>
  <si>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</si>
  <si>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</si>
  <si>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</si>
  <si>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</si>
  <si>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</si>
  <si>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</si>
  <si>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</si>
  <si>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</si>
  <si>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</si>
  <si>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</si>
  <si>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Всього</t>
  </si>
  <si>
    <t>160101</t>
  </si>
  <si>
    <t>130115</t>
  </si>
  <si>
    <t>091214</t>
  </si>
  <si>
    <t>Інші установи та заклади </t>
  </si>
  <si>
    <t>Будівля Реального училища (школа № 4), м.Суми - реконструкція</t>
  </si>
  <si>
    <t>Будівництво доріг та ліній освітлення 12 МР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</si>
  <si>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</si>
  <si>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</si>
  <si>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</si>
  <si>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</si>
  <si>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</si>
  <si>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</si>
  <si>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</si>
  <si>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</si>
  <si>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</si>
  <si>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</si>
  <si>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</si>
  <si>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</si>
  <si>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</si>
  <si>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</si>
  <si>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</si>
  <si>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</si>
  <si>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</si>
  <si>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</si>
  <si>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</si>
  <si>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</si>
  <si>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</si>
  <si>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</si>
  <si>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</si>
  <si>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</si>
  <si>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</si>
  <si>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</si>
  <si>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</si>
  <si>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</si>
  <si>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2-го поверху нежитлового приміщення по вул. Горького, 21</t>
  </si>
  <si>
    <t>Реконструкція будівлі по вул. Г.Правда, 2 під архівний відділ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</si>
  <si>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</si>
  <si>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</si>
  <si>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</si>
  <si>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</si>
  <si>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</si>
  <si>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</si>
  <si>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</si>
  <si>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</si>
  <si>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рентгенологічного кабінету приймального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</si>
  <si>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</si>
  <si>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</si>
  <si>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</si>
  <si>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</si>
  <si>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</si>
  <si>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</si>
  <si>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</si>
  <si>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</si>
  <si>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</si>
  <si>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</si>
  <si>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</si>
  <si>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</si>
  <si>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</si>
  <si>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</si>
  <si>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</si>
  <si>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</si>
  <si>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</si>
  <si>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0220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</si>
  <si>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</si>
  <si>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</si>
  <si>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</si>
  <si>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</si>
  <si>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</si>
  <si>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</si>
  <si>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</si>
  <si>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</si>
  <si>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</si>
  <si>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</si>
  <si>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</si>
  <si>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</si>
  <si>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</si>
  <si>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</si>
  <si>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</si>
  <si>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</si>
  <si>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</si>
  <si>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 03 Виконавчий комітет Сумської міської ради </t>
  </si>
  <si>
    <t xml:space="preserve"> 10  Управління освіти і науки Сумської міської ради</t>
  </si>
  <si>
    <t>14 Відділ охорони здоров'я Сумської міської ради</t>
  </si>
  <si>
    <t xml:space="preserve"> 41 Департамент інфраструктури міста Сумської міської ради</t>
  </si>
  <si>
    <t>47 Управління капітального будівництва та дорожнього господарства Сумської міської ради</t>
  </si>
  <si>
    <t>48 Департамент містобудування та земельних відносин Сумської міської ради</t>
  </si>
  <si>
    <t>50 Управління «Інспекція з благоустрою міста Суми» Сумської міської ради</t>
  </si>
  <si>
    <t>Найменування згідно з типовою відомчою / тимчасовою класифікацією видатків та кредитування місцевого бюджету</t>
  </si>
  <si>
    <t>24 Відділ культури та туризму Сумської міської ради</t>
  </si>
  <si>
    <t>грн.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</si>
  <si>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</si>
  <si>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</si>
  <si>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</si>
  <si>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</si>
  <si>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</si>
  <si>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</si>
  <si>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</si>
  <si>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</si>
  <si>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</si>
  <si>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</si>
  <si>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</si>
  <si>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>Будівництво водогону по                                вул. Шкільна в с. Піщане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</si>
  <si>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</si>
  <si>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</si>
  <si>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</si>
  <si>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</si>
  <si>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</si>
  <si>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</si>
  <si>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</si>
  <si>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</si>
  <si>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Інженерні мережі 12 МР -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</si>
  <si>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</si>
  <si>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</si>
  <si>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</si>
  <si>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</si>
  <si>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</si>
  <si>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</si>
  <si>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</si>
  <si>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</si>
  <si>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</si>
  <si>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</si>
  <si>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</si>
  <si>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Будівництво дитячого садка у 12 МР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</si>
  <si>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</si>
  <si>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</si>
  <si>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</si>
  <si>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</si>
  <si>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</si>
  <si>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</si>
  <si>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</si>
  <si>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</si>
  <si>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</si>
  <si>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</si>
  <si>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</si>
  <si>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</si>
  <si>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</si>
  <si>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</si>
  <si>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</si>
  <si>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</si>
  <si>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</si>
  <si>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</si>
  <si>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</si>
  <si>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</si>
  <si>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</si>
  <si>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</si>
  <si>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</si>
  <si>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</si>
  <si>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</si>
  <si>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</si>
  <si>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</si>
  <si>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</si>
  <si>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</si>
  <si>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</si>
  <si>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</si>
  <si>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</si>
  <si>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Будівництво скверу за адресою :м.Суми, вул. Декабристів, 80 на території ЗОШ № 25</t>
  </si>
  <si>
    <t>Реконструкція водоводу Д500 мм від Тополянського водозабору до пр.Курський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</si>
  <si>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</si>
  <si>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</si>
  <si>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</si>
  <si>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</si>
  <si>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</si>
  <si>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Реконструкція самопливного каналізаційного колектору Д 600 мм по вул. СКД</t>
  </si>
  <si>
    <t>Реконструкція будівлі Ковпаківського районного суду по вул. Першотравнева,12</t>
  </si>
  <si>
    <t>Реконструкція операційних блоків КУ  «Сумська міська клінічна лікарня №1» по вул. 20 років Перемоги,13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</si>
  <si>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</si>
  <si>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</si>
  <si>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</si>
  <si>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250380</t>
  </si>
  <si>
    <t>Реконструкція будівлі по вул.Металургів,17</t>
  </si>
  <si>
    <t>180409</t>
  </si>
  <si>
    <t>Будівництво інженерних мереж житлового масиву "Університетський"</t>
  </si>
  <si>
    <t>Реконструкція ДНЗ № 31  «Ягідка»</t>
  </si>
  <si>
    <t>Будівництво дитячого майданчика в районі будинку №79 по вул. Поліська</t>
  </si>
  <si>
    <t>КП «Архітектура. Будівництво. Контроль» Сумської міської ради</t>
  </si>
  <si>
    <t>Збереження, розвиток, реконструкція та реставрація пам'яток історії та культури </t>
  </si>
  <si>
    <t>Реставрація будівлі по вул. Троїцька, 8</t>
  </si>
  <si>
    <t xml:space="preserve"> 15 Департамент  соціального захисту населення Сумської міської ради</t>
  </si>
  <si>
    <t>45 Департамент забезпечення ресурсних платежів Сумської міської ради</t>
  </si>
  <si>
    <t>48 Управління архітектури та містобудування Сумської міської ради</t>
  </si>
  <si>
    <t xml:space="preserve">75 Департамент фінансів, економіки та інвестицій Сумської міської ради </t>
  </si>
  <si>
    <t xml:space="preserve">76 Департамент фінансів, економіки та інвестицій Сумської міської ради (в частині міжбюджетних трансфертів, резервного фонду) </t>
  </si>
  <si>
    <t>Будівництво дитячого майданчика по пров. Березовий, 30</t>
  </si>
  <si>
    <t>Реконструкція (термомодернізація) ДНЗ          № 5  «Снігуронька»</t>
  </si>
  <si>
    <t>Реконструкція (термомодернізація) ДНЗ (ясла-садок) № 1  «Ромашка»</t>
  </si>
  <si>
    <t>Реконструкція (термомодернізація) ДНЗ          № 8  (ясла-садок) «Космічний»</t>
  </si>
  <si>
    <t>Реконструкція (термомодернізація) ДНЗ          № 21  (ясла-садок) «Волошка»</t>
  </si>
  <si>
    <t>Реконструкція (термомодернізація) ДНЗ          № 33  «Маринка»</t>
  </si>
  <si>
    <t>Реконструкція (термомодернізація) КУ Сумський НВК № 34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</si>
  <si>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</si>
  <si>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</si>
  <si>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Реконструкція грального поля з влаштуванням штучного покриття на території ЗОШ № 11</t>
  </si>
  <si>
    <t>46 Управління «Інспекція державного архітектурно - будівельного контролю»  Сумської міської ради</t>
  </si>
  <si>
    <t>Будівництво зливної каналізації по вул. Прокоф'єва</t>
  </si>
  <si>
    <t>Реконструкція сталевого водопроводу 400 мм від вул. Південної до пров. Громадянського</t>
  </si>
  <si>
    <t>Будівництво дитячого майданчика в районі житлового будинку № 21 по вул. Гамалія</t>
  </si>
  <si>
    <t>Будівництво спортивного майданчика між центральним корпусом Сумського національного аграрного університету та житловими будинками №154, 154/1</t>
  </si>
  <si>
    <t>Будівництво дитячого майданчика за адресою: м. Суми, вул. Новомістенська, 35</t>
  </si>
  <si>
    <t>Будівництво дитячого майданчика за адресою: м. Суми, вул. Кутова</t>
  </si>
  <si>
    <t>Будівництво дитячого майданчика за адресою: м. Суми, вул. Родини Линтварьових, 70</t>
  </si>
  <si>
    <t>Будівництво спортивного майданчика за адресою: м. Суми, вул. Зарічна</t>
  </si>
  <si>
    <t>Будівництво контактної фігури  «Я люблю Суми» на вході до парку культури і відпочинку ім. Кожедуба</t>
  </si>
  <si>
    <t>Реконструкція покрівлі адміністративно-побутового корпуса, депо, майстерень КП СМР "Електроавтотракс"</t>
  </si>
  <si>
    <t>Реконструкція підвального приміщення ССШ І-ІІІ ступенів ім. Д. Косаренка</t>
  </si>
  <si>
    <t>170603</t>
  </si>
  <si>
    <t>Інші заходи у сфері електротранспорту</t>
  </si>
  <si>
    <t>0455</t>
  </si>
  <si>
    <t>Реконструкція каналізаційного залізобетонного самотічного колектора Д-1000 мм , який проходить по яру між пров. Степана Тимошенка (пров.Урицького) та вул. Панфілова</t>
  </si>
  <si>
    <t>Реконструкція каналізаційного залізобетонного самотічного колектора Д-600-1000 мм , який проходить по вул. Пушкіна, Садова, Засумська та Пролетарська до КНС-2 від вул. Баумана  до вул. Лугової</t>
  </si>
  <si>
    <t>Реконструкція каналізаційного залізобетонного самотічного колектора              Д-600 мм по вул. Сєчєнова від залізничної дороги (вул. Київська) до перехрестя вул. Слобідської та вул. Вигонопоселенської</t>
  </si>
  <si>
    <t>Будівництво теплиці для розміщення колекції рідкісних видів тропічних рослин та кактусів на території об'єкту природно-заповідного фонду ботанічного саду місцевого значення "Юннатівський"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</si>
  <si>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</si>
  <si>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Будівництво спортивного майданчику в районі школи № 11</t>
  </si>
  <si>
    <t>Будівництво дитячого майданчика біля будинку №12 по вул.Д.Коротченко</t>
  </si>
  <si>
    <t>Будівництво дитячого майданчика біля будинку №18 по вул.Д.Коротченко</t>
  </si>
  <si>
    <t>Будівництво дитячого майданчика в районі житлового будинку №37 по вул.Романа Атаманюка</t>
  </si>
  <si>
    <t>Будівництво дитячого майданчика в районі житлового будинку №53 по вул.Ковпака</t>
  </si>
  <si>
    <t>Будівництво дитячого майданчика в районі житлового будинку №23 по вул.Ковпака</t>
  </si>
  <si>
    <t>Будівництво дитячого майданчика в районі житлового будинку №125 по просп. Курський</t>
  </si>
  <si>
    <t>Реконструкція І черги полігону для складування твердих побутових відходів на території В.Бобрицької сільської ради Краснопільського району</t>
  </si>
  <si>
    <t>Касові видатки</t>
  </si>
  <si>
    <t>Інформація про виконання видатків бюджету розвитку за 9 місяців 2016 року</t>
  </si>
  <si>
    <t xml:space="preserve">                    Додаток  5</t>
  </si>
  <si>
    <t>до   рішення  виконавчого комітету</t>
  </si>
  <si>
    <t>Директор департаменту фінансів,</t>
  </si>
  <si>
    <t>економіки та  інвестицій</t>
  </si>
  <si>
    <t>С.А. Липова</t>
  </si>
  <si>
    <t xml:space="preserve">від 15.11.2016 №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</si>
</sst>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5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sz val="26"/>
      <color indexed="9"/>
      <name val="Times New Roman"/>
      <family val="1"/>
    </font>
    <font>
      <b/>
      <sz val="24"/>
      <name val="Times New Roman"/>
      <family val="1"/>
    </font>
    <font>
      <sz val="18"/>
      <color indexed="9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3" fontId="1" fillId="32" borderId="10" xfId="0" applyNumberFormat="1" applyFont="1" applyFill="1" applyBorder="1" applyAlignment="1">
      <alignment horizontal="center" vertical="center" wrapText="1"/>
    </xf>
    <xf numFmtId="194" fontId="1" fillId="32" borderId="10" xfId="0" applyNumberFormat="1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vertical="center"/>
    </xf>
    <xf numFmtId="0" fontId="1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6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4" fontId="2" fillId="32" borderId="1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3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3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Alignment="1">
      <alignment vertical="center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/>
    </xf>
    <xf numFmtId="3" fontId="2" fillId="32" borderId="10" xfId="0" applyNumberFormat="1" applyFont="1" applyFill="1" applyBorder="1" applyAlignment="1">
      <alignment horizontal="right" vertical="center"/>
    </xf>
    <xf numFmtId="4" fontId="2" fillId="32" borderId="10" xfId="0" applyNumberFormat="1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wrapText="1"/>
    </xf>
    <xf numFmtId="194" fontId="1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left" vertical="top" wrapText="1"/>
    </xf>
    <xf numFmtId="194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/>
    </xf>
    <xf numFmtId="194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3" fontId="2" fillId="32" borderId="1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right"/>
    </xf>
    <xf numFmtId="3" fontId="2" fillId="32" borderId="0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vertical="center"/>
    </xf>
    <xf numFmtId="1" fontId="6" fillId="32" borderId="0" xfId="0" applyNumberFormat="1" applyFont="1" applyFill="1" applyBorder="1" applyAlignment="1">
      <alignment horizontal="center" vertical="center"/>
    </xf>
    <xf numFmtId="2" fontId="11" fillId="32" borderId="0" xfId="0" applyNumberFormat="1" applyFont="1" applyFill="1" applyBorder="1" applyAlignment="1">
      <alignment horizontal="center" vertical="center"/>
    </xf>
    <xf numFmtId="2" fontId="11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center" wrapText="1"/>
    </xf>
    <xf numFmtId="3" fontId="7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left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 horizontal="center"/>
    </xf>
    <xf numFmtId="3" fontId="8" fillId="32" borderId="0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/>
    </xf>
    <xf numFmtId="4" fontId="2" fillId="32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" fontId="2" fillId="32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left" wrapText="1"/>
    </xf>
    <xf numFmtId="4" fontId="1" fillId="32" borderId="0" xfId="0" applyNumberFormat="1" applyFont="1" applyFill="1" applyBorder="1" applyAlignment="1">
      <alignment/>
    </xf>
    <xf numFmtId="4" fontId="7" fillId="32" borderId="0" xfId="0" applyNumberFormat="1" applyFont="1" applyFill="1" applyBorder="1" applyAlignment="1">
      <alignment/>
    </xf>
    <xf numFmtId="4" fontId="8" fillId="32" borderId="0" xfId="0" applyNumberFormat="1" applyFont="1" applyFill="1" applyBorder="1" applyAlignment="1">
      <alignment/>
    </xf>
    <xf numFmtId="3" fontId="1" fillId="32" borderId="13" xfId="0" applyNumberFormat="1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vertical="center"/>
    </xf>
    <xf numFmtId="3" fontId="2" fillId="32" borderId="13" xfId="0" applyNumberFormat="1" applyFont="1" applyFill="1" applyBorder="1" applyAlignment="1">
      <alignment horizontal="center" vertical="center"/>
    </xf>
    <xf numFmtId="3" fontId="3" fillId="32" borderId="13" xfId="0" applyNumberFormat="1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right" vertical="center"/>
    </xf>
    <xf numFmtId="0" fontId="1" fillId="32" borderId="13" xfId="0" applyFont="1" applyFill="1" applyBorder="1" applyAlignment="1">
      <alignment/>
    </xf>
    <xf numFmtId="0" fontId="1" fillId="32" borderId="14" xfId="0" applyFont="1" applyFill="1" applyBorder="1" applyAlignment="1">
      <alignment horizontal="center" wrapText="1"/>
    </xf>
    <xf numFmtId="4" fontId="1" fillId="32" borderId="10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 horizontal="center"/>
    </xf>
    <xf numFmtId="4" fontId="4" fillId="32" borderId="0" xfId="0" applyNumberFormat="1" applyFont="1" applyFill="1" applyBorder="1" applyAlignment="1">
      <alignment/>
    </xf>
    <xf numFmtId="0" fontId="13" fillId="32" borderId="0" xfId="0" applyFont="1" applyFill="1" applyBorder="1" applyAlignment="1">
      <alignment vertical="top"/>
    </xf>
    <xf numFmtId="0" fontId="6" fillId="32" borderId="0" xfId="0" applyFont="1" applyFill="1" applyBorder="1" applyAlignment="1">
      <alignment vertical="center"/>
    </xf>
    <xf numFmtId="4" fontId="11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distributed" wrapText="1"/>
    </xf>
    <xf numFmtId="0" fontId="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textRotation="180"/>
    </xf>
    <xf numFmtId="0" fontId="1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1" fillId="32" borderId="0" xfId="0" applyFont="1" applyFill="1" applyBorder="1" applyAlignment="1">
      <alignment horizontal="right" vertical="center" textRotation="180"/>
    </xf>
    <xf numFmtId="0" fontId="6" fillId="32" borderId="0" xfId="0" applyFont="1" applyFill="1" applyBorder="1" applyAlignment="1">
      <alignment horizontal="right" vertical="center" textRotation="180"/>
    </xf>
    <xf numFmtId="0" fontId="11" fillId="32" borderId="15" xfId="0" applyFont="1" applyFill="1" applyBorder="1" applyAlignment="1">
      <alignment horizontal="right" vertical="center" textRotation="180"/>
    </xf>
    <xf numFmtId="0" fontId="11" fillId="32" borderId="0" xfId="0" applyFont="1" applyFill="1" applyBorder="1" applyAlignment="1">
      <alignment horizontal="right" vertical="center" textRotation="180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13" fillId="32" borderId="0" xfId="0" applyNumberFormat="1" applyFont="1" applyFill="1" applyBorder="1" applyAlignment="1">
      <alignment horizontal="left"/>
    </xf>
    <xf numFmtId="14" fontId="7" fillId="32" borderId="0" xfId="0" applyNumberFormat="1" applyFont="1" applyFill="1" applyBorder="1" applyAlignment="1">
      <alignment horizontal="left"/>
    </xf>
    <xf numFmtId="3" fontId="2" fillId="32" borderId="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left"/>
    </xf>
    <xf numFmtId="0" fontId="14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V299"/>
  <sheetViews>
    <sheetView tabSelected="1" view="pageBreakPreview" zoomScale="30" zoomScaleNormal="75" zoomScaleSheetLayoutView="30" zoomScalePageLayoutView="0" workbookViewId="0" topLeftCell="A1">
      <selection activeCell="H3" sqref="H3"/>
    </sheetView>
  </sheetViews>
  <sheetFormatPr defaultColWidth="9.00390625" defaultRowHeight="12.75"/>
  <cols>
    <col min="1" max="1" width="15.75390625" style="4" customWidth="1"/>
    <col min="2" max="2" width="19.375" style="4" customWidth="1"/>
    <col min="3" max="3" width="43.375" style="4" customWidth="1"/>
    <col min="4" max="4" width="51.25390625" style="4" customWidth="1"/>
    <col min="5" max="5" width="19.25390625" style="4" customWidth="1"/>
    <col min="6" max="6" width="15.00390625" style="4" customWidth="1"/>
    <col min="7" max="7" width="20.25390625" style="4" customWidth="1"/>
    <col min="8" max="8" width="30.25390625" style="6" customWidth="1"/>
    <col min="9" max="9" width="25.25390625" style="72" customWidth="1"/>
    <col min="10" max="10" width="9.125" style="107" customWidth="1"/>
    <col min="11" max="151" width="9.125" style="6" customWidth="1"/>
    <col min="152" max="16384" width="9.125" style="4" customWidth="1"/>
  </cols>
  <sheetData>
    <row r="1" spans="5:10" ht="33">
      <c r="E1" s="5"/>
      <c r="F1" s="92" t="s">
        <v>243</v>
      </c>
      <c r="G1" s="92"/>
      <c r="H1" s="92"/>
      <c r="I1" s="92"/>
      <c r="J1" s="110">
        <v>26</v>
      </c>
    </row>
    <row r="2" spans="5:10" ht="33">
      <c r="E2" s="5"/>
      <c r="F2" s="92" t="s">
        <v>244</v>
      </c>
      <c r="G2" s="92"/>
      <c r="H2" s="93"/>
      <c r="I2" s="93"/>
      <c r="J2" s="110"/>
    </row>
    <row r="3" spans="6:10" ht="33">
      <c r="F3" s="94" t="s">
        <v>248</v>
      </c>
      <c r="G3" s="94"/>
      <c r="H3" s="95">
        <v>594</v>
      </c>
      <c r="I3" s="95"/>
      <c r="J3" s="110"/>
    </row>
    <row r="4" spans="6:10" ht="33">
      <c r="F4" s="117"/>
      <c r="G4" s="117"/>
      <c r="H4" s="117"/>
      <c r="I4" s="117"/>
      <c r="J4" s="110"/>
    </row>
    <row r="5" spans="6:10" ht="33">
      <c r="F5" s="118"/>
      <c r="G5" s="118"/>
      <c r="H5" s="118"/>
      <c r="I5" s="118"/>
      <c r="J5" s="110"/>
    </row>
    <row r="6" spans="1:151" s="8" customFormat="1" ht="27">
      <c r="A6" s="119"/>
      <c r="B6" s="119"/>
      <c r="C6" s="119"/>
      <c r="D6" s="119"/>
      <c r="E6" s="119"/>
      <c r="F6" s="119"/>
      <c r="G6" s="119"/>
      <c r="H6" s="7"/>
      <c r="I6" s="86"/>
      <c r="J6" s="11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</row>
    <row r="7" spans="1:151" s="8" customFormat="1" ht="27">
      <c r="A7" s="119" t="s">
        <v>242</v>
      </c>
      <c r="B7" s="119"/>
      <c r="C7" s="119"/>
      <c r="D7" s="119"/>
      <c r="E7" s="119"/>
      <c r="F7" s="119"/>
      <c r="G7" s="119"/>
      <c r="H7" s="119"/>
      <c r="I7" s="119"/>
      <c r="J7" s="11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</row>
    <row r="8" spans="3:151" s="8" customFormat="1" ht="27">
      <c r="C8" s="9"/>
      <c r="D8" s="9"/>
      <c r="E8" s="9"/>
      <c r="F8" s="9"/>
      <c r="G8" s="9"/>
      <c r="I8" s="7" t="s">
        <v>110</v>
      </c>
      <c r="J8" s="11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</row>
    <row r="9" spans="1:151" s="8" customFormat="1" ht="38.25" customHeight="1">
      <c r="A9" s="111" t="s">
        <v>78</v>
      </c>
      <c r="B9" s="111" t="s">
        <v>111</v>
      </c>
      <c r="C9" s="111" t="s">
        <v>108</v>
      </c>
      <c r="D9" s="111" t="s">
        <v>0</v>
      </c>
      <c r="E9" s="112" t="s">
        <v>1</v>
      </c>
      <c r="F9" s="120" t="s">
        <v>7</v>
      </c>
      <c r="G9" s="112" t="s">
        <v>2</v>
      </c>
      <c r="H9" s="112" t="s">
        <v>113</v>
      </c>
      <c r="I9" s="116" t="s">
        <v>241</v>
      </c>
      <c r="J9" s="11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</row>
    <row r="10" spans="1:10" ht="121.5" customHeight="1">
      <c r="A10" s="111"/>
      <c r="B10" s="111"/>
      <c r="C10" s="111"/>
      <c r="D10" s="111"/>
      <c r="E10" s="112"/>
      <c r="F10" s="120"/>
      <c r="G10" s="112"/>
      <c r="H10" s="112">
        <v>10</v>
      </c>
      <c r="I10" s="116"/>
      <c r="J10" s="110"/>
    </row>
    <row r="11" spans="1:10" ht="18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83">
        <v>6</v>
      </c>
      <c r="G11" s="83">
        <v>7</v>
      </c>
      <c r="H11" s="83">
        <v>8</v>
      </c>
      <c r="I11" s="85">
        <v>9</v>
      </c>
      <c r="J11" s="110"/>
    </row>
    <row r="12" spans="1:151" s="17" customFormat="1" ht="39">
      <c r="A12" s="12"/>
      <c r="B12" s="12"/>
      <c r="C12" s="13" t="s">
        <v>101</v>
      </c>
      <c r="D12" s="14"/>
      <c r="E12" s="75"/>
      <c r="F12" s="1"/>
      <c r="G12" s="1"/>
      <c r="H12" s="15">
        <f>SUM(H13:H20)+H22+H23+H24</f>
        <v>59529394</v>
      </c>
      <c r="I12" s="15">
        <f>SUM(I13:I20)+I22+I23+I24</f>
        <v>11317925.870000001</v>
      </c>
      <c r="J12" s="110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</row>
    <row r="13" spans="1:151" s="17" customFormat="1" ht="37.5">
      <c r="A13" s="18" t="s">
        <v>8</v>
      </c>
      <c r="B13" s="18" t="s">
        <v>79</v>
      </c>
      <c r="C13" s="14" t="s">
        <v>9</v>
      </c>
      <c r="D13" s="19" t="s">
        <v>10</v>
      </c>
      <c r="E13" s="75"/>
      <c r="F13" s="1"/>
      <c r="G13" s="1"/>
      <c r="H13" s="3">
        <v>5656286</v>
      </c>
      <c r="I13" s="3">
        <v>3605646.39</v>
      </c>
      <c r="J13" s="110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</row>
    <row r="14" spans="1:151" s="17" customFormat="1" ht="18.75">
      <c r="A14" s="18" t="s">
        <v>128</v>
      </c>
      <c r="B14" s="18" t="s">
        <v>130</v>
      </c>
      <c r="C14" s="14" t="s">
        <v>129</v>
      </c>
      <c r="D14" s="19" t="s">
        <v>10</v>
      </c>
      <c r="E14" s="75"/>
      <c r="F14" s="1"/>
      <c r="G14" s="1"/>
      <c r="H14" s="3">
        <v>9645</v>
      </c>
      <c r="I14" s="3"/>
      <c r="J14" s="110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</row>
    <row r="15" spans="1:151" s="17" customFormat="1" ht="37.5">
      <c r="A15" s="18" t="s">
        <v>61</v>
      </c>
      <c r="B15" s="18" t="s">
        <v>80</v>
      </c>
      <c r="C15" s="14" t="s">
        <v>39</v>
      </c>
      <c r="D15" s="19" t="s">
        <v>10</v>
      </c>
      <c r="E15" s="75"/>
      <c r="F15" s="1"/>
      <c r="G15" s="1"/>
      <c r="H15" s="3">
        <v>116759</v>
      </c>
      <c r="I15" s="3">
        <v>110647.72</v>
      </c>
      <c r="J15" s="110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</row>
    <row r="16" spans="1:151" s="17" customFormat="1" ht="56.25">
      <c r="A16" s="18" t="s">
        <v>30</v>
      </c>
      <c r="B16" s="18" t="s">
        <v>81</v>
      </c>
      <c r="C16" s="14" t="s">
        <v>31</v>
      </c>
      <c r="D16" s="19" t="s">
        <v>10</v>
      </c>
      <c r="E16" s="75"/>
      <c r="F16" s="1"/>
      <c r="G16" s="1"/>
      <c r="H16" s="3">
        <v>197000</v>
      </c>
      <c r="I16" s="3">
        <v>196379.6</v>
      </c>
      <c r="J16" s="110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</row>
    <row r="17" spans="1:151" s="17" customFormat="1" ht="37.5">
      <c r="A17" s="18" t="s">
        <v>22</v>
      </c>
      <c r="B17" s="18" t="s">
        <v>81</v>
      </c>
      <c r="C17" s="14" t="s">
        <v>36</v>
      </c>
      <c r="D17" s="19" t="s">
        <v>10</v>
      </c>
      <c r="E17" s="76"/>
      <c r="F17" s="20"/>
      <c r="G17" s="20"/>
      <c r="H17" s="3">
        <v>500000</v>
      </c>
      <c r="I17" s="3">
        <v>495529.54</v>
      </c>
      <c r="J17" s="110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</row>
    <row r="18" spans="1:151" s="17" customFormat="1" ht="112.5">
      <c r="A18" s="18" t="s">
        <v>210</v>
      </c>
      <c r="B18" s="18" t="s">
        <v>81</v>
      </c>
      <c r="C18" s="14" t="s">
        <v>211</v>
      </c>
      <c r="D18" s="19" t="s">
        <v>10</v>
      </c>
      <c r="E18" s="76"/>
      <c r="F18" s="20"/>
      <c r="G18" s="20"/>
      <c r="H18" s="3">
        <v>23000</v>
      </c>
      <c r="I18" s="3">
        <v>23000</v>
      </c>
      <c r="J18" s="110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</row>
    <row r="19" spans="1:151" s="17" customFormat="1" ht="37.5">
      <c r="A19" s="18" t="s">
        <v>225</v>
      </c>
      <c r="B19" s="67" t="s">
        <v>227</v>
      </c>
      <c r="C19" s="14" t="s">
        <v>226</v>
      </c>
      <c r="D19" s="19" t="s">
        <v>10</v>
      </c>
      <c r="E19" s="76"/>
      <c r="F19" s="20"/>
      <c r="G19" s="20"/>
      <c r="H19" s="3">
        <v>650000</v>
      </c>
      <c r="I19" s="3">
        <v>194907.42</v>
      </c>
      <c r="J19" s="110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</row>
    <row r="20" spans="1:151" s="17" customFormat="1" ht="112.5">
      <c r="A20" s="11">
        <v>180409</v>
      </c>
      <c r="B20" s="18" t="s">
        <v>82</v>
      </c>
      <c r="C20" s="14" t="s">
        <v>27</v>
      </c>
      <c r="D20" s="19" t="s">
        <v>10</v>
      </c>
      <c r="E20" s="77"/>
      <c r="F20" s="21"/>
      <c r="G20" s="21"/>
      <c r="H20" s="3">
        <f>H21</f>
        <v>51400000</v>
      </c>
      <c r="I20" s="3">
        <f>I21</f>
        <v>6672985.2</v>
      </c>
      <c r="J20" s="110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</row>
    <row r="21" spans="1:151" s="17" customFormat="1" ht="37.5">
      <c r="A21" s="11"/>
      <c r="B21" s="11"/>
      <c r="C21" s="14"/>
      <c r="D21" s="14" t="s">
        <v>60</v>
      </c>
      <c r="E21" s="77"/>
      <c r="F21" s="21"/>
      <c r="G21" s="21"/>
      <c r="H21" s="3">
        <v>51400000</v>
      </c>
      <c r="I21" s="3">
        <v>6672985.2</v>
      </c>
      <c r="J21" s="109">
        <v>27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</row>
    <row r="22" spans="1:151" s="17" customFormat="1" ht="93.75">
      <c r="A22" s="11">
        <v>210106</v>
      </c>
      <c r="B22" s="18" t="s">
        <v>83</v>
      </c>
      <c r="C22" s="14" t="s">
        <v>46</v>
      </c>
      <c r="D22" s="19" t="s">
        <v>10</v>
      </c>
      <c r="E22" s="75"/>
      <c r="F22" s="1"/>
      <c r="G22" s="1"/>
      <c r="H22" s="3">
        <v>343874</v>
      </c>
      <c r="I22" s="3"/>
      <c r="J22" s="109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</row>
    <row r="23" spans="1:151" s="17" customFormat="1" ht="18.75">
      <c r="A23" s="11">
        <v>250404</v>
      </c>
      <c r="B23" s="18" t="s">
        <v>124</v>
      </c>
      <c r="C23" s="14" t="s">
        <v>123</v>
      </c>
      <c r="D23" s="19" t="s">
        <v>10</v>
      </c>
      <c r="E23" s="75"/>
      <c r="F23" s="1"/>
      <c r="G23" s="1"/>
      <c r="H23" s="3">
        <v>114000</v>
      </c>
      <c r="I23" s="3"/>
      <c r="J23" s="109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</row>
    <row r="24" spans="1:151" s="17" customFormat="1" ht="93.75">
      <c r="A24" s="11">
        <v>250344</v>
      </c>
      <c r="B24" s="67" t="s">
        <v>100</v>
      </c>
      <c r="C24" s="14" t="s">
        <v>232</v>
      </c>
      <c r="D24" s="19" t="s">
        <v>10</v>
      </c>
      <c r="E24" s="75"/>
      <c r="F24" s="1"/>
      <c r="G24" s="1"/>
      <c r="H24" s="3">
        <v>518830</v>
      </c>
      <c r="I24" s="3">
        <v>18830</v>
      </c>
      <c r="J24" s="109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</row>
    <row r="25" spans="1:151" s="17" customFormat="1" ht="39">
      <c r="A25" s="12"/>
      <c r="B25" s="12"/>
      <c r="C25" s="13" t="s">
        <v>102</v>
      </c>
      <c r="D25" s="19"/>
      <c r="E25" s="75"/>
      <c r="F25" s="1"/>
      <c r="G25" s="1"/>
      <c r="H25" s="15">
        <f>SUM(H26:H33)</f>
        <v>20809851.45</v>
      </c>
      <c r="I25" s="15">
        <f>SUM(I26:I33)</f>
        <v>18003333.16</v>
      </c>
      <c r="J25" s="109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</row>
    <row r="26" spans="1:151" s="17" customFormat="1" ht="37.5">
      <c r="A26" s="18" t="s">
        <v>8</v>
      </c>
      <c r="B26" s="18" t="s">
        <v>79</v>
      </c>
      <c r="C26" s="14" t="s">
        <v>9</v>
      </c>
      <c r="D26" s="19" t="s">
        <v>10</v>
      </c>
      <c r="E26" s="75"/>
      <c r="F26" s="1"/>
      <c r="G26" s="1"/>
      <c r="H26" s="3">
        <v>194600</v>
      </c>
      <c r="I26" s="3">
        <v>193170.76</v>
      </c>
      <c r="J26" s="109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</row>
    <row r="27" spans="1:151" s="17" customFormat="1" ht="18.75">
      <c r="A27" s="18" t="s">
        <v>11</v>
      </c>
      <c r="B27" s="18" t="s">
        <v>84</v>
      </c>
      <c r="C27" s="14" t="s">
        <v>12</v>
      </c>
      <c r="D27" s="19" t="s">
        <v>10</v>
      </c>
      <c r="E27" s="75"/>
      <c r="F27" s="1"/>
      <c r="G27" s="1"/>
      <c r="H27" s="3">
        <v>4938842</v>
      </c>
      <c r="I27" s="3">
        <v>4755297.34</v>
      </c>
      <c r="J27" s="109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</row>
    <row r="28" spans="1:151" s="17" customFormat="1" ht="75">
      <c r="A28" s="18" t="s">
        <v>67</v>
      </c>
      <c r="B28" s="18" t="s">
        <v>85</v>
      </c>
      <c r="C28" s="14" t="s">
        <v>72</v>
      </c>
      <c r="D28" s="19" t="s">
        <v>10</v>
      </c>
      <c r="E28" s="75"/>
      <c r="F28" s="1"/>
      <c r="G28" s="1"/>
      <c r="H28" s="3">
        <v>14741846.45</v>
      </c>
      <c r="I28" s="3">
        <v>12175348.33</v>
      </c>
      <c r="J28" s="109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</row>
    <row r="29" spans="1:151" s="17" customFormat="1" ht="93.75">
      <c r="A29" s="18" t="s">
        <v>68</v>
      </c>
      <c r="B29" s="18" t="s">
        <v>86</v>
      </c>
      <c r="C29" s="14" t="s">
        <v>73</v>
      </c>
      <c r="D29" s="19" t="s">
        <v>10</v>
      </c>
      <c r="E29" s="75"/>
      <c r="F29" s="1"/>
      <c r="G29" s="1"/>
      <c r="H29" s="3">
        <v>123583</v>
      </c>
      <c r="I29" s="3">
        <v>92650</v>
      </c>
      <c r="J29" s="109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</row>
    <row r="30" spans="1:151" s="17" customFormat="1" ht="56.25">
      <c r="A30" s="18" t="s">
        <v>69</v>
      </c>
      <c r="B30" s="18" t="s">
        <v>87</v>
      </c>
      <c r="C30" s="14" t="s">
        <v>74</v>
      </c>
      <c r="D30" s="19" t="s">
        <v>10</v>
      </c>
      <c r="E30" s="75"/>
      <c r="F30" s="1"/>
      <c r="G30" s="1"/>
      <c r="H30" s="3">
        <v>450000</v>
      </c>
      <c r="I30" s="3">
        <v>440831.03</v>
      </c>
      <c r="J30" s="109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</row>
    <row r="31" spans="1:151" s="17" customFormat="1" ht="37.5">
      <c r="A31" s="18" t="s">
        <v>150</v>
      </c>
      <c r="B31" s="18" t="s">
        <v>88</v>
      </c>
      <c r="C31" s="14" t="s">
        <v>152</v>
      </c>
      <c r="D31" s="19" t="s">
        <v>10</v>
      </c>
      <c r="E31" s="75"/>
      <c r="F31" s="1"/>
      <c r="G31" s="1"/>
      <c r="H31" s="3">
        <v>118730</v>
      </c>
      <c r="I31" s="3">
        <v>118315.68</v>
      </c>
      <c r="J31" s="109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</row>
    <row r="32" spans="1:151" s="17" customFormat="1" ht="56.25">
      <c r="A32" s="18" t="s">
        <v>151</v>
      </c>
      <c r="B32" s="18" t="s">
        <v>88</v>
      </c>
      <c r="C32" s="14" t="s">
        <v>153</v>
      </c>
      <c r="D32" s="19" t="s">
        <v>10</v>
      </c>
      <c r="E32" s="75"/>
      <c r="F32" s="1"/>
      <c r="G32" s="1"/>
      <c r="H32" s="3">
        <v>92250</v>
      </c>
      <c r="I32" s="3">
        <v>91550</v>
      </c>
      <c r="J32" s="109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</row>
    <row r="33" spans="1:151" s="17" customFormat="1" ht="18.75">
      <c r="A33" s="18" t="s">
        <v>70</v>
      </c>
      <c r="B33" s="18" t="s">
        <v>88</v>
      </c>
      <c r="C33" s="14" t="s">
        <v>75</v>
      </c>
      <c r="D33" s="19" t="s">
        <v>10</v>
      </c>
      <c r="E33" s="75"/>
      <c r="F33" s="1"/>
      <c r="G33" s="1"/>
      <c r="H33" s="3">
        <v>150000</v>
      </c>
      <c r="I33" s="3">
        <v>136170.02</v>
      </c>
      <c r="J33" s="109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</row>
    <row r="34" spans="1:151" s="17" customFormat="1" ht="39">
      <c r="A34" s="12"/>
      <c r="B34" s="12"/>
      <c r="C34" s="13" t="s">
        <v>103</v>
      </c>
      <c r="D34" s="19"/>
      <c r="E34" s="75"/>
      <c r="F34" s="1"/>
      <c r="G34" s="1"/>
      <c r="H34" s="15">
        <f>SUM(H35:H41)</f>
        <v>24203764</v>
      </c>
      <c r="I34" s="15">
        <f>SUM(I35:I41)</f>
        <v>20469961.91</v>
      </c>
      <c r="J34" s="109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</row>
    <row r="35" spans="1:151" s="17" customFormat="1" ht="37.5">
      <c r="A35" s="18" t="s">
        <v>8</v>
      </c>
      <c r="B35" s="18" t="s">
        <v>79</v>
      </c>
      <c r="C35" s="14" t="s">
        <v>9</v>
      </c>
      <c r="D35" s="19" t="s">
        <v>10</v>
      </c>
      <c r="E35" s="75"/>
      <c r="F35" s="1"/>
      <c r="G35" s="1"/>
      <c r="H35" s="3">
        <v>447900</v>
      </c>
      <c r="I35" s="3">
        <v>304963.47</v>
      </c>
      <c r="J35" s="109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</row>
    <row r="36" spans="1:151" s="17" customFormat="1" ht="18.75">
      <c r="A36" s="18" t="s">
        <v>13</v>
      </c>
      <c r="B36" s="18" t="s">
        <v>89</v>
      </c>
      <c r="C36" s="14" t="s">
        <v>14</v>
      </c>
      <c r="D36" s="19" t="s">
        <v>10</v>
      </c>
      <c r="E36" s="75"/>
      <c r="F36" s="1"/>
      <c r="G36" s="1"/>
      <c r="H36" s="3">
        <v>17369800</v>
      </c>
      <c r="I36" s="3">
        <v>15908709.26</v>
      </c>
      <c r="J36" s="109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</row>
    <row r="37" spans="1:151" s="17" customFormat="1" ht="37.5">
      <c r="A37" s="18" t="s">
        <v>29</v>
      </c>
      <c r="B37" s="18" t="s">
        <v>90</v>
      </c>
      <c r="C37" s="14" t="s">
        <v>34</v>
      </c>
      <c r="D37" s="19" t="s">
        <v>10</v>
      </c>
      <c r="E37" s="75"/>
      <c r="F37" s="1"/>
      <c r="G37" s="1"/>
      <c r="H37" s="3">
        <v>2894064</v>
      </c>
      <c r="I37" s="3">
        <v>1471083.18</v>
      </c>
      <c r="J37" s="109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</row>
    <row r="38" spans="1:151" s="17" customFormat="1" ht="37.5">
      <c r="A38" s="18" t="s">
        <v>63</v>
      </c>
      <c r="B38" s="18" t="s">
        <v>91</v>
      </c>
      <c r="C38" s="14" t="s">
        <v>76</v>
      </c>
      <c r="D38" s="19"/>
      <c r="E38" s="75"/>
      <c r="F38" s="1"/>
      <c r="G38" s="1"/>
      <c r="H38" s="3">
        <v>1000000</v>
      </c>
      <c r="I38" s="3">
        <v>999980</v>
      </c>
      <c r="J38" s="109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</row>
    <row r="39" spans="1:151" s="17" customFormat="1" ht="37.5">
      <c r="A39" s="18" t="s">
        <v>43</v>
      </c>
      <c r="B39" s="18" t="s">
        <v>92</v>
      </c>
      <c r="C39" s="14" t="s">
        <v>45</v>
      </c>
      <c r="D39" s="19" t="s">
        <v>10</v>
      </c>
      <c r="E39" s="75"/>
      <c r="F39" s="1"/>
      <c r="G39" s="1"/>
      <c r="H39" s="3">
        <v>2432000</v>
      </c>
      <c r="I39" s="3">
        <v>1725286</v>
      </c>
      <c r="J39" s="109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</row>
    <row r="40" spans="1:151" s="17" customFormat="1" ht="37.5">
      <c r="A40" s="18" t="s">
        <v>148</v>
      </c>
      <c r="B40" s="18" t="s">
        <v>93</v>
      </c>
      <c r="C40" s="14" t="s">
        <v>149</v>
      </c>
      <c r="D40" s="19" t="s">
        <v>10</v>
      </c>
      <c r="E40" s="75"/>
      <c r="F40" s="1"/>
      <c r="G40" s="1"/>
      <c r="H40" s="3">
        <v>20000</v>
      </c>
      <c r="I40" s="3">
        <v>19980</v>
      </c>
      <c r="J40" s="109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</row>
    <row r="41" spans="1:151" s="17" customFormat="1" ht="131.25">
      <c r="A41" s="18" t="s">
        <v>71</v>
      </c>
      <c r="B41" s="18" t="s">
        <v>93</v>
      </c>
      <c r="C41" s="14" t="s">
        <v>94</v>
      </c>
      <c r="D41" s="19"/>
      <c r="E41" s="75"/>
      <c r="F41" s="1"/>
      <c r="G41" s="1"/>
      <c r="H41" s="3">
        <v>40000</v>
      </c>
      <c r="I41" s="3">
        <v>39960</v>
      </c>
      <c r="J41" s="109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</row>
    <row r="42" spans="1:151" s="17" customFormat="1" ht="54.75" customHeight="1">
      <c r="A42" s="12"/>
      <c r="B42" s="12"/>
      <c r="C42" s="13" t="s">
        <v>198</v>
      </c>
      <c r="D42" s="19"/>
      <c r="E42" s="75"/>
      <c r="F42" s="1"/>
      <c r="G42" s="1"/>
      <c r="H42" s="15">
        <f>SUM(H43:H45)</f>
        <v>1022903</v>
      </c>
      <c r="I42" s="15">
        <f>SUM(I43:I45)</f>
        <v>844195</v>
      </c>
      <c r="J42" s="109">
        <v>28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</row>
    <row r="43" spans="1:151" s="17" customFormat="1" ht="37.5">
      <c r="A43" s="18" t="s">
        <v>8</v>
      </c>
      <c r="B43" s="18" t="s">
        <v>79</v>
      </c>
      <c r="C43" s="14" t="s">
        <v>9</v>
      </c>
      <c r="D43" s="19" t="s">
        <v>10</v>
      </c>
      <c r="E43" s="75"/>
      <c r="F43" s="1"/>
      <c r="G43" s="1"/>
      <c r="H43" s="3">
        <v>342500</v>
      </c>
      <c r="I43" s="3">
        <v>199986</v>
      </c>
      <c r="J43" s="109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</row>
    <row r="44" spans="1:151" s="17" customFormat="1" ht="56.25">
      <c r="A44" s="18" t="s">
        <v>154</v>
      </c>
      <c r="B44" s="18" t="s">
        <v>155</v>
      </c>
      <c r="C44" s="14" t="s">
        <v>156</v>
      </c>
      <c r="D44" s="19" t="s">
        <v>10</v>
      </c>
      <c r="E44" s="75"/>
      <c r="F44" s="1"/>
      <c r="G44" s="1"/>
      <c r="H44" s="3">
        <v>436903</v>
      </c>
      <c r="I44" s="3">
        <v>400729</v>
      </c>
      <c r="J44" s="109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</row>
    <row r="45" spans="1:151" s="17" customFormat="1" ht="18.75">
      <c r="A45" s="18" t="s">
        <v>23</v>
      </c>
      <c r="B45" s="18" t="s">
        <v>95</v>
      </c>
      <c r="C45" s="19" t="s">
        <v>24</v>
      </c>
      <c r="D45" s="19" t="s">
        <v>10</v>
      </c>
      <c r="E45" s="75"/>
      <c r="F45" s="1"/>
      <c r="G45" s="1"/>
      <c r="H45" s="3">
        <v>243500</v>
      </c>
      <c r="I45" s="3">
        <v>243480</v>
      </c>
      <c r="J45" s="109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</row>
    <row r="46" spans="1:152" s="21" customFormat="1" ht="58.5">
      <c r="A46" s="22"/>
      <c r="B46" s="22"/>
      <c r="C46" s="13" t="s">
        <v>109</v>
      </c>
      <c r="D46" s="19"/>
      <c r="E46" s="78"/>
      <c r="F46" s="23"/>
      <c r="G46" s="23"/>
      <c r="H46" s="15">
        <f>SUM(H47:H50)</f>
        <v>1165000</v>
      </c>
      <c r="I46" s="15">
        <f>SUM(I47:I50)</f>
        <v>770371.68</v>
      </c>
      <c r="J46" s="109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24"/>
    </row>
    <row r="47" spans="1:152" s="21" customFormat="1" ht="37.5">
      <c r="A47" s="18" t="s">
        <v>8</v>
      </c>
      <c r="B47" s="18" t="s">
        <v>79</v>
      </c>
      <c r="C47" s="14" t="s">
        <v>9</v>
      </c>
      <c r="D47" s="19" t="s">
        <v>10</v>
      </c>
      <c r="E47" s="78"/>
      <c r="F47" s="23"/>
      <c r="G47" s="23"/>
      <c r="H47" s="3">
        <v>20000</v>
      </c>
      <c r="I47" s="3">
        <v>12280</v>
      </c>
      <c r="J47" s="109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24"/>
    </row>
    <row r="48" spans="1:152" s="21" customFormat="1" ht="18.75">
      <c r="A48" s="11">
        <v>110201</v>
      </c>
      <c r="B48" s="18" t="s">
        <v>96</v>
      </c>
      <c r="C48" s="19" t="s">
        <v>17</v>
      </c>
      <c r="D48" s="19" t="s">
        <v>10</v>
      </c>
      <c r="E48" s="78"/>
      <c r="F48" s="23"/>
      <c r="G48" s="23"/>
      <c r="H48" s="3">
        <v>684500</v>
      </c>
      <c r="I48" s="3">
        <v>530553.51</v>
      </c>
      <c r="J48" s="109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24"/>
    </row>
    <row r="49" spans="1:10" s="16" customFormat="1" ht="18.75">
      <c r="A49" s="11">
        <v>110205</v>
      </c>
      <c r="B49" s="18" t="s">
        <v>87</v>
      </c>
      <c r="C49" s="19" t="s">
        <v>62</v>
      </c>
      <c r="D49" s="19" t="s">
        <v>10</v>
      </c>
      <c r="E49" s="78"/>
      <c r="F49" s="23"/>
      <c r="G49" s="23"/>
      <c r="H49" s="3">
        <v>437500</v>
      </c>
      <c r="I49" s="3">
        <v>217138.17</v>
      </c>
      <c r="J49" s="109"/>
    </row>
    <row r="50" spans="1:10" s="16" customFormat="1" ht="37.5">
      <c r="A50" s="11">
        <v>110502</v>
      </c>
      <c r="B50" s="18" t="s">
        <v>80</v>
      </c>
      <c r="C50" s="14" t="s">
        <v>39</v>
      </c>
      <c r="D50" s="19" t="s">
        <v>10</v>
      </c>
      <c r="E50" s="78"/>
      <c r="F50" s="23"/>
      <c r="G50" s="23"/>
      <c r="H50" s="3">
        <v>23000</v>
      </c>
      <c r="I50" s="3">
        <v>10400</v>
      </c>
      <c r="J50" s="109"/>
    </row>
    <row r="51" spans="1:151" s="27" customFormat="1" ht="58.5">
      <c r="A51" s="22"/>
      <c r="B51" s="22"/>
      <c r="C51" s="13" t="s">
        <v>104</v>
      </c>
      <c r="D51" s="13"/>
      <c r="E51" s="79"/>
      <c r="F51" s="25"/>
      <c r="G51" s="25"/>
      <c r="H51" s="15">
        <f>SUM(H52:H72)-H64-H58-H59</f>
        <v>120691841.34</v>
      </c>
      <c r="I51" s="15">
        <f>SUM(I52:I72)-I64-I58-I59</f>
        <v>38490431.47</v>
      </c>
      <c r="J51" s="109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</row>
    <row r="52" spans="1:151" s="17" customFormat="1" ht="37.5">
      <c r="A52" s="18" t="s">
        <v>8</v>
      </c>
      <c r="B52" s="18" t="s">
        <v>79</v>
      </c>
      <c r="C52" s="14" t="s">
        <v>9</v>
      </c>
      <c r="D52" s="19" t="s">
        <v>10</v>
      </c>
      <c r="E52" s="75"/>
      <c r="F52" s="1"/>
      <c r="G52" s="1"/>
      <c r="H52" s="3">
        <v>30000</v>
      </c>
      <c r="I52" s="3">
        <v>29999</v>
      </c>
      <c r="J52" s="109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</row>
    <row r="53" spans="1:151" s="17" customFormat="1" ht="37.5">
      <c r="A53" s="11">
        <v>100102</v>
      </c>
      <c r="B53" s="18" t="s">
        <v>97</v>
      </c>
      <c r="C53" s="14" t="s">
        <v>16</v>
      </c>
      <c r="D53" s="19" t="s">
        <v>10</v>
      </c>
      <c r="E53" s="78"/>
      <c r="F53" s="23"/>
      <c r="G53" s="23"/>
      <c r="H53" s="3">
        <v>59315444.14</v>
      </c>
      <c r="I53" s="3">
        <v>19409432.51</v>
      </c>
      <c r="J53" s="109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</row>
    <row r="54" spans="1:151" s="17" customFormat="1" ht="56.25">
      <c r="A54" s="11">
        <v>100106</v>
      </c>
      <c r="B54" s="18" t="s">
        <v>97</v>
      </c>
      <c r="C54" s="14" t="s">
        <v>32</v>
      </c>
      <c r="D54" s="19" t="s">
        <v>10</v>
      </c>
      <c r="E54" s="78"/>
      <c r="F54" s="23"/>
      <c r="G54" s="23"/>
      <c r="H54" s="3">
        <v>7000000</v>
      </c>
      <c r="I54" s="3">
        <v>888404.49</v>
      </c>
      <c r="J54" s="109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</row>
    <row r="55" spans="1:151" s="17" customFormat="1" ht="37.5">
      <c r="A55" s="11">
        <v>100202</v>
      </c>
      <c r="B55" s="18" t="s">
        <v>98</v>
      </c>
      <c r="C55" s="14" t="s">
        <v>182</v>
      </c>
      <c r="D55" s="19" t="s">
        <v>10</v>
      </c>
      <c r="E55" s="78"/>
      <c r="F55" s="23"/>
      <c r="G55" s="23"/>
      <c r="H55" s="3">
        <v>4269334</v>
      </c>
      <c r="I55" s="3">
        <v>1663373.31</v>
      </c>
      <c r="J55" s="109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</row>
    <row r="56" spans="1:151" s="17" customFormat="1" ht="18.75">
      <c r="A56" s="11">
        <v>100203</v>
      </c>
      <c r="B56" s="18" t="s">
        <v>98</v>
      </c>
      <c r="C56" s="14" t="s">
        <v>15</v>
      </c>
      <c r="D56" s="19" t="s">
        <v>10</v>
      </c>
      <c r="E56" s="78"/>
      <c r="F56" s="23"/>
      <c r="G56" s="23"/>
      <c r="H56" s="3">
        <v>20268216.2</v>
      </c>
      <c r="I56" s="3">
        <v>5049217.29</v>
      </c>
      <c r="J56" s="109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</row>
    <row r="57" spans="1:151" s="17" customFormat="1" ht="75">
      <c r="A57" s="11">
        <v>100208</v>
      </c>
      <c r="B57" s="18" t="s">
        <v>98</v>
      </c>
      <c r="C57" s="14" t="s">
        <v>157</v>
      </c>
      <c r="D57" s="19" t="s">
        <v>10</v>
      </c>
      <c r="E57" s="78"/>
      <c r="F57" s="23"/>
      <c r="G57" s="23"/>
      <c r="H57" s="3">
        <v>845938</v>
      </c>
      <c r="I57" s="3">
        <v>137252.87</v>
      </c>
      <c r="J57" s="109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</row>
    <row r="58" spans="1:151" s="17" customFormat="1" ht="18.75">
      <c r="A58" s="11">
        <v>150101</v>
      </c>
      <c r="B58" s="18" t="s">
        <v>82</v>
      </c>
      <c r="C58" s="29" t="s">
        <v>3</v>
      </c>
      <c r="D58" s="19"/>
      <c r="E58" s="78"/>
      <c r="F58" s="23"/>
      <c r="G58" s="23"/>
      <c r="H58" s="66">
        <f>H59</f>
        <v>1973000</v>
      </c>
      <c r="I58" s="66">
        <f>I59</f>
        <v>0</v>
      </c>
      <c r="J58" s="109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</row>
    <row r="59" spans="1:151" s="17" customFormat="1" ht="18.75">
      <c r="A59" s="11"/>
      <c r="B59" s="18"/>
      <c r="C59" s="29"/>
      <c r="D59" s="29" t="s">
        <v>6</v>
      </c>
      <c r="E59" s="78"/>
      <c r="F59" s="23"/>
      <c r="G59" s="23"/>
      <c r="H59" s="3">
        <f>H60+H61+H62+H63</f>
        <v>1973000</v>
      </c>
      <c r="I59" s="3">
        <f>I60+I61+I62+I63</f>
        <v>0</v>
      </c>
      <c r="J59" s="109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</row>
    <row r="60" spans="1:151" s="17" customFormat="1" ht="96.75" customHeight="1">
      <c r="A60" s="11"/>
      <c r="B60" s="18"/>
      <c r="C60" s="29"/>
      <c r="D60" s="69" t="s">
        <v>230</v>
      </c>
      <c r="E60" s="78"/>
      <c r="F60" s="23"/>
      <c r="G60" s="23"/>
      <c r="H60" s="3">
        <v>167000</v>
      </c>
      <c r="I60" s="3"/>
      <c r="J60" s="109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</row>
    <row r="61" spans="1:151" s="17" customFormat="1" ht="112.5">
      <c r="A61" s="11"/>
      <c r="B61" s="18"/>
      <c r="C61" s="29"/>
      <c r="D61" s="69" t="s">
        <v>228</v>
      </c>
      <c r="E61" s="78"/>
      <c r="F61" s="23"/>
      <c r="G61" s="23"/>
      <c r="H61" s="3">
        <v>167000</v>
      </c>
      <c r="I61" s="3"/>
      <c r="J61" s="109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</row>
    <row r="62" spans="1:151" s="17" customFormat="1" ht="112.5">
      <c r="A62" s="11"/>
      <c r="B62" s="18"/>
      <c r="C62" s="29"/>
      <c r="D62" s="69" t="s">
        <v>229</v>
      </c>
      <c r="E62" s="78"/>
      <c r="F62" s="23"/>
      <c r="G62" s="23"/>
      <c r="H62" s="3">
        <v>166000</v>
      </c>
      <c r="I62" s="3"/>
      <c r="J62" s="109">
        <v>29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</row>
    <row r="63" spans="1:151" s="17" customFormat="1" ht="93.75">
      <c r="A63" s="11"/>
      <c r="B63" s="18"/>
      <c r="C63" s="29"/>
      <c r="D63" s="71" t="s">
        <v>240</v>
      </c>
      <c r="E63" s="78"/>
      <c r="F63" s="23"/>
      <c r="G63" s="23"/>
      <c r="H63" s="3">
        <v>1473000</v>
      </c>
      <c r="I63" s="3"/>
      <c r="J63" s="109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</row>
    <row r="64" spans="1:151" s="17" customFormat="1" ht="112.5">
      <c r="A64" s="11">
        <v>180409</v>
      </c>
      <c r="B64" s="18" t="s">
        <v>82</v>
      </c>
      <c r="C64" s="14" t="s">
        <v>27</v>
      </c>
      <c r="D64" s="21"/>
      <c r="E64" s="80"/>
      <c r="F64" s="28"/>
      <c r="G64" s="28"/>
      <c r="H64" s="3">
        <f>H65+H66+H67+H68+H69+H71+H70</f>
        <v>26239409</v>
      </c>
      <c r="I64" s="3">
        <f>I65+I66+I67+I68+I69+I71+I70</f>
        <v>10562252</v>
      </c>
      <c r="J64" s="109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</row>
    <row r="65" spans="1:151" s="17" customFormat="1" ht="37.5">
      <c r="A65" s="11"/>
      <c r="B65" s="11"/>
      <c r="C65" s="14"/>
      <c r="D65" s="14" t="s">
        <v>47</v>
      </c>
      <c r="E65" s="80"/>
      <c r="F65" s="28"/>
      <c r="G65" s="28"/>
      <c r="H65" s="3">
        <v>4603200</v>
      </c>
      <c r="I65" s="3">
        <v>4168200</v>
      </c>
      <c r="J65" s="109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</row>
    <row r="66" spans="1:151" s="17" customFormat="1" ht="37.5">
      <c r="A66" s="11"/>
      <c r="B66" s="11"/>
      <c r="C66" s="14"/>
      <c r="D66" s="14" t="s">
        <v>142</v>
      </c>
      <c r="E66" s="80"/>
      <c r="F66" s="28"/>
      <c r="G66" s="28"/>
      <c r="H66" s="3">
        <v>1600000</v>
      </c>
      <c r="I66" s="3">
        <v>1596000</v>
      </c>
      <c r="J66" s="109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</row>
    <row r="67" spans="1:151" s="17" customFormat="1" ht="37.5">
      <c r="A67" s="11"/>
      <c r="B67" s="11"/>
      <c r="C67" s="14"/>
      <c r="D67" s="14" t="s">
        <v>37</v>
      </c>
      <c r="E67" s="80"/>
      <c r="F67" s="28"/>
      <c r="G67" s="28"/>
      <c r="H67" s="3">
        <v>3658500</v>
      </c>
      <c r="I67" s="3">
        <v>2057502</v>
      </c>
      <c r="J67" s="109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</row>
    <row r="68" spans="1:151" s="17" customFormat="1" ht="37.5">
      <c r="A68" s="11"/>
      <c r="B68" s="11"/>
      <c r="C68" s="14"/>
      <c r="D68" s="14" t="s">
        <v>42</v>
      </c>
      <c r="E68" s="80"/>
      <c r="F68" s="28"/>
      <c r="G68" s="28"/>
      <c r="H68" s="3">
        <v>2500000</v>
      </c>
      <c r="I68" s="3"/>
      <c r="J68" s="109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</row>
    <row r="69" spans="1:151" s="17" customFormat="1" ht="37.5">
      <c r="A69" s="11"/>
      <c r="B69" s="11"/>
      <c r="C69" s="14"/>
      <c r="D69" s="14" t="s">
        <v>121</v>
      </c>
      <c r="E69" s="80"/>
      <c r="F69" s="28"/>
      <c r="G69" s="28"/>
      <c r="H69" s="3">
        <v>22359</v>
      </c>
      <c r="I69" s="3">
        <v>22350</v>
      </c>
      <c r="J69" s="109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</row>
    <row r="70" spans="1:151" s="17" customFormat="1" ht="37.5">
      <c r="A70" s="11"/>
      <c r="B70" s="11"/>
      <c r="C70" s="14"/>
      <c r="D70" s="14" t="s">
        <v>164</v>
      </c>
      <c r="E70" s="80"/>
      <c r="F70" s="28"/>
      <c r="G70" s="28"/>
      <c r="H70" s="3">
        <v>1116250</v>
      </c>
      <c r="I70" s="3"/>
      <c r="J70" s="109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</row>
    <row r="71" spans="1:151" s="17" customFormat="1" ht="18" customHeight="1">
      <c r="A71" s="11"/>
      <c r="B71" s="11"/>
      <c r="C71" s="14"/>
      <c r="D71" s="14" t="s">
        <v>48</v>
      </c>
      <c r="E71" s="80"/>
      <c r="F71" s="28"/>
      <c r="G71" s="28"/>
      <c r="H71" s="3">
        <v>12739100</v>
      </c>
      <c r="I71" s="3">
        <v>2718200</v>
      </c>
      <c r="J71" s="109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</row>
    <row r="72" spans="1:151" s="17" customFormat="1" ht="18.75">
      <c r="A72" s="11">
        <v>250380</v>
      </c>
      <c r="B72" s="18" t="s">
        <v>100</v>
      </c>
      <c r="C72" s="19" t="s">
        <v>19</v>
      </c>
      <c r="D72" s="19" t="s">
        <v>10</v>
      </c>
      <c r="E72" s="80"/>
      <c r="F72" s="28"/>
      <c r="G72" s="28"/>
      <c r="H72" s="3">
        <v>750500</v>
      </c>
      <c r="I72" s="3">
        <v>750500</v>
      </c>
      <c r="J72" s="109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</row>
    <row r="73" spans="1:151" s="17" customFormat="1" ht="56.25" customHeight="1">
      <c r="A73" s="12"/>
      <c r="B73" s="12"/>
      <c r="C73" s="13" t="s">
        <v>199</v>
      </c>
      <c r="D73" s="19"/>
      <c r="E73" s="80"/>
      <c r="F73" s="28"/>
      <c r="G73" s="28"/>
      <c r="H73" s="15">
        <f>H74+H75</f>
        <v>481000</v>
      </c>
      <c r="I73" s="15">
        <f>I74+I75</f>
        <v>94700</v>
      </c>
      <c r="J73" s="109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</row>
    <row r="74" spans="1:151" s="17" customFormat="1" ht="37.5">
      <c r="A74" s="18" t="s">
        <v>8</v>
      </c>
      <c r="B74" s="18" t="s">
        <v>79</v>
      </c>
      <c r="C74" s="14" t="s">
        <v>9</v>
      </c>
      <c r="D74" s="19" t="s">
        <v>10</v>
      </c>
      <c r="E74" s="80"/>
      <c r="F74" s="28"/>
      <c r="G74" s="28"/>
      <c r="H74" s="3">
        <v>340000</v>
      </c>
      <c r="I74" s="3">
        <v>94700</v>
      </c>
      <c r="J74" s="109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</row>
    <row r="75" spans="1:10" s="16" customFormat="1" ht="18.75">
      <c r="A75" s="18" t="s">
        <v>21</v>
      </c>
      <c r="B75" s="18" t="s">
        <v>99</v>
      </c>
      <c r="C75" s="14" t="s">
        <v>38</v>
      </c>
      <c r="D75" s="19" t="s">
        <v>10</v>
      </c>
      <c r="E75" s="75"/>
      <c r="F75" s="2"/>
      <c r="G75" s="1"/>
      <c r="H75" s="3">
        <v>141000</v>
      </c>
      <c r="I75" s="3"/>
      <c r="J75" s="109"/>
    </row>
    <row r="76" spans="1:10" s="16" customFormat="1" ht="74.25" customHeight="1">
      <c r="A76" s="18"/>
      <c r="B76" s="18"/>
      <c r="C76" s="13" t="s">
        <v>213</v>
      </c>
      <c r="D76" s="19"/>
      <c r="E76" s="75"/>
      <c r="F76" s="2"/>
      <c r="G76" s="1"/>
      <c r="H76" s="15">
        <f>H77</f>
        <v>182700</v>
      </c>
      <c r="I76" s="15">
        <f>I77</f>
        <v>177897</v>
      </c>
      <c r="J76" s="109"/>
    </row>
    <row r="77" spans="1:10" s="16" customFormat="1" ht="37.5">
      <c r="A77" s="18" t="s">
        <v>8</v>
      </c>
      <c r="B77" s="18" t="s">
        <v>79</v>
      </c>
      <c r="C77" s="14" t="s">
        <v>9</v>
      </c>
      <c r="D77" s="19" t="s">
        <v>10</v>
      </c>
      <c r="E77" s="75"/>
      <c r="F77" s="2"/>
      <c r="G77" s="1"/>
      <c r="H77" s="3">
        <v>182700</v>
      </c>
      <c r="I77" s="3">
        <v>177897</v>
      </c>
      <c r="J77" s="109"/>
    </row>
    <row r="78" spans="1:10" ht="54" customHeight="1">
      <c r="A78" s="12"/>
      <c r="B78" s="12"/>
      <c r="C78" s="13" t="s">
        <v>105</v>
      </c>
      <c r="D78" s="19"/>
      <c r="E78" s="78"/>
      <c r="F78" s="23"/>
      <c r="G78" s="23"/>
      <c r="H78" s="15">
        <f>H79+H80+H81+H197+H196</f>
        <v>231011490.94</v>
      </c>
      <c r="I78" s="15">
        <f>I79+I80+I81+I197+I196</f>
        <v>120028536</v>
      </c>
      <c r="J78" s="109"/>
    </row>
    <row r="79" spans="1:10" ht="18.75">
      <c r="A79" s="18" t="s">
        <v>13</v>
      </c>
      <c r="B79" s="18" t="s">
        <v>89</v>
      </c>
      <c r="C79" s="14" t="s">
        <v>14</v>
      </c>
      <c r="D79" s="19"/>
      <c r="E79" s="78"/>
      <c r="F79" s="23"/>
      <c r="G79" s="23"/>
      <c r="H79" s="84">
        <v>1724000</v>
      </c>
      <c r="I79" s="84">
        <v>374621</v>
      </c>
      <c r="J79" s="109"/>
    </row>
    <row r="80" spans="1:10" ht="18.75">
      <c r="A80" s="18" t="s">
        <v>28</v>
      </c>
      <c r="B80" s="18" t="s">
        <v>98</v>
      </c>
      <c r="C80" s="14" t="s">
        <v>15</v>
      </c>
      <c r="D80" s="19" t="s">
        <v>10</v>
      </c>
      <c r="E80" s="78"/>
      <c r="F80" s="23"/>
      <c r="G80" s="23"/>
      <c r="H80" s="84">
        <v>75252200</v>
      </c>
      <c r="I80" s="84">
        <v>47833736</v>
      </c>
      <c r="J80" s="109"/>
    </row>
    <row r="81" spans="1:10" ht="18.75">
      <c r="A81" s="10">
        <v>150101</v>
      </c>
      <c r="B81" s="18" t="s">
        <v>82</v>
      </c>
      <c r="C81" s="29" t="s">
        <v>3</v>
      </c>
      <c r="D81" s="19"/>
      <c r="E81" s="78">
        <f>E82+E131</f>
        <v>176430628</v>
      </c>
      <c r="F81" s="23"/>
      <c r="G81" s="23">
        <f>G82+G131</f>
        <v>125582977</v>
      </c>
      <c r="H81" s="65">
        <f>H82+H131</f>
        <v>141835290.94</v>
      </c>
      <c r="I81" s="65">
        <f>I82+I131</f>
        <v>59773596</v>
      </c>
      <c r="J81" s="109"/>
    </row>
    <row r="82" spans="1:10" ht="19.5">
      <c r="A82" s="10"/>
      <c r="B82" s="10"/>
      <c r="C82" s="13"/>
      <c r="D82" s="30" t="s">
        <v>4</v>
      </c>
      <c r="E82" s="81">
        <f>SUM(E83:E130)</f>
        <v>93694358</v>
      </c>
      <c r="F82" s="31"/>
      <c r="G82" s="31">
        <f>SUM(G83:G130)</f>
        <v>64427563</v>
      </c>
      <c r="H82" s="32">
        <f>SUM(H83:H130)</f>
        <v>46307004</v>
      </c>
      <c r="I82" s="32">
        <f>SUM(I83:I130)</f>
        <v>16605548</v>
      </c>
      <c r="J82" s="109"/>
    </row>
    <row r="83" spans="1:10" ht="37.5">
      <c r="A83" s="14"/>
      <c r="B83" s="14"/>
      <c r="C83" s="33"/>
      <c r="D83" s="33" t="s">
        <v>5</v>
      </c>
      <c r="E83" s="75">
        <v>28556946</v>
      </c>
      <c r="F83" s="11">
        <v>86</v>
      </c>
      <c r="G83" s="20">
        <v>24569887</v>
      </c>
      <c r="H83" s="84">
        <v>1850000</v>
      </c>
      <c r="I83" s="84">
        <v>1650641</v>
      </c>
      <c r="J83" s="109"/>
    </row>
    <row r="84" spans="1:10" ht="37.5">
      <c r="A84" s="34"/>
      <c r="B84" s="34"/>
      <c r="C84" s="33"/>
      <c r="D84" s="33" t="s">
        <v>120</v>
      </c>
      <c r="E84" s="75"/>
      <c r="F84" s="2"/>
      <c r="G84" s="1"/>
      <c r="H84" s="84">
        <v>2500000</v>
      </c>
      <c r="I84" s="84">
        <v>134261</v>
      </c>
      <c r="J84" s="109">
        <v>30</v>
      </c>
    </row>
    <row r="85" spans="1:10" ht="84" customHeight="1">
      <c r="A85" s="34"/>
      <c r="B85" s="34"/>
      <c r="C85" s="33"/>
      <c r="D85" s="33" t="s">
        <v>44</v>
      </c>
      <c r="E85" s="75"/>
      <c r="F85" s="2"/>
      <c r="G85" s="1"/>
      <c r="H85" s="84">
        <v>513625</v>
      </c>
      <c r="I85" s="84"/>
      <c r="J85" s="109"/>
    </row>
    <row r="86" spans="1:10" ht="37.5">
      <c r="A86" s="10"/>
      <c r="B86" s="10"/>
      <c r="C86" s="33"/>
      <c r="D86" s="33" t="s">
        <v>112</v>
      </c>
      <c r="E86" s="76">
        <v>680490</v>
      </c>
      <c r="F86" s="35">
        <v>55.9</v>
      </c>
      <c r="G86" s="20">
        <v>380490</v>
      </c>
      <c r="H86" s="84">
        <v>61000</v>
      </c>
      <c r="I86" s="84">
        <v>51943</v>
      </c>
      <c r="J86" s="109"/>
    </row>
    <row r="87" spans="1:10" ht="37.5">
      <c r="A87" s="34"/>
      <c r="B87" s="34"/>
      <c r="C87" s="33"/>
      <c r="D87" s="33" t="s">
        <v>122</v>
      </c>
      <c r="E87" s="75"/>
      <c r="F87" s="2"/>
      <c r="G87" s="1"/>
      <c r="H87" s="84">
        <v>250000</v>
      </c>
      <c r="I87" s="84"/>
      <c r="J87" s="109"/>
    </row>
    <row r="88" spans="1:10" ht="56.25">
      <c r="A88" s="14"/>
      <c r="B88" s="14"/>
      <c r="C88" s="33"/>
      <c r="D88" s="33" t="s">
        <v>40</v>
      </c>
      <c r="E88" s="75">
        <v>12997832</v>
      </c>
      <c r="F88" s="11">
        <v>47.7</v>
      </c>
      <c r="G88" s="20">
        <v>6200933</v>
      </c>
      <c r="H88" s="84">
        <v>4180000</v>
      </c>
      <c r="I88" s="84">
        <v>2218176</v>
      </c>
      <c r="J88" s="109"/>
    </row>
    <row r="89" spans="1:10" ht="37.5">
      <c r="A89" s="34"/>
      <c r="B89" s="34"/>
      <c r="C89" s="33"/>
      <c r="D89" s="33" t="s">
        <v>132</v>
      </c>
      <c r="E89" s="75"/>
      <c r="F89" s="2"/>
      <c r="G89" s="1"/>
      <c r="H89" s="84">
        <v>2000000</v>
      </c>
      <c r="I89" s="84">
        <v>198780</v>
      </c>
      <c r="J89" s="109"/>
    </row>
    <row r="90" spans="1:10" ht="56.25">
      <c r="A90" s="34"/>
      <c r="B90" s="34"/>
      <c r="C90" s="33"/>
      <c r="D90" s="33" t="s">
        <v>192</v>
      </c>
      <c r="E90" s="75"/>
      <c r="F90" s="2"/>
      <c r="G90" s="1"/>
      <c r="H90" s="84">
        <v>50000</v>
      </c>
      <c r="I90" s="84"/>
      <c r="J90" s="109"/>
    </row>
    <row r="91" spans="1:10" ht="37.5">
      <c r="A91" s="34"/>
      <c r="B91" s="34"/>
      <c r="C91" s="33"/>
      <c r="D91" s="33" t="s">
        <v>162</v>
      </c>
      <c r="E91" s="75"/>
      <c r="F91" s="2"/>
      <c r="G91" s="1"/>
      <c r="H91" s="84">
        <v>800000</v>
      </c>
      <c r="I91" s="84">
        <v>795001</v>
      </c>
      <c r="J91" s="109"/>
    </row>
    <row r="92" spans="1:10" ht="37.5">
      <c r="A92" s="34"/>
      <c r="B92" s="34"/>
      <c r="C92" s="33"/>
      <c r="D92" s="33" t="s">
        <v>214</v>
      </c>
      <c r="E92" s="75"/>
      <c r="F92" s="2"/>
      <c r="G92" s="1"/>
      <c r="H92" s="84">
        <v>100000</v>
      </c>
      <c r="I92" s="84"/>
      <c r="J92" s="109"/>
    </row>
    <row r="93" spans="1:10" ht="18" customHeight="1">
      <c r="A93" s="34"/>
      <c r="B93" s="34"/>
      <c r="C93" s="33"/>
      <c r="D93" s="33" t="s">
        <v>133</v>
      </c>
      <c r="E93" s="75"/>
      <c r="F93" s="2"/>
      <c r="G93" s="1"/>
      <c r="H93" s="84">
        <v>1000000</v>
      </c>
      <c r="I93" s="84">
        <v>354352</v>
      </c>
      <c r="J93" s="109"/>
    </row>
    <row r="94" spans="1:10" ht="18.75">
      <c r="A94" s="34"/>
      <c r="B94" s="34"/>
      <c r="C94" s="33"/>
      <c r="D94" s="33" t="s">
        <v>131</v>
      </c>
      <c r="E94" s="75">
        <v>19937315</v>
      </c>
      <c r="F94" s="2">
        <v>98.3</v>
      </c>
      <c r="G94" s="1">
        <v>19595302</v>
      </c>
      <c r="H94" s="84">
        <v>500000</v>
      </c>
      <c r="I94" s="84"/>
      <c r="J94" s="109"/>
    </row>
    <row r="95" spans="1:10" ht="18" customHeight="1">
      <c r="A95" s="34"/>
      <c r="B95" s="34"/>
      <c r="C95" s="33"/>
      <c r="D95" s="33" t="s">
        <v>26</v>
      </c>
      <c r="E95" s="75">
        <v>27952784</v>
      </c>
      <c r="F95" s="2">
        <v>36.5</v>
      </c>
      <c r="G95" s="1">
        <v>10189981</v>
      </c>
      <c r="H95" s="84">
        <v>5000000</v>
      </c>
      <c r="I95" s="84">
        <v>12971</v>
      </c>
      <c r="J95" s="109"/>
    </row>
    <row r="96" spans="1:10" ht="56.25">
      <c r="A96" s="34"/>
      <c r="B96" s="34"/>
      <c r="C96" s="33"/>
      <c r="D96" s="33" t="s">
        <v>134</v>
      </c>
      <c r="E96" s="75">
        <v>3568991</v>
      </c>
      <c r="F96" s="2">
        <v>97.8</v>
      </c>
      <c r="G96" s="1">
        <v>3490970</v>
      </c>
      <c r="H96" s="84">
        <v>4900000</v>
      </c>
      <c r="I96" s="84">
        <v>1411660</v>
      </c>
      <c r="J96" s="109"/>
    </row>
    <row r="97" spans="1:10" ht="37.5">
      <c r="A97" s="34"/>
      <c r="B97" s="34"/>
      <c r="C97" s="33"/>
      <c r="D97" s="33" t="s">
        <v>77</v>
      </c>
      <c r="E97" s="75"/>
      <c r="F97" s="2"/>
      <c r="G97" s="1"/>
      <c r="H97" s="84">
        <v>17000000</v>
      </c>
      <c r="I97" s="84">
        <v>7637480</v>
      </c>
      <c r="J97" s="109"/>
    </row>
    <row r="98" spans="1:10" ht="18.75">
      <c r="A98" s="34"/>
      <c r="B98" s="34"/>
      <c r="C98" s="33"/>
      <c r="D98" s="33" t="s">
        <v>143</v>
      </c>
      <c r="E98" s="75"/>
      <c r="F98" s="2"/>
      <c r="G98" s="1"/>
      <c r="H98" s="84">
        <v>500000</v>
      </c>
      <c r="I98" s="84"/>
      <c r="J98" s="109"/>
    </row>
    <row r="99" spans="1:10" ht="18.75">
      <c r="A99" s="34"/>
      <c r="B99" s="34"/>
      <c r="C99" s="33"/>
      <c r="D99" s="33" t="s">
        <v>159</v>
      </c>
      <c r="E99" s="75"/>
      <c r="F99" s="2"/>
      <c r="G99" s="1"/>
      <c r="H99" s="84">
        <v>500000</v>
      </c>
      <c r="I99" s="84"/>
      <c r="J99" s="109"/>
    </row>
    <row r="100" spans="1:10" ht="18.75">
      <c r="A100" s="34"/>
      <c r="B100" s="34"/>
      <c r="C100" s="33"/>
      <c r="D100" s="33" t="s">
        <v>160</v>
      </c>
      <c r="E100" s="75"/>
      <c r="F100" s="2"/>
      <c r="G100" s="1"/>
      <c r="H100" s="84">
        <v>1000000</v>
      </c>
      <c r="I100" s="84">
        <v>15468</v>
      </c>
      <c r="J100" s="109"/>
    </row>
    <row r="101" spans="1:10" ht="37.5">
      <c r="A101" s="34"/>
      <c r="B101" s="34"/>
      <c r="C101" s="33"/>
      <c r="D101" s="33" t="s">
        <v>186</v>
      </c>
      <c r="E101" s="75"/>
      <c r="F101" s="2"/>
      <c r="G101" s="1"/>
      <c r="H101" s="84">
        <v>50000</v>
      </c>
      <c r="I101" s="84"/>
      <c r="J101" s="109"/>
    </row>
    <row r="102" spans="1:10" ht="112.5">
      <c r="A102" s="34"/>
      <c r="B102" s="34"/>
      <c r="C102" s="33"/>
      <c r="D102" s="33" t="s">
        <v>231</v>
      </c>
      <c r="E102" s="75"/>
      <c r="F102" s="2"/>
      <c r="G102" s="1"/>
      <c r="H102" s="84">
        <v>490000</v>
      </c>
      <c r="I102" s="84">
        <v>135691</v>
      </c>
      <c r="J102" s="109"/>
    </row>
    <row r="103" spans="1:10" ht="37.5">
      <c r="A103" s="34"/>
      <c r="B103" s="34"/>
      <c r="C103" s="33"/>
      <c r="D103" s="33" t="s">
        <v>178</v>
      </c>
      <c r="E103" s="75"/>
      <c r="F103" s="2"/>
      <c r="G103" s="1"/>
      <c r="H103" s="84">
        <v>285000</v>
      </c>
      <c r="I103" s="84">
        <v>283957</v>
      </c>
      <c r="J103" s="109"/>
    </row>
    <row r="104" spans="1:10" ht="56.25">
      <c r="A104" s="34"/>
      <c r="B104" s="34"/>
      <c r="C104" s="33"/>
      <c r="D104" s="33" t="s">
        <v>187</v>
      </c>
      <c r="E104" s="75"/>
      <c r="F104" s="2"/>
      <c r="G104" s="1"/>
      <c r="H104" s="84">
        <v>80000</v>
      </c>
      <c r="I104" s="84">
        <v>3851</v>
      </c>
      <c r="J104" s="109"/>
    </row>
    <row r="105" spans="1:10" ht="54" customHeight="1">
      <c r="A105" s="34"/>
      <c r="B105" s="34"/>
      <c r="C105" s="33"/>
      <c r="D105" s="33" t="s">
        <v>188</v>
      </c>
      <c r="E105" s="75"/>
      <c r="F105" s="2"/>
      <c r="G105" s="1"/>
      <c r="H105" s="84">
        <v>100000</v>
      </c>
      <c r="I105" s="84">
        <v>3851</v>
      </c>
      <c r="J105" s="109"/>
    </row>
    <row r="106" spans="1:10" ht="37.5">
      <c r="A106" s="34"/>
      <c r="B106" s="34"/>
      <c r="C106" s="33"/>
      <c r="D106" s="33" t="s">
        <v>203</v>
      </c>
      <c r="E106" s="75"/>
      <c r="F106" s="2"/>
      <c r="G106" s="1"/>
      <c r="H106" s="84">
        <v>57000</v>
      </c>
      <c r="I106" s="84">
        <v>55648</v>
      </c>
      <c r="J106" s="109">
        <v>31</v>
      </c>
    </row>
    <row r="107" spans="1:10" ht="37.5">
      <c r="A107" s="34"/>
      <c r="B107" s="34"/>
      <c r="C107" s="33"/>
      <c r="D107" s="70" t="s">
        <v>233</v>
      </c>
      <c r="E107" s="75"/>
      <c r="F107" s="2"/>
      <c r="G107" s="1"/>
      <c r="H107" s="84">
        <v>50000</v>
      </c>
      <c r="I107" s="84"/>
      <c r="J107" s="109"/>
    </row>
    <row r="108" spans="1:10" ht="37.5">
      <c r="A108" s="34"/>
      <c r="B108" s="34"/>
      <c r="C108" s="33"/>
      <c r="D108" s="33" t="s">
        <v>118</v>
      </c>
      <c r="E108" s="75"/>
      <c r="F108" s="2"/>
      <c r="G108" s="1"/>
      <c r="H108" s="84">
        <v>1160000</v>
      </c>
      <c r="I108" s="84">
        <v>1033288</v>
      </c>
      <c r="J108" s="109"/>
    </row>
    <row r="109" spans="1:10" ht="18.75">
      <c r="A109" s="34"/>
      <c r="B109" s="34"/>
      <c r="C109" s="33"/>
      <c r="D109" s="33"/>
      <c r="E109" s="75"/>
      <c r="F109" s="2"/>
      <c r="G109" s="1"/>
      <c r="H109" s="84"/>
      <c r="I109" s="84"/>
      <c r="J109" s="109"/>
    </row>
    <row r="110" spans="1:10" ht="37.5">
      <c r="A110" s="34"/>
      <c r="B110" s="34"/>
      <c r="C110" s="33"/>
      <c r="D110" s="33" t="s">
        <v>175</v>
      </c>
      <c r="E110" s="75"/>
      <c r="F110" s="2"/>
      <c r="G110" s="1"/>
      <c r="H110" s="84">
        <v>150000</v>
      </c>
      <c r="I110" s="84">
        <v>143270</v>
      </c>
      <c r="J110" s="109"/>
    </row>
    <row r="111" spans="1:10" ht="37.5">
      <c r="A111" s="34"/>
      <c r="B111" s="34"/>
      <c r="C111" s="33"/>
      <c r="D111" s="33" t="s">
        <v>174</v>
      </c>
      <c r="E111" s="75"/>
      <c r="F111" s="2"/>
      <c r="G111" s="1"/>
      <c r="H111" s="84">
        <v>65000</v>
      </c>
      <c r="I111" s="84">
        <v>61782</v>
      </c>
      <c r="J111" s="109"/>
    </row>
    <row r="112" spans="1:10" ht="56.25">
      <c r="A112" s="34"/>
      <c r="B112" s="34"/>
      <c r="C112" s="33"/>
      <c r="D112" s="33" t="s">
        <v>173</v>
      </c>
      <c r="E112" s="75"/>
      <c r="F112" s="2"/>
      <c r="G112" s="1"/>
      <c r="H112" s="84">
        <v>57000</v>
      </c>
      <c r="I112" s="84">
        <v>53987</v>
      </c>
      <c r="J112" s="109"/>
    </row>
    <row r="113" spans="1:10" ht="56.25">
      <c r="A113" s="34"/>
      <c r="B113" s="34"/>
      <c r="C113" s="33"/>
      <c r="D113" s="33" t="s">
        <v>167</v>
      </c>
      <c r="E113" s="75"/>
      <c r="F113" s="2"/>
      <c r="G113" s="1"/>
      <c r="H113" s="84">
        <v>57000</v>
      </c>
      <c r="I113" s="84">
        <v>53987</v>
      </c>
      <c r="J113" s="109"/>
    </row>
    <row r="114" spans="1:10" ht="75">
      <c r="A114" s="34"/>
      <c r="B114" s="34"/>
      <c r="C114" s="33"/>
      <c r="D114" s="33" t="s">
        <v>166</v>
      </c>
      <c r="E114" s="75"/>
      <c r="F114" s="2"/>
      <c r="G114" s="1"/>
      <c r="H114" s="84">
        <v>57000</v>
      </c>
      <c r="I114" s="84">
        <v>53987</v>
      </c>
      <c r="J114" s="109"/>
    </row>
    <row r="115" spans="1:10" ht="39.75" customHeight="1">
      <c r="A115" s="34"/>
      <c r="B115" s="34"/>
      <c r="C115" s="33"/>
      <c r="D115" s="33" t="s">
        <v>216</v>
      </c>
      <c r="E115" s="75"/>
      <c r="F115" s="2"/>
      <c r="G115" s="1"/>
      <c r="H115" s="84">
        <v>45000</v>
      </c>
      <c r="I115" s="84"/>
      <c r="J115" s="109"/>
    </row>
    <row r="116" spans="1:10" ht="39.75" customHeight="1">
      <c r="A116" s="34"/>
      <c r="B116" s="34"/>
      <c r="C116" s="33"/>
      <c r="D116" s="33" t="s">
        <v>218</v>
      </c>
      <c r="E116" s="75"/>
      <c r="F116" s="2"/>
      <c r="G116" s="1"/>
      <c r="H116" s="84">
        <v>47628</v>
      </c>
      <c r="I116" s="84"/>
      <c r="J116" s="109"/>
    </row>
    <row r="117" spans="1:10" ht="39.75" customHeight="1">
      <c r="A117" s="34"/>
      <c r="B117" s="34"/>
      <c r="C117" s="33"/>
      <c r="D117" s="33" t="s">
        <v>219</v>
      </c>
      <c r="E117" s="75"/>
      <c r="F117" s="2"/>
      <c r="G117" s="1"/>
      <c r="H117" s="84">
        <v>44565</v>
      </c>
      <c r="I117" s="84"/>
      <c r="J117" s="109"/>
    </row>
    <row r="118" spans="1:10" ht="56.25">
      <c r="A118" s="34"/>
      <c r="B118" s="34"/>
      <c r="C118" s="33"/>
      <c r="D118" s="33" t="s">
        <v>220</v>
      </c>
      <c r="E118" s="75"/>
      <c r="F118" s="2"/>
      <c r="G118" s="1"/>
      <c r="H118" s="84">
        <v>29703</v>
      </c>
      <c r="I118" s="84"/>
      <c r="J118" s="109"/>
    </row>
    <row r="119" spans="1:10" ht="39.75" customHeight="1">
      <c r="A119" s="34"/>
      <c r="B119" s="34"/>
      <c r="C119" s="33"/>
      <c r="D119" s="33" t="s">
        <v>221</v>
      </c>
      <c r="E119" s="75"/>
      <c r="F119" s="2"/>
      <c r="G119" s="1"/>
      <c r="H119" s="84">
        <v>41338</v>
      </c>
      <c r="I119" s="84"/>
      <c r="J119" s="109"/>
    </row>
    <row r="120" spans="1:10" ht="75.75" customHeight="1">
      <c r="A120" s="34"/>
      <c r="B120" s="34"/>
      <c r="C120" s="33"/>
      <c r="D120" s="33" t="s">
        <v>217</v>
      </c>
      <c r="E120" s="75"/>
      <c r="F120" s="2"/>
      <c r="G120" s="1"/>
      <c r="H120" s="84">
        <v>70000</v>
      </c>
      <c r="I120" s="84"/>
      <c r="J120" s="109"/>
    </row>
    <row r="121" spans="1:10" ht="56.25">
      <c r="A121" s="34"/>
      <c r="B121" s="34"/>
      <c r="C121" s="33"/>
      <c r="D121" s="33" t="s">
        <v>165</v>
      </c>
      <c r="E121" s="75"/>
      <c r="F121" s="2"/>
      <c r="G121" s="1"/>
      <c r="H121" s="84">
        <v>122173</v>
      </c>
      <c r="I121" s="84">
        <v>121379</v>
      </c>
      <c r="J121" s="109"/>
    </row>
    <row r="122" spans="1:10" ht="37.5">
      <c r="A122" s="34"/>
      <c r="B122" s="34"/>
      <c r="C122" s="33"/>
      <c r="D122" s="33" t="s">
        <v>194</v>
      </c>
      <c r="E122" s="75"/>
      <c r="F122" s="2"/>
      <c r="G122" s="1"/>
      <c r="H122" s="84">
        <v>87000</v>
      </c>
      <c r="I122" s="84">
        <v>85550</v>
      </c>
      <c r="J122" s="109"/>
    </row>
    <row r="123" spans="1:10" ht="56.25">
      <c r="A123" s="34"/>
      <c r="B123" s="34"/>
      <c r="C123" s="33"/>
      <c r="D123" s="33" t="s">
        <v>234</v>
      </c>
      <c r="E123" s="75"/>
      <c r="F123" s="2"/>
      <c r="G123" s="1"/>
      <c r="H123" s="84">
        <v>40000</v>
      </c>
      <c r="I123" s="84"/>
      <c r="J123" s="109"/>
    </row>
    <row r="124" spans="1:10" ht="56.25">
      <c r="A124" s="34"/>
      <c r="B124" s="34"/>
      <c r="C124" s="33"/>
      <c r="D124" s="33" t="s">
        <v>235</v>
      </c>
      <c r="E124" s="75"/>
      <c r="F124" s="2"/>
      <c r="G124" s="1"/>
      <c r="H124" s="84">
        <v>60000</v>
      </c>
      <c r="I124" s="84">
        <v>1231</v>
      </c>
      <c r="J124" s="109"/>
    </row>
    <row r="125" spans="1:10" ht="56.25">
      <c r="A125" s="34"/>
      <c r="B125" s="34"/>
      <c r="C125" s="33"/>
      <c r="D125" s="33" t="s">
        <v>236</v>
      </c>
      <c r="E125" s="75"/>
      <c r="F125" s="2"/>
      <c r="G125" s="1"/>
      <c r="H125" s="84">
        <v>16993</v>
      </c>
      <c r="I125" s="84"/>
      <c r="J125" s="109"/>
    </row>
    <row r="126" spans="1:10" ht="56.25">
      <c r="A126" s="34"/>
      <c r="B126" s="34"/>
      <c r="C126" s="33"/>
      <c r="D126" s="33" t="s">
        <v>237</v>
      </c>
      <c r="E126" s="75"/>
      <c r="F126" s="2"/>
      <c r="G126" s="1"/>
      <c r="H126" s="84">
        <v>48998</v>
      </c>
      <c r="I126" s="84"/>
      <c r="J126" s="109">
        <v>32</v>
      </c>
    </row>
    <row r="127" spans="1:10" ht="56.25">
      <c r="A127" s="34"/>
      <c r="B127" s="34"/>
      <c r="C127" s="33"/>
      <c r="D127" s="33" t="s">
        <v>238</v>
      </c>
      <c r="E127" s="75"/>
      <c r="F127" s="2"/>
      <c r="G127" s="1"/>
      <c r="H127" s="84">
        <v>16993</v>
      </c>
      <c r="I127" s="84"/>
      <c r="J127" s="109"/>
    </row>
    <row r="128" spans="1:10" ht="56.25">
      <c r="A128" s="34"/>
      <c r="B128" s="34"/>
      <c r="C128" s="33"/>
      <c r="D128" s="33" t="s">
        <v>239</v>
      </c>
      <c r="E128" s="75"/>
      <c r="F128" s="2"/>
      <c r="G128" s="1"/>
      <c r="H128" s="84">
        <v>48988</v>
      </c>
      <c r="I128" s="84"/>
      <c r="J128" s="109"/>
    </row>
    <row r="129" spans="1:10" ht="56.25">
      <c r="A129" s="34"/>
      <c r="B129" s="34"/>
      <c r="C129" s="33"/>
      <c r="D129" s="33" t="s">
        <v>222</v>
      </c>
      <c r="E129" s="75"/>
      <c r="F129" s="2"/>
      <c r="G129" s="1"/>
      <c r="H129" s="84">
        <v>60000</v>
      </c>
      <c r="I129" s="84"/>
      <c r="J129" s="109"/>
    </row>
    <row r="130" spans="1:10" ht="57" customHeight="1">
      <c r="A130" s="34"/>
      <c r="B130" s="34"/>
      <c r="C130" s="33"/>
      <c r="D130" s="33" t="s">
        <v>176</v>
      </c>
      <c r="E130" s="75"/>
      <c r="F130" s="2"/>
      <c r="G130" s="1"/>
      <c r="H130" s="84">
        <v>165000</v>
      </c>
      <c r="I130" s="84">
        <v>33356</v>
      </c>
      <c r="J130" s="109"/>
    </row>
    <row r="131" spans="1:10" ht="27.75" customHeight="1">
      <c r="A131" s="34"/>
      <c r="B131" s="34"/>
      <c r="C131" s="29"/>
      <c r="D131" s="29" t="s">
        <v>6</v>
      </c>
      <c r="E131" s="80">
        <f>SUM(E132:E193)</f>
        <v>82736270</v>
      </c>
      <c r="F131" s="28"/>
      <c r="G131" s="28">
        <f>SUM(G132:G193)</f>
        <v>61155414</v>
      </c>
      <c r="H131" s="36">
        <f>SUM(H132:H195)</f>
        <v>95528286.94</v>
      </c>
      <c r="I131" s="36">
        <f>SUM(I132:I195)</f>
        <v>43168048</v>
      </c>
      <c r="J131" s="109"/>
    </row>
    <row r="132" spans="1:10" ht="37.5">
      <c r="A132" s="34"/>
      <c r="B132" s="34"/>
      <c r="C132" s="29"/>
      <c r="D132" s="33" t="s">
        <v>25</v>
      </c>
      <c r="E132" s="75">
        <v>9995386</v>
      </c>
      <c r="F132" s="2">
        <v>37.5</v>
      </c>
      <c r="G132" s="1">
        <v>3747696</v>
      </c>
      <c r="H132" s="84">
        <v>341000</v>
      </c>
      <c r="I132" s="84">
        <v>249985</v>
      </c>
      <c r="J132" s="109"/>
    </row>
    <row r="133" spans="1:10" ht="37.5">
      <c r="A133" s="34"/>
      <c r="B133" s="34"/>
      <c r="C133" s="29"/>
      <c r="D133" s="33" t="s">
        <v>35</v>
      </c>
      <c r="E133" s="75">
        <v>17687640</v>
      </c>
      <c r="F133" s="2">
        <v>63.8</v>
      </c>
      <c r="G133" s="1">
        <v>11282117</v>
      </c>
      <c r="H133" s="84">
        <v>7280000</v>
      </c>
      <c r="I133" s="84">
        <v>2160865</v>
      </c>
      <c r="J133" s="109"/>
    </row>
    <row r="134" spans="1:10" ht="37.5">
      <c r="A134" s="34"/>
      <c r="B134" s="34"/>
      <c r="C134" s="29"/>
      <c r="D134" s="33" t="s">
        <v>49</v>
      </c>
      <c r="E134" s="75">
        <v>3024919</v>
      </c>
      <c r="F134" s="2">
        <v>72</v>
      </c>
      <c r="G134" s="1">
        <v>2177942</v>
      </c>
      <c r="H134" s="84">
        <v>1900000</v>
      </c>
      <c r="I134" s="84">
        <v>1886278</v>
      </c>
      <c r="J134" s="109"/>
    </row>
    <row r="135" spans="1:10" ht="37.5">
      <c r="A135" s="34"/>
      <c r="B135" s="34"/>
      <c r="C135" s="29"/>
      <c r="D135" s="33" t="s">
        <v>51</v>
      </c>
      <c r="E135" s="75"/>
      <c r="F135" s="2"/>
      <c r="G135" s="1"/>
      <c r="H135" s="84">
        <v>2461510</v>
      </c>
      <c r="I135" s="84">
        <f>201893+1072610</f>
        <v>1274503</v>
      </c>
      <c r="J135" s="109"/>
    </row>
    <row r="136" spans="1:10" ht="37.5">
      <c r="A136" s="34"/>
      <c r="B136" s="34"/>
      <c r="C136" s="29"/>
      <c r="D136" s="33" t="s">
        <v>125</v>
      </c>
      <c r="E136" s="75"/>
      <c r="F136" s="2"/>
      <c r="G136" s="1"/>
      <c r="H136" s="84">
        <v>250000</v>
      </c>
      <c r="I136" s="84">
        <f>40105+8975</f>
        <v>49080</v>
      </c>
      <c r="J136" s="109"/>
    </row>
    <row r="137" spans="1:10" ht="37.5">
      <c r="A137" s="34"/>
      <c r="B137" s="34"/>
      <c r="C137" s="29"/>
      <c r="D137" s="33" t="s">
        <v>52</v>
      </c>
      <c r="E137" s="75"/>
      <c r="F137" s="2"/>
      <c r="G137" s="1"/>
      <c r="H137" s="84">
        <v>2873856</v>
      </c>
      <c r="I137" s="84">
        <v>661523</v>
      </c>
      <c r="J137" s="109"/>
    </row>
    <row r="138" spans="1:10" ht="37.5">
      <c r="A138" s="34"/>
      <c r="B138" s="34"/>
      <c r="C138" s="29"/>
      <c r="D138" s="33" t="s">
        <v>41</v>
      </c>
      <c r="E138" s="75"/>
      <c r="F138" s="2"/>
      <c r="G138" s="1"/>
      <c r="H138" s="84">
        <v>3836750</v>
      </c>
      <c r="I138" s="84">
        <f>57768+1866814</f>
        <v>1924582</v>
      </c>
      <c r="J138" s="109"/>
    </row>
    <row r="139" spans="1:10" ht="18.75">
      <c r="A139" s="34"/>
      <c r="B139" s="34"/>
      <c r="C139" s="29"/>
      <c r="D139" s="33" t="s">
        <v>193</v>
      </c>
      <c r="E139" s="75"/>
      <c r="F139" s="2"/>
      <c r="G139" s="1"/>
      <c r="H139" s="84">
        <v>110000</v>
      </c>
      <c r="I139" s="84">
        <v>32304</v>
      </c>
      <c r="J139" s="109"/>
    </row>
    <row r="140" spans="1:10" ht="37.5">
      <c r="A140" s="34"/>
      <c r="B140" s="34"/>
      <c r="C140" s="29"/>
      <c r="D140" s="33" t="s">
        <v>126</v>
      </c>
      <c r="E140" s="75"/>
      <c r="F140" s="2"/>
      <c r="G140" s="1"/>
      <c r="H140" s="84">
        <v>431300</v>
      </c>
      <c r="I140" s="84">
        <f>188425</f>
        <v>188425</v>
      </c>
      <c r="J140" s="109"/>
    </row>
    <row r="141" spans="1:10" ht="37.5">
      <c r="A141" s="34"/>
      <c r="B141" s="34"/>
      <c r="C141" s="29"/>
      <c r="D141" s="33" t="s">
        <v>117</v>
      </c>
      <c r="E141" s="75"/>
      <c r="F141" s="2"/>
      <c r="G141" s="1"/>
      <c r="H141" s="84">
        <v>2000000</v>
      </c>
      <c r="I141" s="84">
        <v>23386</v>
      </c>
      <c r="J141" s="109"/>
    </row>
    <row r="142" spans="1:10" ht="37.5">
      <c r="A142" s="34"/>
      <c r="B142" s="34"/>
      <c r="C142" s="29"/>
      <c r="D142" s="33" t="s">
        <v>114</v>
      </c>
      <c r="E142" s="75">
        <v>3536069</v>
      </c>
      <c r="F142" s="2">
        <v>70.3</v>
      </c>
      <c r="G142" s="1">
        <v>2484527</v>
      </c>
      <c r="H142" s="84">
        <v>2560000</v>
      </c>
      <c r="I142" s="84">
        <v>2523615</v>
      </c>
      <c r="J142" s="109"/>
    </row>
    <row r="143" spans="1:10" ht="131.25">
      <c r="A143" s="34"/>
      <c r="B143" s="34"/>
      <c r="C143" s="29"/>
      <c r="D143" s="33" t="s">
        <v>163</v>
      </c>
      <c r="E143" s="75"/>
      <c r="F143" s="2"/>
      <c r="G143" s="1"/>
      <c r="H143" s="84">
        <v>1422000</v>
      </c>
      <c r="I143" s="84">
        <v>681515</v>
      </c>
      <c r="J143" s="109"/>
    </row>
    <row r="144" spans="1:10" ht="126" customHeight="1">
      <c r="A144" s="34"/>
      <c r="B144" s="34"/>
      <c r="C144" s="29"/>
      <c r="D144" s="33" t="s">
        <v>161</v>
      </c>
      <c r="E144" s="75"/>
      <c r="F144" s="2"/>
      <c r="G144" s="1"/>
      <c r="H144" s="84">
        <v>1400000</v>
      </c>
      <c r="I144" s="84">
        <v>800456</v>
      </c>
      <c r="J144" s="109">
        <v>33</v>
      </c>
    </row>
    <row r="145" spans="1:10" ht="37.5">
      <c r="A145" s="34"/>
      <c r="B145" s="34"/>
      <c r="C145" s="29"/>
      <c r="D145" s="33" t="s">
        <v>205</v>
      </c>
      <c r="E145" s="75"/>
      <c r="F145" s="2"/>
      <c r="G145" s="1"/>
      <c r="H145" s="84">
        <v>50000</v>
      </c>
      <c r="I145" s="84"/>
      <c r="J145" s="109"/>
    </row>
    <row r="146" spans="1:10" ht="37.5">
      <c r="A146" s="34"/>
      <c r="B146" s="34"/>
      <c r="C146" s="29"/>
      <c r="D146" s="33" t="s">
        <v>204</v>
      </c>
      <c r="E146" s="75"/>
      <c r="F146" s="2"/>
      <c r="G146" s="1"/>
      <c r="H146" s="84">
        <v>50000</v>
      </c>
      <c r="I146" s="84"/>
      <c r="J146" s="109"/>
    </row>
    <row r="147" spans="1:10" ht="56.25">
      <c r="A147" s="34"/>
      <c r="B147" s="34"/>
      <c r="C147" s="29"/>
      <c r="D147" s="33" t="s">
        <v>206</v>
      </c>
      <c r="E147" s="75"/>
      <c r="F147" s="2"/>
      <c r="G147" s="1"/>
      <c r="H147" s="84">
        <v>50000</v>
      </c>
      <c r="I147" s="84"/>
      <c r="J147" s="109"/>
    </row>
    <row r="148" spans="1:10" ht="56.25">
      <c r="A148" s="34"/>
      <c r="B148" s="34"/>
      <c r="C148" s="29"/>
      <c r="D148" s="33" t="s">
        <v>207</v>
      </c>
      <c r="E148" s="75"/>
      <c r="F148" s="2"/>
      <c r="G148" s="1"/>
      <c r="H148" s="84">
        <v>50000</v>
      </c>
      <c r="I148" s="84"/>
      <c r="J148" s="109"/>
    </row>
    <row r="149" spans="1:10" ht="37.5">
      <c r="A149" s="34"/>
      <c r="B149" s="34"/>
      <c r="C149" s="29"/>
      <c r="D149" s="33" t="s">
        <v>208</v>
      </c>
      <c r="E149" s="75"/>
      <c r="F149" s="2"/>
      <c r="G149" s="1"/>
      <c r="H149" s="84">
        <v>50000</v>
      </c>
      <c r="I149" s="84"/>
      <c r="J149" s="109"/>
    </row>
    <row r="150" spans="1:10" ht="37.5">
      <c r="A150" s="34"/>
      <c r="B150" s="34"/>
      <c r="C150" s="29"/>
      <c r="D150" s="33" t="s">
        <v>209</v>
      </c>
      <c r="E150" s="75"/>
      <c r="F150" s="2"/>
      <c r="G150" s="1"/>
      <c r="H150" s="84">
        <v>50000</v>
      </c>
      <c r="I150" s="84"/>
      <c r="J150" s="109"/>
    </row>
    <row r="151" spans="1:10" ht="56.25">
      <c r="A151" s="34"/>
      <c r="B151" s="34"/>
      <c r="C151" s="29"/>
      <c r="D151" s="33" t="s">
        <v>224</v>
      </c>
      <c r="E151" s="75"/>
      <c r="F151" s="2"/>
      <c r="G151" s="1"/>
      <c r="H151" s="84">
        <v>50000</v>
      </c>
      <c r="I151" s="84"/>
      <c r="J151" s="109"/>
    </row>
    <row r="152" spans="1:10" ht="37.5">
      <c r="A152" s="34"/>
      <c r="B152" s="34"/>
      <c r="C152" s="29"/>
      <c r="D152" s="33" t="s">
        <v>57</v>
      </c>
      <c r="E152" s="75"/>
      <c r="F152" s="2"/>
      <c r="G152" s="1"/>
      <c r="H152" s="84">
        <v>20000</v>
      </c>
      <c r="I152" s="84">
        <v>15698</v>
      </c>
      <c r="J152" s="109"/>
    </row>
    <row r="153" spans="1:10" ht="35.25" customHeight="1">
      <c r="A153" s="34"/>
      <c r="B153" s="34"/>
      <c r="C153" s="33"/>
      <c r="D153" s="33" t="s">
        <v>144</v>
      </c>
      <c r="E153" s="75"/>
      <c r="F153" s="2"/>
      <c r="G153" s="1"/>
      <c r="H153" s="84">
        <v>1200000</v>
      </c>
      <c r="I153" s="84">
        <v>406838</v>
      </c>
      <c r="J153" s="109"/>
    </row>
    <row r="154" spans="1:10" ht="37.5">
      <c r="A154" s="34"/>
      <c r="B154" s="34"/>
      <c r="C154" s="29"/>
      <c r="D154" s="33" t="s">
        <v>50</v>
      </c>
      <c r="E154" s="75"/>
      <c r="F154" s="2"/>
      <c r="G154" s="1"/>
      <c r="H154" s="84">
        <v>680000</v>
      </c>
      <c r="I154" s="84">
        <v>672548</v>
      </c>
      <c r="J154" s="109"/>
    </row>
    <row r="155" spans="1:10" ht="37.5">
      <c r="A155" s="34"/>
      <c r="B155" s="34"/>
      <c r="C155" s="29"/>
      <c r="D155" s="33" t="s">
        <v>179</v>
      </c>
      <c r="E155" s="75"/>
      <c r="F155" s="2"/>
      <c r="G155" s="1"/>
      <c r="H155" s="84">
        <v>600000</v>
      </c>
      <c r="I155" s="84">
        <v>591444</v>
      </c>
      <c r="J155" s="109"/>
    </row>
    <row r="156" spans="1:10" ht="18.75">
      <c r="A156" s="34"/>
      <c r="B156" s="34"/>
      <c r="C156" s="29"/>
      <c r="D156" s="33" t="s">
        <v>59</v>
      </c>
      <c r="E156" s="75"/>
      <c r="F156" s="2"/>
      <c r="G156" s="1"/>
      <c r="H156" s="84">
        <v>5000000</v>
      </c>
      <c r="I156" s="84">
        <v>534961</v>
      </c>
      <c r="J156" s="109"/>
    </row>
    <row r="157" spans="1:10" ht="37.5">
      <c r="A157" s="34"/>
      <c r="B157" s="34"/>
      <c r="C157" s="29"/>
      <c r="D157" s="33" t="s">
        <v>137</v>
      </c>
      <c r="E157" s="75"/>
      <c r="F157" s="2"/>
      <c r="G157" s="1"/>
      <c r="H157" s="84">
        <v>100000</v>
      </c>
      <c r="I157" s="84"/>
      <c r="J157" s="109"/>
    </row>
    <row r="158" spans="1:10" ht="37.5">
      <c r="A158" s="34"/>
      <c r="B158" s="34"/>
      <c r="C158" s="29"/>
      <c r="D158" s="33" t="s">
        <v>180</v>
      </c>
      <c r="E158" s="75"/>
      <c r="F158" s="2"/>
      <c r="G158" s="1"/>
      <c r="H158" s="84">
        <v>450000</v>
      </c>
      <c r="I158" s="84">
        <v>143432</v>
      </c>
      <c r="J158" s="109"/>
    </row>
    <row r="159" spans="1:10" ht="37.5">
      <c r="A159" s="34"/>
      <c r="B159" s="34"/>
      <c r="C159" s="29"/>
      <c r="D159" s="33" t="s">
        <v>181</v>
      </c>
      <c r="E159" s="75"/>
      <c r="F159" s="2"/>
      <c r="G159" s="1"/>
      <c r="H159" s="84">
        <v>450000</v>
      </c>
      <c r="I159" s="84">
        <v>144765</v>
      </c>
      <c r="J159" s="109"/>
    </row>
    <row r="160" spans="1:10" ht="56.25">
      <c r="A160" s="34"/>
      <c r="B160" s="34"/>
      <c r="C160" s="29"/>
      <c r="D160" s="33" t="s">
        <v>177</v>
      </c>
      <c r="E160" s="75"/>
      <c r="F160" s="2"/>
      <c r="G160" s="1"/>
      <c r="H160" s="84">
        <v>6355000</v>
      </c>
      <c r="I160" s="84">
        <v>1779942</v>
      </c>
      <c r="J160" s="109"/>
    </row>
    <row r="161" spans="1:10" ht="56.25">
      <c r="A161" s="34"/>
      <c r="B161" s="34"/>
      <c r="C161" s="29"/>
      <c r="D161" s="33" t="s">
        <v>215</v>
      </c>
      <c r="E161" s="75"/>
      <c r="F161" s="2"/>
      <c r="G161" s="1"/>
      <c r="H161" s="84">
        <v>250000</v>
      </c>
      <c r="I161" s="84">
        <v>473</v>
      </c>
      <c r="J161" s="109"/>
    </row>
    <row r="162" spans="1:10" ht="93.75">
      <c r="A162" s="34"/>
      <c r="B162" s="34"/>
      <c r="C162" s="29"/>
      <c r="D162" s="33" t="s">
        <v>119</v>
      </c>
      <c r="E162" s="75"/>
      <c r="F162" s="2"/>
      <c r="G162" s="1"/>
      <c r="H162" s="84">
        <v>21000000</v>
      </c>
      <c r="I162" s="84">
        <v>10786279</v>
      </c>
      <c r="J162" s="109"/>
    </row>
    <row r="163" spans="1:10" ht="56.25">
      <c r="A163" s="34"/>
      <c r="B163" s="34"/>
      <c r="C163" s="29"/>
      <c r="D163" s="33" t="s">
        <v>183</v>
      </c>
      <c r="E163" s="75"/>
      <c r="F163" s="2"/>
      <c r="G163" s="1"/>
      <c r="H163" s="84">
        <v>1210370</v>
      </c>
      <c r="I163" s="84">
        <v>477312</v>
      </c>
      <c r="J163" s="109">
        <v>34</v>
      </c>
    </row>
    <row r="164" spans="1:10" ht="37.5">
      <c r="A164" s="34"/>
      <c r="B164" s="34"/>
      <c r="C164" s="29"/>
      <c r="D164" s="33" t="s">
        <v>53</v>
      </c>
      <c r="E164" s="75">
        <v>250015</v>
      </c>
      <c r="F164" s="2">
        <v>60</v>
      </c>
      <c r="G164" s="1">
        <v>150015</v>
      </c>
      <c r="H164" s="84">
        <v>150000</v>
      </c>
      <c r="I164" s="84">
        <v>135858</v>
      </c>
      <c r="J164" s="109"/>
    </row>
    <row r="165" spans="1:10" ht="56.25">
      <c r="A165" s="34"/>
      <c r="B165" s="34"/>
      <c r="C165" s="29"/>
      <c r="D165" s="33" t="s">
        <v>54</v>
      </c>
      <c r="E165" s="75">
        <v>4291979</v>
      </c>
      <c r="F165" s="2">
        <v>53.7</v>
      </c>
      <c r="G165" s="1">
        <v>2304238</v>
      </c>
      <c r="H165" s="84">
        <v>2000000</v>
      </c>
      <c r="I165" s="84">
        <v>1221276</v>
      </c>
      <c r="J165" s="109"/>
    </row>
    <row r="166" spans="1:10" ht="112.5">
      <c r="A166" s="34"/>
      <c r="B166" s="34"/>
      <c r="C166" s="29"/>
      <c r="D166" s="33" t="s">
        <v>136</v>
      </c>
      <c r="E166" s="75"/>
      <c r="F166" s="2"/>
      <c r="G166" s="1"/>
      <c r="H166" s="84">
        <v>4200000</v>
      </c>
      <c r="I166" s="84">
        <v>1791331</v>
      </c>
      <c r="J166" s="109"/>
    </row>
    <row r="167" spans="1:10" ht="56.25">
      <c r="A167" s="34"/>
      <c r="B167" s="34"/>
      <c r="C167" s="29"/>
      <c r="D167" s="33" t="s">
        <v>58</v>
      </c>
      <c r="E167" s="75">
        <v>1199810</v>
      </c>
      <c r="F167" s="2">
        <v>49.2</v>
      </c>
      <c r="G167" s="1">
        <v>589810</v>
      </c>
      <c r="H167" s="84">
        <v>580000</v>
      </c>
      <c r="I167" s="84">
        <v>576935</v>
      </c>
      <c r="J167" s="109"/>
    </row>
    <row r="168" spans="1:10" ht="56.25">
      <c r="A168" s="34"/>
      <c r="B168" s="34"/>
      <c r="C168" s="29"/>
      <c r="D168" s="33" t="s">
        <v>146</v>
      </c>
      <c r="E168" s="75"/>
      <c r="F168" s="2"/>
      <c r="G168" s="1"/>
      <c r="H168" s="84">
        <v>880000</v>
      </c>
      <c r="I168" s="84">
        <v>746610</v>
      </c>
      <c r="J168" s="109"/>
    </row>
    <row r="169" spans="1:10" ht="37.5">
      <c r="A169" s="34"/>
      <c r="B169" s="34"/>
      <c r="C169" s="29"/>
      <c r="D169" s="33" t="s">
        <v>135</v>
      </c>
      <c r="E169" s="75"/>
      <c r="F169" s="2"/>
      <c r="G169" s="1"/>
      <c r="H169" s="84">
        <v>200000</v>
      </c>
      <c r="I169" s="84"/>
      <c r="J169" s="109"/>
    </row>
    <row r="170" spans="1:10" ht="75">
      <c r="A170" s="34"/>
      <c r="B170" s="34"/>
      <c r="C170" s="29"/>
      <c r="D170" s="33" t="s">
        <v>116</v>
      </c>
      <c r="E170" s="75"/>
      <c r="F170" s="2"/>
      <c r="G170" s="1"/>
      <c r="H170" s="84">
        <v>630000</v>
      </c>
      <c r="I170" s="84">
        <v>621554</v>
      </c>
      <c r="J170" s="109"/>
    </row>
    <row r="171" spans="1:10" ht="75">
      <c r="A171" s="34"/>
      <c r="B171" s="34"/>
      <c r="C171" s="29"/>
      <c r="D171" s="33" t="s">
        <v>64</v>
      </c>
      <c r="E171" s="75"/>
      <c r="F171" s="2"/>
      <c r="G171" s="1"/>
      <c r="H171" s="84">
        <v>400000</v>
      </c>
      <c r="I171" s="84">
        <v>278948</v>
      </c>
      <c r="J171" s="109"/>
    </row>
    <row r="172" spans="1:10" ht="75">
      <c r="A172" s="34"/>
      <c r="B172" s="34"/>
      <c r="C172" s="29"/>
      <c r="D172" s="33" t="s">
        <v>65</v>
      </c>
      <c r="E172" s="75"/>
      <c r="F172" s="2"/>
      <c r="G172" s="1"/>
      <c r="H172" s="84">
        <v>500000</v>
      </c>
      <c r="I172" s="84"/>
      <c r="J172" s="109"/>
    </row>
    <row r="173" spans="1:10" ht="112.5">
      <c r="A173" s="34"/>
      <c r="B173" s="34"/>
      <c r="C173" s="29"/>
      <c r="D173" s="33" t="s">
        <v>171</v>
      </c>
      <c r="E173" s="75"/>
      <c r="F173" s="2"/>
      <c r="G173" s="1"/>
      <c r="H173" s="84">
        <v>50000</v>
      </c>
      <c r="I173" s="84">
        <v>30493</v>
      </c>
      <c r="J173" s="109"/>
    </row>
    <row r="174" spans="1:10" ht="56.25">
      <c r="A174" s="34"/>
      <c r="B174" s="34"/>
      <c r="C174" s="29"/>
      <c r="D174" s="33" t="s">
        <v>185</v>
      </c>
      <c r="E174" s="75"/>
      <c r="F174" s="2"/>
      <c r="G174" s="1"/>
      <c r="H174" s="84">
        <v>750000</v>
      </c>
      <c r="I174" s="84">
        <v>631143</v>
      </c>
      <c r="J174" s="109"/>
    </row>
    <row r="175" spans="1:10" ht="18.75">
      <c r="A175" s="34"/>
      <c r="B175" s="34"/>
      <c r="C175" s="29"/>
      <c r="D175" s="33" t="s">
        <v>147</v>
      </c>
      <c r="E175" s="75"/>
      <c r="F175" s="2"/>
      <c r="G175" s="1"/>
      <c r="H175" s="84">
        <v>4400000</v>
      </c>
      <c r="I175" s="84">
        <v>137823</v>
      </c>
      <c r="J175" s="109"/>
    </row>
    <row r="176" spans="1:10" ht="18.75">
      <c r="A176" s="34"/>
      <c r="B176" s="34"/>
      <c r="C176" s="29"/>
      <c r="D176" s="33" t="s">
        <v>66</v>
      </c>
      <c r="E176" s="75">
        <v>6201766</v>
      </c>
      <c r="F176" s="2">
        <v>48.4</v>
      </c>
      <c r="G176" s="1">
        <v>3001766</v>
      </c>
      <c r="H176" s="84">
        <v>2000000.94</v>
      </c>
      <c r="I176" s="84">
        <v>845108</v>
      </c>
      <c r="J176" s="109"/>
    </row>
    <row r="177" spans="1:10" ht="56.25">
      <c r="A177" s="34"/>
      <c r="B177" s="34"/>
      <c r="C177" s="29"/>
      <c r="D177" s="33" t="s">
        <v>33</v>
      </c>
      <c r="E177" s="75">
        <v>4276667</v>
      </c>
      <c r="F177" s="2">
        <v>75.4</v>
      </c>
      <c r="G177" s="1">
        <v>3225583</v>
      </c>
      <c r="H177" s="84">
        <v>3200000</v>
      </c>
      <c r="I177" s="84">
        <v>2270870</v>
      </c>
      <c r="J177" s="109"/>
    </row>
    <row r="178" spans="1:10" ht="56.25">
      <c r="A178" s="34"/>
      <c r="B178" s="34"/>
      <c r="C178" s="29"/>
      <c r="D178" s="33" t="s">
        <v>138</v>
      </c>
      <c r="E178" s="75">
        <v>3442904</v>
      </c>
      <c r="F178" s="2">
        <v>98.3</v>
      </c>
      <c r="G178" s="1">
        <v>3382909</v>
      </c>
      <c r="H178" s="84">
        <v>1000000</v>
      </c>
      <c r="I178" s="84">
        <v>327444</v>
      </c>
      <c r="J178" s="109"/>
    </row>
    <row r="179" spans="1:10" ht="18.75">
      <c r="A179" s="34"/>
      <c r="B179" s="34"/>
      <c r="C179" s="29"/>
      <c r="D179" s="33" t="s">
        <v>140</v>
      </c>
      <c r="E179" s="75">
        <v>25831121</v>
      </c>
      <c r="F179" s="2"/>
      <c r="G179" s="1">
        <v>25831121</v>
      </c>
      <c r="H179" s="84">
        <v>500000</v>
      </c>
      <c r="I179" s="84">
        <v>226718</v>
      </c>
      <c r="J179" s="109"/>
    </row>
    <row r="180" spans="1:10" ht="37.5">
      <c r="A180" s="34"/>
      <c r="B180" s="34"/>
      <c r="C180" s="29"/>
      <c r="D180" s="33" t="s">
        <v>139</v>
      </c>
      <c r="E180" s="75"/>
      <c r="F180" s="2"/>
      <c r="G180" s="1"/>
      <c r="H180" s="84">
        <v>1000000</v>
      </c>
      <c r="I180" s="84">
        <v>999802</v>
      </c>
      <c r="J180" s="109"/>
    </row>
    <row r="181" spans="1:10" ht="37.5">
      <c r="A181" s="34"/>
      <c r="B181" s="34"/>
      <c r="C181" s="29"/>
      <c r="D181" s="33" t="s">
        <v>145</v>
      </c>
      <c r="E181" s="75"/>
      <c r="F181" s="2"/>
      <c r="G181" s="1"/>
      <c r="H181" s="84">
        <v>1500000</v>
      </c>
      <c r="I181" s="84">
        <v>1252797</v>
      </c>
      <c r="J181" s="109">
        <v>35</v>
      </c>
    </row>
    <row r="182" spans="1:10" ht="56.25">
      <c r="A182" s="34"/>
      <c r="B182" s="34"/>
      <c r="C182" s="29"/>
      <c r="D182" s="33" t="s">
        <v>115</v>
      </c>
      <c r="E182" s="75">
        <v>2997994</v>
      </c>
      <c r="F182" s="2">
        <v>99.2</v>
      </c>
      <c r="G182" s="1">
        <v>2977690</v>
      </c>
      <c r="H182" s="84">
        <v>1900000</v>
      </c>
      <c r="I182" s="84"/>
      <c r="J182" s="109"/>
    </row>
    <row r="183" spans="1:10" ht="56.25">
      <c r="A183" s="34"/>
      <c r="B183" s="34"/>
      <c r="C183" s="29"/>
      <c r="D183" s="33" t="s">
        <v>55</v>
      </c>
      <c r="E183" s="75"/>
      <c r="F183" s="2"/>
      <c r="G183" s="1"/>
      <c r="H183" s="84">
        <v>100000</v>
      </c>
      <c r="I183" s="84"/>
      <c r="J183" s="109"/>
    </row>
    <row r="184" spans="1:10" ht="56.25">
      <c r="A184" s="34"/>
      <c r="B184" s="34"/>
      <c r="C184" s="29"/>
      <c r="D184" s="33" t="s">
        <v>141</v>
      </c>
      <c r="E184" s="75"/>
      <c r="F184" s="2"/>
      <c r="G184" s="1"/>
      <c r="H184" s="84">
        <v>950000</v>
      </c>
      <c r="I184" s="84">
        <v>418847</v>
      </c>
      <c r="J184" s="109"/>
    </row>
    <row r="185" spans="1:10" ht="56.25">
      <c r="A185" s="34"/>
      <c r="B185" s="34"/>
      <c r="C185" s="29"/>
      <c r="D185" s="33" t="s">
        <v>127</v>
      </c>
      <c r="E185" s="75"/>
      <c r="F185" s="2"/>
      <c r="G185" s="1"/>
      <c r="H185" s="84">
        <v>105000</v>
      </c>
      <c r="I185" s="84">
        <v>88699</v>
      </c>
      <c r="J185" s="109"/>
    </row>
    <row r="186" spans="1:10" ht="37.5">
      <c r="A186" s="34"/>
      <c r="B186" s="34"/>
      <c r="C186" s="29"/>
      <c r="D186" s="33" t="s">
        <v>56</v>
      </c>
      <c r="E186" s="75"/>
      <c r="F186" s="2"/>
      <c r="G186" s="1"/>
      <c r="H186" s="84">
        <v>150000</v>
      </c>
      <c r="I186" s="84"/>
      <c r="J186" s="109"/>
    </row>
    <row r="187" spans="1:10" ht="37.5">
      <c r="A187" s="34"/>
      <c r="B187" s="34"/>
      <c r="C187" s="29"/>
      <c r="D187" s="33" t="s">
        <v>170</v>
      </c>
      <c r="E187" s="75"/>
      <c r="F187" s="2"/>
      <c r="G187" s="1"/>
      <c r="H187" s="84">
        <v>50000</v>
      </c>
      <c r="I187" s="84">
        <v>42608</v>
      </c>
      <c r="J187" s="109"/>
    </row>
    <row r="188" spans="1:10" ht="37.5">
      <c r="A188" s="34"/>
      <c r="B188" s="34"/>
      <c r="C188" s="29"/>
      <c r="D188" s="33" t="s">
        <v>169</v>
      </c>
      <c r="E188" s="75"/>
      <c r="F188" s="2"/>
      <c r="G188" s="1"/>
      <c r="H188" s="84">
        <v>1331000</v>
      </c>
      <c r="I188" s="84">
        <v>888820</v>
      </c>
      <c r="J188" s="109"/>
    </row>
    <row r="189" spans="1:10" ht="42.75" customHeight="1">
      <c r="A189" s="34"/>
      <c r="B189" s="34"/>
      <c r="C189" s="29"/>
      <c r="D189" s="33" t="s">
        <v>190</v>
      </c>
      <c r="E189" s="75"/>
      <c r="F189" s="2"/>
      <c r="G189" s="1"/>
      <c r="H189" s="84">
        <v>1220000</v>
      </c>
      <c r="I189" s="84">
        <v>789662</v>
      </c>
      <c r="J189" s="109"/>
    </row>
    <row r="190" spans="1:10" ht="56.25">
      <c r="A190" s="34"/>
      <c r="B190" s="34"/>
      <c r="C190" s="29"/>
      <c r="D190" s="33" t="s">
        <v>168</v>
      </c>
      <c r="E190" s="75"/>
      <c r="F190" s="2"/>
      <c r="G190" s="1"/>
      <c r="H190" s="84">
        <v>530000</v>
      </c>
      <c r="I190" s="84">
        <v>227122</v>
      </c>
      <c r="J190" s="109"/>
    </row>
    <row r="191" spans="1:10" ht="56.25">
      <c r="A191" s="34"/>
      <c r="B191" s="34"/>
      <c r="C191" s="29"/>
      <c r="D191" s="33" t="s">
        <v>184</v>
      </c>
      <c r="E191" s="75"/>
      <c r="F191" s="2"/>
      <c r="G191" s="1"/>
      <c r="H191" s="84">
        <v>569000</v>
      </c>
      <c r="I191" s="84">
        <v>567587</v>
      </c>
      <c r="J191" s="109"/>
    </row>
    <row r="192" spans="1:10" ht="75">
      <c r="A192" s="34"/>
      <c r="B192" s="34"/>
      <c r="C192" s="29"/>
      <c r="D192" s="33" t="s">
        <v>223</v>
      </c>
      <c r="E192" s="75"/>
      <c r="F192" s="2"/>
      <c r="G192" s="1"/>
      <c r="H192" s="84">
        <v>100000</v>
      </c>
      <c r="I192" s="84"/>
      <c r="J192" s="109"/>
    </row>
    <row r="193" spans="1:10" ht="56.25">
      <c r="A193" s="34"/>
      <c r="B193" s="34"/>
      <c r="C193" s="29"/>
      <c r="D193" s="33" t="s">
        <v>172</v>
      </c>
      <c r="E193" s="75"/>
      <c r="F193" s="2"/>
      <c r="G193" s="1"/>
      <c r="H193" s="84">
        <v>40000</v>
      </c>
      <c r="I193" s="84">
        <v>39784</v>
      </c>
      <c r="J193" s="109"/>
    </row>
    <row r="194" spans="1:10" ht="18.75">
      <c r="A194" s="34"/>
      <c r="B194" s="34"/>
      <c r="C194" s="29"/>
      <c r="D194" s="33"/>
      <c r="E194" s="75"/>
      <c r="F194" s="2"/>
      <c r="G194" s="1"/>
      <c r="H194" s="84"/>
      <c r="I194" s="84"/>
      <c r="J194" s="109"/>
    </row>
    <row r="195" spans="1:10" ht="56.25">
      <c r="A195" s="34"/>
      <c r="B195" s="34"/>
      <c r="C195" s="29"/>
      <c r="D195" s="33" t="s">
        <v>212</v>
      </c>
      <c r="E195" s="75"/>
      <c r="F195" s="2"/>
      <c r="G195" s="1"/>
      <c r="H195" s="84">
        <v>11500</v>
      </c>
      <c r="I195" s="84"/>
      <c r="J195" s="109"/>
    </row>
    <row r="196" spans="1:10" ht="56.25">
      <c r="A196" s="11">
        <v>150201</v>
      </c>
      <c r="B196" s="18" t="s">
        <v>80</v>
      </c>
      <c r="C196" s="14" t="s">
        <v>196</v>
      </c>
      <c r="D196" s="33" t="s">
        <v>197</v>
      </c>
      <c r="E196" s="75"/>
      <c r="F196" s="2"/>
      <c r="G196" s="1"/>
      <c r="H196" s="84">
        <v>200000</v>
      </c>
      <c r="I196" s="84">
        <v>46583</v>
      </c>
      <c r="J196" s="109"/>
    </row>
    <row r="197" spans="1:10" ht="93.75" customHeight="1">
      <c r="A197" s="11">
        <v>180409</v>
      </c>
      <c r="B197" s="18" t="s">
        <v>82</v>
      </c>
      <c r="C197" s="14" t="s">
        <v>27</v>
      </c>
      <c r="D197" s="33" t="s">
        <v>158</v>
      </c>
      <c r="E197" s="75"/>
      <c r="F197" s="2"/>
      <c r="G197" s="1"/>
      <c r="H197" s="84">
        <v>12000000</v>
      </c>
      <c r="I197" s="84">
        <v>12000000</v>
      </c>
      <c r="J197" s="109"/>
    </row>
    <row r="198" spans="1:152" s="21" customFormat="1" ht="60" customHeight="1">
      <c r="A198" s="12"/>
      <c r="B198" s="12"/>
      <c r="C198" s="37" t="s">
        <v>106</v>
      </c>
      <c r="D198" s="30"/>
      <c r="E198" s="80"/>
      <c r="F198" s="38"/>
      <c r="G198" s="28"/>
      <c r="H198" s="15">
        <f>H199+H200</f>
        <v>37000</v>
      </c>
      <c r="I198" s="15">
        <f>I199+I200</f>
        <v>37000</v>
      </c>
      <c r="J198" s="109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24"/>
    </row>
    <row r="199" spans="1:152" s="21" customFormat="1" ht="37.5">
      <c r="A199" s="18" t="s">
        <v>8</v>
      </c>
      <c r="B199" s="18" t="s">
        <v>79</v>
      </c>
      <c r="C199" s="14" t="s">
        <v>9</v>
      </c>
      <c r="D199" s="19" t="s">
        <v>10</v>
      </c>
      <c r="E199" s="75"/>
      <c r="F199" s="2"/>
      <c r="G199" s="1"/>
      <c r="H199" s="3">
        <v>30000</v>
      </c>
      <c r="I199" s="3">
        <v>30000</v>
      </c>
      <c r="J199" s="109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24"/>
    </row>
    <row r="200" spans="1:10" s="16" customFormat="1" ht="18.75">
      <c r="A200" s="18" t="s">
        <v>21</v>
      </c>
      <c r="B200" s="18" t="s">
        <v>99</v>
      </c>
      <c r="C200" s="14" t="s">
        <v>38</v>
      </c>
      <c r="D200" s="19" t="s">
        <v>10</v>
      </c>
      <c r="E200" s="75"/>
      <c r="F200" s="2"/>
      <c r="G200" s="1"/>
      <c r="H200" s="3">
        <v>7000</v>
      </c>
      <c r="I200" s="3">
        <v>7000</v>
      </c>
      <c r="J200" s="110">
        <v>36</v>
      </c>
    </row>
    <row r="201" spans="1:152" s="21" customFormat="1" ht="58.5">
      <c r="A201" s="12"/>
      <c r="B201" s="12"/>
      <c r="C201" s="37" t="s">
        <v>200</v>
      </c>
      <c r="D201" s="30"/>
      <c r="E201" s="80"/>
      <c r="F201" s="38"/>
      <c r="G201" s="28"/>
      <c r="H201" s="15">
        <f>H203+H202</f>
        <v>138500</v>
      </c>
      <c r="I201" s="15">
        <f>I203+I202</f>
        <v>26000</v>
      </c>
      <c r="J201" s="110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24"/>
    </row>
    <row r="202" spans="1:10" s="16" customFormat="1" ht="112.5">
      <c r="A202" s="18" t="s">
        <v>191</v>
      </c>
      <c r="B202" s="18" t="s">
        <v>82</v>
      </c>
      <c r="C202" s="14" t="s">
        <v>27</v>
      </c>
      <c r="D202" s="14" t="s">
        <v>195</v>
      </c>
      <c r="E202" s="75"/>
      <c r="F202" s="2"/>
      <c r="G202" s="1"/>
      <c r="H202" s="3">
        <v>39000</v>
      </c>
      <c r="I202" s="3">
        <v>26000</v>
      </c>
      <c r="J202" s="110"/>
    </row>
    <row r="203" spans="1:10" s="16" customFormat="1" ht="18.75">
      <c r="A203" s="18" t="s">
        <v>189</v>
      </c>
      <c r="B203" s="18" t="s">
        <v>100</v>
      </c>
      <c r="C203" s="19" t="s">
        <v>19</v>
      </c>
      <c r="D203" s="19" t="s">
        <v>10</v>
      </c>
      <c r="E203" s="75"/>
      <c r="F203" s="2"/>
      <c r="G203" s="1"/>
      <c r="H203" s="3">
        <v>99500</v>
      </c>
      <c r="I203" s="3"/>
      <c r="J203" s="110"/>
    </row>
    <row r="204" spans="1:10" s="39" customFormat="1" ht="60" customHeight="1">
      <c r="A204" s="12"/>
      <c r="B204" s="12"/>
      <c r="C204" s="13" t="s">
        <v>107</v>
      </c>
      <c r="D204" s="30"/>
      <c r="E204" s="80"/>
      <c r="F204" s="38"/>
      <c r="G204" s="28"/>
      <c r="H204" s="15">
        <f>H205</f>
        <v>30000</v>
      </c>
      <c r="I204" s="15">
        <f>I205</f>
        <v>29955.2</v>
      </c>
      <c r="J204" s="110"/>
    </row>
    <row r="205" spans="1:10" s="16" customFormat="1" ht="37.5">
      <c r="A205" s="18" t="s">
        <v>8</v>
      </c>
      <c r="B205" s="18" t="s">
        <v>79</v>
      </c>
      <c r="C205" s="14" t="s">
        <v>9</v>
      </c>
      <c r="D205" s="19" t="s">
        <v>10</v>
      </c>
      <c r="E205" s="75"/>
      <c r="F205" s="2"/>
      <c r="G205" s="1"/>
      <c r="H205" s="3">
        <v>30000</v>
      </c>
      <c r="I205" s="3">
        <v>29955.2</v>
      </c>
      <c r="J205" s="110"/>
    </row>
    <row r="206" spans="1:10" ht="58.5">
      <c r="A206" s="40"/>
      <c r="B206" s="40"/>
      <c r="C206" s="37" t="s">
        <v>201</v>
      </c>
      <c r="D206" s="19"/>
      <c r="E206" s="82"/>
      <c r="F206" s="42"/>
      <c r="G206" s="41"/>
      <c r="H206" s="15">
        <f>H207</f>
        <v>57070</v>
      </c>
      <c r="I206" s="15">
        <f>I207</f>
        <v>57047</v>
      </c>
      <c r="J206" s="110"/>
    </row>
    <row r="207" spans="1:10" ht="18.75">
      <c r="A207" s="18" t="s">
        <v>8</v>
      </c>
      <c r="B207" s="18" t="s">
        <v>79</v>
      </c>
      <c r="C207" s="19" t="s">
        <v>9</v>
      </c>
      <c r="D207" s="19" t="s">
        <v>18</v>
      </c>
      <c r="E207" s="82"/>
      <c r="F207" s="42"/>
      <c r="G207" s="41"/>
      <c r="H207" s="84">
        <v>57070</v>
      </c>
      <c r="I207" s="84">
        <v>57047</v>
      </c>
      <c r="J207" s="110"/>
    </row>
    <row r="208" spans="1:10" ht="93" customHeight="1">
      <c r="A208" s="40"/>
      <c r="B208" s="40"/>
      <c r="C208" s="37" t="s">
        <v>202</v>
      </c>
      <c r="D208" s="19"/>
      <c r="E208" s="41"/>
      <c r="F208" s="42"/>
      <c r="G208" s="41"/>
      <c r="H208" s="15">
        <f>H209</f>
        <v>700000</v>
      </c>
      <c r="I208" s="15">
        <f>I209</f>
        <v>700000</v>
      </c>
      <c r="J208" s="110"/>
    </row>
    <row r="209" spans="1:10" ht="18.75">
      <c r="A209" s="43">
        <v>250380</v>
      </c>
      <c r="B209" s="18" t="s">
        <v>100</v>
      </c>
      <c r="C209" s="19" t="s">
        <v>19</v>
      </c>
      <c r="D209" s="19" t="s">
        <v>10</v>
      </c>
      <c r="E209" s="41"/>
      <c r="F209" s="41"/>
      <c r="G209" s="41"/>
      <c r="H209" s="84">
        <v>700000</v>
      </c>
      <c r="I209" s="84">
        <v>700000</v>
      </c>
      <c r="J209" s="110"/>
    </row>
    <row r="210" spans="1:151" s="47" customFormat="1" ht="18.75">
      <c r="A210" s="44"/>
      <c r="B210" s="44"/>
      <c r="C210" s="44" t="s">
        <v>20</v>
      </c>
      <c r="D210" s="44"/>
      <c r="E210" s="45"/>
      <c r="F210" s="45"/>
      <c r="G210" s="45"/>
      <c r="H210" s="15">
        <f>H208+H206+H204+H201+H78+H73+H51+H46+H42+H34+H25+H12+H76+H198</f>
        <v>460060514.72999996</v>
      </c>
      <c r="I210" s="15">
        <f>I208+I206+I204+I201+I78+I73+I51+I46+I42+I34+I25+I12+I76+I198</f>
        <v>211047354.29000002</v>
      </c>
      <c r="J210" s="110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</row>
    <row r="211" spans="4:10" s="46" customFormat="1" ht="18.75">
      <c r="D211" s="48"/>
      <c r="E211" s="49"/>
      <c r="F211" s="115"/>
      <c r="G211" s="115"/>
      <c r="H211" s="68"/>
      <c r="I211" s="68"/>
      <c r="J211" s="110"/>
    </row>
    <row r="212" spans="4:10" s="46" customFormat="1" ht="18.75">
      <c r="D212" s="48"/>
      <c r="E212" s="49"/>
      <c r="F212" s="115"/>
      <c r="G212" s="115"/>
      <c r="H212" s="68"/>
      <c r="I212" s="68"/>
      <c r="J212" s="110"/>
    </row>
    <row r="213" spans="4:10" s="46" customFormat="1" ht="18.75">
      <c r="D213" s="48"/>
      <c r="E213" s="49"/>
      <c r="F213" s="115"/>
      <c r="G213" s="115"/>
      <c r="H213" s="68"/>
      <c r="I213" s="68"/>
      <c r="J213" s="110"/>
    </row>
    <row r="214" spans="4:10" s="46" customFormat="1" ht="18.75">
      <c r="D214" s="48"/>
      <c r="E214" s="49"/>
      <c r="F214" s="115"/>
      <c r="G214" s="115"/>
      <c r="H214" s="68"/>
      <c r="I214" s="68"/>
      <c r="J214" s="110"/>
    </row>
    <row r="215" spans="1:12" s="101" customFormat="1" ht="30.75">
      <c r="A215" s="96" t="s">
        <v>245</v>
      </c>
      <c r="B215" s="96"/>
      <c r="C215" s="97"/>
      <c r="D215" s="96"/>
      <c r="E215" s="98"/>
      <c r="F215" s="99"/>
      <c r="G215" s="99"/>
      <c r="H215" s="99"/>
      <c r="I215" s="100"/>
      <c r="J215" s="110"/>
      <c r="K215" s="100"/>
      <c r="L215" s="50"/>
    </row>
    <row r="216" spans="1:12" s="106" customFormat="1" ht="30.75">
      <c r="A216" s="96" t="s">
        <v>246</v>
      </c>
      <c r="B216" s="96"/>
      <c r="C216" s="97"/>
      <c r="D216" s="102"/>
      <c r="E216" s="103"/>
      <c r="F216" s="96"/>
      <c r="G216" s="96"/>
      <c r="H216" s="96" t="s">
        <v>247</v>
      </c>
      <c r="I216" s="104"/>
      <c r="J216" s="110"/>
      <c r="K216" s="105"/>
      <c r="L216" s="58"/>
    </row>
    <row r="217" spans="1:10" s="90" customFormat="1" ht="27.75">
      <c r="A217" s="87"/>
      <c r="B217" s="51"/>
      <c r="C217" s="52"/>
      <c r="D217" s="88"/>
      <c r="E217" s="53"/>
      <c r="F217" s="51"/>
      <c r="G217" s="51"/>
      <c r="H217" s="89"/>
      <c r="I217" s="89"/>
      <c r="J217" s="110"/>
    </row>
    <row r="218" spans="1:10" s="90" customFormat="1" ht="27.75">
      <c r="A218" s="113"/>
      <c r="B218" s="113"/>
      <c r="C218" s="54"/>
      <c r="D218" s="54"/>
      <c r="E218" s="55"/>
      <c r="F218" s="54"/>
      <c r="G218" s="54"/>
      <c r="H218" s="89"/>
      <c r="I218" s="89"/>
      <c r="J218" s="110"/>
    </row>
    <row r="219" spans="1:10" s="90" customFormat="1" ht="27.75">
      <c r="A219" s="113"/>
      <c r="B219" s="113"/>
      <c r="E219" s="91"/>
      <c r="H219" s="89"/>
      <c r="I219" s="89"/>
      <c r="J219" s="110"/>
    </row>
    <row r="220" spans="1:10" s="58" customFormat="1" ht="30.75">
      <c r="A220" s="114"/>
      <c r="B220" s="114"/>
      <c r="C220" s="114"/>
      <c r="D220" s="56"/>
      <c r="E220" s="57"/>
      <c r="H220" s="73"/>
      <c r="I220" s="73"/>
      <c r="J220" s="110"/>
    </row>
    <row r="221" spans="4:10" s="6" customFormat="1" ht="18.75">
      <c r="D221" s="59"/>
      <c r="E221" s="60"/>
      <c r="H221" s="72"/>
      <c r="I221" s="72"/>
      <c r="J221" s="107"/>
    </row>
    <row r="222" spans="4:10" s="6" customFormat="1" ht="18.75">
      <c r="D222" s="59"/>
      <c r="E222" s="60"/>
      <c r="H222" s="72"/>
      <c r="I222" s="72"/>
      <c r="J222" s="107"/>
    </row>
    <row r="223" spans="4:8" ht="18.75">
      <c r="D223" s="59"/>
      <c r="E223" s="60"/>
      <c r="F223" s="6"/>
      <c r="G223" s="6"/>
      <c r="H223" s="72"/>
    </row>
    <row r="224" spans="4:8" ht="18.75">
      <c r="D224" s="59"/>
      <c r="E224" s="60"/>
      <c r="F224" s="6"/>
      <c r="G224" s="6"/>
      <c r="H224" s="72"/>
    </row>
    <row r="225" spans="4:8" ht="18.75">
      <c r="D225" s="59"/>
      <c r="E225" s="60"/>
      <c r="F225" s="6"/>
      <c r="G225" s="6"/>
      <c r="H225" s="72"/>
    </row>
    <row r="226" spans="4:151" s="61" customFormat="1" ht="19.5">
      <c r="D226" s="62"/>
      <c r="E226" s="63"/>
      <c r="F226" s="64"/>
      <c r="G226" s="64"/>
      <c r="H226" s="74"/>
      <c r="I226" s="74"/>
      <c r="J226" s="108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</row>
    <row r="227" spans="5:8" ht="18.75">
      <c r="E227" s="6"/>
      <c r="F227" s="6"/>
      <c r="G227" s="6"/>
      <c r="H227" s="72"/>
    </row>
    <row r="228" spans="5:8" ht="18.75">
      <c r="E228" s="6"/>
      <c r="F228" s="6"/>
      <c r="G228" s="6"/>
      <c r="H228" s="72"/>
    </row>
    <row r="229" spans="5:8" ht="18.75">
      <c r="E229" s="6"/>
      <c r="F229" s="6"/>
      <c r="G229" s="6"/>
      <c r="H229" s="72"/>
    </row>
    <row r="230" spans="5:8" ht="18.75">
      <c r="E230" s="6"/>
      <c r="F230" s="6"/>
      <c r="G230" s="6"/>
      <c r="H230" s="72"/>
    </row>
    <row r="231" spans="5:8" ht="18.75">
      <c r="E231" s="6"/>
      <c r="F231" s="6"/>
      <c r="G231" s="6"/>
      <c r="H231" s="72"/>
    </row>
    <row r="232" spans="5:8" ht="18.75">
      <c r="E232" s="6"/>
      <c r="F232" s="6"/>
      <c r="G232" s="6"/>
      <c r="H232" s="72"/>
    </row>
    <row r="233" spans="5:8" ht="18.75">
      <c r="E233" s="6"/>
      <c r="F233" s="6"/>
      <c r="G233" s="6"/>
      <c r="H233" s="72"/>
    </row>
    <row r="234" spans="5:8" ht="18.75">
      <c r="E234" s="6"/>
      <c r="F234" s="6"/>
      <c r="G234" s="6"/>
      <c r="H234" s="72"/>
    </row>
    <row r="235" spans="5:8" ht="18.75">
      <c r="E235" s="6"/>
      <c r="F235" s="6"/>
      <c r="G235" s="6"/>
      <c r="H235" s="72"/>
    </row>
    <row r="236" spans="5:8" ht="18.75">
      <c r="E236" s="6"/>
      <c r="F236" s="6"/>
      <c r="G236" s="6"/>
      <c r="H236" s="72"/>
    </row>
    <row r="237" spans="5:8" ht="18.75">
      <c r="E237" s="6"/>
      <c r="F237" s="6"/>
      <c r="G237" s="6"/>
      <c r="H237" s="72"/>
    </row>
    <row r="238" spans="5:8" ht="18.75">
      <c r="E238" s="6"/>
      <c r="F238" s="6"/>
      <c r="G238" s="6"/>
      <c r="H238" s="72"/>
    </row>
    <row r="239" spans="5:8" ht="18.75">
      <c r="E239" s="6"/>
      <c r="F239" s="6"/>
      <c r="G239" s="6"/>
      <c r="H239" s="72"/>
    </row>
    <row r="240" spans="5:8" ht="18.75">
      <c r="E240" s="6"/>
      <c r="F240" s="6"/>
      <c r="G240" s="6"/>
      <c r="H240" s="72"/>
    </row>
    <row r="241" spans="5:8" ht="18.75">
      <c r="E241" s="6"/>
      <c r="F241" s="6"/>
      <c r="G241" s="6"/>
      <c r="H241" s="72"/>
    </row>
    <row r="242" spans="5:8" ht="18.75">
      <c r="E242" s="6"/>
      <c r="F242" s="6"/>
      <c r="G242" s="6"/>
      <c r="H242" s="72"/>
    </row>
    <row r="243" spans="5:8" ht="18.75">
      <c r="E243" s="6"/>
      <c r="F243" s="6"/>
      <c r="G243" s="6"/>
      <c r="H243" s="72"/>
    </row>
    <row r="244" spans="5:8" ht="18.75">
      <c r="E244" s="6"/>
      <c r="F244" s="6"/>
      <c r="G244" s="6"/>
      <c r="H244" s="72"/>
    </row>
    <row r="245" spans="5:8" ht="18.75">
      <c r="E245" s="6"/>
      <c r="F245" s="6"/>
      <c r="G245" s="6"/>
      <c r="H245" s="72"/>
    </row>
    <row r="246" spans="5:8" ht="18.75">
      <c r="E246" s="6"/>
      <c r="F246" s="6"/>
      <c r="G246" s="6"/>
      <c r="H246" s="72"/>
    </row>
    <row r="247" spans="5:8" ht="18.75">
      <c r="E247" s="6"/>
      <c r="F247" s="6"/>
      <c r="G247" s="6"/>
      <c r="H247" s="72"/>
    </row>
    <row r="248" spans="5:8" ht="18.75">
      <c r="E248" s="6"/>
      <c r="F248" s="6"/>
      <c r="G248" s="6"/>
      <c r="H248" s="72"/>
    </row>
    <row r="249" spans="5:8" ht="18.75">
      <c r="E249" s="6"/>
      <c r="F249" s="6"/>
      <c r="G249" s="6"/>
      <c r="H249" s="72"/>
    </row>
    <row r="250" spans="5:8" ht="18.75">
      <c r="E250" s="6"/>
      <c r="F250" s="6"/>
      <c r="G250" s="6"/>
      <c r="H250" s="72"/>
    </row>
    <row r="251" spans="5:8" ht="18.75">
      <c r="E251" s="6"/>
      <c r="F251" s="6"/>
      <c r="G251" s="6"/>
      <c r="H251" s="72"/>
    </row>
    <row r="252" spans="5:8" ht="18.75">
      <c r="E252" s="6"/>
      <c r="F252" s="6"/>
      <c r="G252" s="6"/>
      <c r="H252" s="72"/>
    </row>
    <row r="253" spans="5:8" ht="18.75">
      <c r="E253" s="6"/>
      <c r="F253" s="6"/>
      <c r="G253" s="6"/>
      <c r="H253" s="72"/>
    </row>
    <row r="254" spans="5:8" ht="18.75">
      <c r="E254" s="6"/>
      <c r="F254" s="6"/>
      <c r="G254" s="6"/>
      <c r="H254" s="72"/>
    </row>
    <row r="255" spans="5:8" ht="18.75">
      <c r="E255" s="6"/>
      <c r="F255" s="6"/>
      <c r="G255" s="6"/>
      <c r="H255" s="72"/>
    </row>
    <row r="256" spans="5:8" ht="18.75">
      <c r="E256" s="6"/>
      <c r="F256" s="6"/>
      <c r="G256" s="6"/>
      <c r="H256" s="72"/>
    </row>
    <row r="257" spans="5:8" ht="18.75">
      <c r="E257" s="6"/>
      <c r="F257" s="6"/>
      <c r="G257" s="6"/>
      <c r="H257" s="72"/>
    </row>
    <row r="258" spans="5:8" ht="18.75">
      <c r="E258" s="6"/>
      <c r="F258" s="6"/>
      <c r="G258" s="6"/>
      <c r="H258" s="72"/>
    </row>
    <row r="259" spans="5:8" ht="18.75">
      <c r="E259" s="6"/>
      <c r="F259" s="6"/>
      <c r="G259" s="6"/>
      <c r="H259" s="72"/>
    </row>
    <row r="260" spans="5:8" ht="18.75">
      <c r="E260" s="6"/>
      <c r="F260" s="6"/>
      <c r="G260" s="6"/>
      <c r="H260" s="72"/>
    </row>
    <row r="261" spans="5:8" ht="18.75">
      <c r="E261" s="6"/>
      <c r="F261" s="6"/>
      <c r="G261" s="6"/>
      <c r="H261" s="72"/>
    </row>
    <row r="262" spans="5:8" ht="18.75">
      <c r="E262" s="6"/>
      <c r="F262" s="6"/>
      <c r="G262" s="6"/>
      <c r="H262" s="72"/>
    </row>
    <row r="263" spans="5:8" ht="18.75">
      <c r="E263" s="6"/>
      <c r="F263" s="6"/>
      <c r="G263" s="6"/>
      <c r="H263" s="72"/>
    </row>
    <row r="264" spans="5:8" ht="18.75">
      <c r="E264" s="6"/>
      <c r="F264" s="6"/>
      <c r="G264" s="6"/>
      <c r="H264" s="72"/>
    </row>
    <row r="265" spans="5:8" ht="18.75">
      <c r="E265" s="6"/>
      <c r="F265" s="6"/>
      <c r="G265" s="6"/>
      <c r="H265" s="72"/>
    </row>
    <row r="266" spans="5:8" ht="18.75">
      <c r="E266" s="6"/>
      <c r="F266" s="6"/>
      <c r="G266" s="6"/>
      <c r="H266" s="72"/>
    </row>
    <row r="267" spans="5:8" ht="18.75">
      <c r="E267" s="6"/>
      <c r="F267" s="6"/>
      <c r="G267" s="6"/>
      <c r="H267" s="72"/>
    </row>
    <row r="268" spans="5:8" ht="18.75">
      <c r="E268" s="6"/>
      <c r="F268" s="6"/>
      <c r="G268" s="6"/>
      <c r="H268" s="72"/>
    </row>
    <row r="269" spans="5:8" ht="18.75">
      <c r="E269" s="6"/>
      <c r="F269" s="6"/>
      <c r="G269" s="6"/>
      <c r="H269" s="72"/>
    </row>
    <row r="270" spans="5:8" ht="18.75">
      <c r="E270" s="6"/>
      <c r="F270" s="6"/>
      <c r="G270" s="6"/>
      <c r="H270" s="72"/>
    </row>
    <row r="271" spans="5:8" ht="18.75">
      <c r="E271" s="6"/>
      <c r="F271" s="6"/>
      <c r="G271" s="6"/>
      <c r="H271" s="72"/>
    </row>
    <row r="272" spans="5:8" ht="18.75">
      <c r="E272" s="6"/>
      <c r="F272" s="6"/>
      <c r="G272" s="6"/>
      <c r="H272" s="72"/>
    </row>
    <row r="273" spans="5:8" ht="18.75">
      <c r="E273" s="6"/>
      <c r="F273" s="6"/>
      <c r="G273" s="6"/>
      <c r="H273" s="72"/>
    </row>
    <row r="274" spans="5:8" ht="18.75">
      <c r="E274" s="6"/>
      <c r="F274" s="6"/>
      <c r="G274" s="6"/>
      <c r="H274" s="72"/>
    </row>
    <row r="275" spans="5:8" ht="18.75">
      <c r="E275" s="6"/>
      <c r="F275" s="6"/>
      <c r="G275" s="6"/>
      <c r="H275" s="72"/>
    </row>
    <row r="276" spans="5:8" ht="18.75">
      <c r="E276" s="6"/>
      <c r="F276" s="6"/>
      <c r="G276" s="6"/>
      <c r="H276" s="72"/>
    </row>
    <row r="277" spans="5:8" ht="18.75">
      <c r="E277" s="6"/>
      <c r="F277" s="6"/>
      <c r="G277" s="6"/>
      <c r="H277" s="72"/>
    </row>
    <row r="278" spans="5:8" ht="18.75">
      <c r="E278" s="6"/>
      <c r="F278" s="6"/>
      <c r="G278" s="6"/>
      <c r="H278" s="72"/>
    </row>
    <row r="279" spans="5:8" ht="18.75">
      <c r="E279" s="6"/>
      <c r="F279" s="6"/>
      <c r="G279" s="6"/>
      <c r="H279" s="72"/>
    </row>
    <row r="280" spans="5:8" ht="18.75">
      <c r="E280" s="6"/>
      <c r="F280" s="6"/>
      <c r="G280" s="6"/>
      <c r="H280" s="72"/>
    </row>
    <row r="281" spans="5:8" ht="18.75">
      <c r="E281" s="6"/>
      <c r="F281" s="6"/>
      <c r="G281" s="6"/>
      <c r="H281" s="72"/>
    </row>
    <row r="282" spans="5:8" ht="18.75">
      <c r="E282" s="6"/>
      <c r="F282" s="6"/>
      <c r="G282" s="6"/>
      <c r="H282" s="72"/>
    </row>
    <row r="283" spans="5:8" ht="18.75">
      <c r="E283" s="6"/>
      <c r="F283" s="6"/>
      <c r="G283" s="6"/>
      <c r="H283" s="72"/>
    </row>
    <row r="284" spans="5:8" ht="18.75">
      <c r="E284" s="6"/>
      <c r="F284" s="6"/>
      <c r="G284" s="6"/>
      <c r="H284" s="72"/>
    </row>
    <row r="285" spans="5:8" ht="18.75">
      <c r="E285" s="6"/>
      <c r="F285" s="6"/>
      <c r="G285" s="6"/>
      <c r="H285" s="72"/>
    </row>
    <row r="286" spans="5:8" ht="18.75">
      <c r="E286" s="6"/>
      <c r="F286" s="6"/>
      <c r="G286" s="6"/>
      <c r="H286" s="72"/>
    </row>
    <row r="287" spans="5:8" ht="18.75">
      <c r="E287" s="6"/>
      <c r="F287" s="6"/>
      <c r="G287" s="6"/>
      <c r="H287" s="72"/>
    </row>
    <row r="288" spans="5:8" ht="18.75">
      <c r="E288" s="6"/>
      <c r="F288" s="6"/>
      <c r="G288" s="6"/>
      <c r="H288" s="72"/>
    </row>
    <row r="289" spans="5:8" ht="18.75">
      <c r="E289" s="6"/>
      <c r="F289" s="6"/>
      <c r="G289" s="6"/>
      <c r="H289" s="72"/>
    </row>
    <row r="290" spans="5:8" ht="18.75">
      <c r="E290" s="6"/>
      <c r="F290" s="6"/>
      <c r="G290" s="6"/>
      <c r="H290" s="72"/>
    </row>
    <row r="291" spans="5:8" ht="18.75">
      <c r="E291" s="6"/>
      <c r="F291" s="6"/>
      <c r="G291" s="6"/>
      <c r="H291" s="72"/>
    </row>
    <row r="292" spans="5:8" ht="18.75">
      <c r="E292" s="6"/>
      <c r="F292" s="6"/>
      <c r="G292" s="6"/>
      <c r="H292" s="72"/>
    </row>
    <row r="293" spans="5:8" ht="18.75">
      <c r="E293" s="6"/>
      <c r="F293" s="6"/>
      <c r="G293" s="6"/>
      <c r="H293" s="72"/>
    </row>
    <row r="294" spans="5:8" ht="18.75">
      <c r="E294" s="6"/>
      <c r="F294" s="6"/>
      <c r="G294" s="6"/>
      <c r="H294" s="72"/>
    </row>
    <row r="295" spans="5:8" ht="18.75">
      <c r="E295" s="6"/>
      <c r="F295" s="6"/>
      <c r="G295" s="6"/>
      <c r="H295" s="72"/>
    </row>
    <row r="296" spans="5:8" ht="18.75">
      <c r="E296" s="6"/>
      <c r="F296" s="6"/>
      <c r="G296" s="6"/>
      <c r="H296" s="72"/>
    </row>
    <row r="297" spans="5:8" ht="18.75">
      <c r="E297" s="6"/>
      <c r="F297" s="6"/>
      <c r="G297" s="6"/>
      <c r="H297" s="72"/>
    </row>
    <row r="298" spans="5:8" ht="18.75">
      <c r="E298" s="6"/>
      <c r="F298" s="6"/>
      <c r="G298" s="6"/>
      <c r="H298" s="72"/>
    </row>
    <row r="299" spans="5:8" ht="18.75">
      <c r="E299" s="6"/>
      <c r="F299" s="6"/>
      <c r="G299" s="6"/>
      <c r="H299" s="72"/>
    </row>
  </sheetData>
  <sheetProtection/>
  <mergeCells count="31">
    <mergeCell ref="H9:H10"/>
    <mergeCell ref="I9:I10"/>
    <mergeCell ref="F4:I4"/>
    <mergeCell ref="F5:I5"/>
    <mergeCell ref="A7:I7"/>
    <mergeCell ref="A6:G6"/>
    <mergeCell ref="D9:D10"/>
    <mergeCell ref="F9:F10"/>
    <mergeCell ref="A218:B218"/>
    <mergeCell ref="A220:C220"/>
    <mergeCell ref="F211:G211"/>
    <mergeCell ref="A219:B219"/>
    <mergeCell ref="F214:G214"/>
    <mergeCell ref="F212:G212"/>
    <mergeCell ref="F213:G213"/>
    <mergeCell ref="J84:J105"/>
    <mergeCell ref="A9:A10"/>
    <mergeCell ref="C9:C10"/>
    <mergeCell ref="B9:B10"/>
    <mergeCell ref="E9:E10"/>
    <mergeCell ref="G9:G10"/>
    <mergeCell ref="J1:J20"/>
    <mergeCell ref="J21:J41"/>
    <mergeCell ref="J42:J61"/>
    <mergeCell ref="J62:J83"/>
    <mergeCell ref="J181:J199"/>
    <mergeCell ref="J200:J220"/>
    <mergeCell ref="J106:J125"/>
    <mergeCell ref="J126:J143"/>
    <mergeCell ref="J144:J162"/>
    <mergeCell ref="J163:J180"/>
  </mergeCells>
  <printOptions horizontalCentered="1"/>
  <pageMargins left="0.3937007874015748" right="0.3937007874015748" top="1.3779527559055118" bottom="0.3937007874015748" header="0.4330708661417323" footer="0.1968503937007874"/>
  <pageSetup fitToHeight="11" fitToWidth="1" horizontalDpi="600" verticalDpi="600" orientation="landscape" paperSize="9" scale="49" r:id="rId1"/>
  <headerFooter alignWithMargins="0">
    <oddHeader>&amp;R&amp;"Times New Roman,обычный"&amp;18Продовження додатку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Шуліпа Ольга Василівна</cp:lastModifiedBy>
  <cp:lastPrinted>2016-10-17T15:23:21Z</cp:lastPrinted>
  <dcterms:created xsi:type="dcterms:W3CDTF">2011-11-24T09:09:31Z</dcterms:created>
  <dcterms:modified xsi:type="dcterms:W3CDTF">2016-11-23T08:23:56Z</dcterms:modified>
  <cp:category/>
  <cp:version/>
  <cp:contentType/>
  <cp:contentStatus/>
</cp:coreProperties>
</file>