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4 (в)" sheetId="1" r:id="rId1"/>
  </sheets>
  <definedNames>
    <definedName name="_xlnm.Print_Titles" localSheetId="0">'дод 4 (в)'!$13:$13</definedName>
    <definedName name="_xlnm.Print_Area" localSheetId="0">'дод 4 (в)'!$A$1:$AD$53</definedName>
  </definedNames>
  <calcPr fullCalcOnLoad="1"/>
</workbook>
</file>

<file path=xl/sharedStrings.xml><?xml version="1.0" encoding="utf-8"?>
<sst xmlns="http://schemas.openxmlformats.org/spreadsheetml/2006/main" count="82" uniqueCount="41">
  <si>
    <t>Найменування</t>
  </si>
  <si>
    <t>Затверджено по бюджету</t>
  </si>
  <si>
    <t>Фактичне виконання</t>
  </si>
  <si>
    <t>Надання кредитів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</si>
  <si>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</si>
  <si>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</si>
  <si>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</si>
  <si>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</si>
  <si>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</si>
  <si>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% виконання до затвердженого             по бюджету</t>
  </si>
  <si>
    <t>Кредитування - всього</t>
  </si>
  <si>
    <t>Повернення бюджетних позичок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</si>
  <si>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</si>
  <si>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</si>
  <si>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</si>
  <si>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</si>
  <si>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</si>
  <si>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 xml:space="preserve">Повернення коштів, наданих для кредитування громадян на будівництво (реконструкцію) та придбання житла </t>
  </si>
  <si>
    <t>4123</t>
  </si>
  <si>
    <t>Повернення інших внутрішніх кредитів</t>
  </si>
  <si>
    <t>у т.ч. бюджет розвит-ку</t>
  </si>
  <si>
    <t>(грн.)</t>
  </si>
  <si>
    <t xml:space="preserve">Повернення кредитів підприємствами, установами, організаціями </t>
  </si>
  <si>
    <t>Загальний фонд</t>
  </si>
  <si>
    <t>41 Департамент інфраструктури міста Сумської міської ради</t>
  </si>
  <si>
    <t>0490</t>
  </si>
  <si>
    <t>47 Управління капітального будівництва та дорожнього господарства Сумської міської ради</t>
  </si>
  <si>
    <t>1060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</si>
  <si>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</si>
  <si>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 бюджетів</t>
  </si>
  <si>
    <t>250903</t>
  </si>
  <si>
    <t>Надання бюджетних позичок суб"єктам підприємницької діяльності</t>
  </si>
  <si>
    <t>Надання кредитів підприємствам, установам, організаціям</t>
  </si>
  <si>
    <t>Повернення кредитів підприємствами, установами, організаціями</t>
  </si>
  <si>
    <t xml:space="preserve">                    Додаток   4</t>
  </si>
  <si>
    <t>до   рішення  виконавчого комітету</t>
  </si>
  <si>
    <t>Директор департаменту фінансів,</t>
  </si>
  <si>
    <t>економіки та інвестицій</t>
  </si>
  <si>
    <t>С.А. Липова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</si>
  <si>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 2016 рік</t>
  </si>
  <si>
    <t>від 21.02.2017  № 64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</si>
</sst>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"/>
    <numFmt numFmtId="206" formatCode="#,##0.000"/>
    <numFmt numFmtId="207" formatCode="#,##0.0000"/>
    <numFmt numFmtId="208" formatCode="[$-FC19]d\ mmmm\ yyyy\ \г\.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8"/>
      <name val="Times"/>
      <family val="0"/>
    </font>
    <font>
      <sz val="28"/>
      <name val="Times New Roman"/>
      <family val="1"/>
    </font>
    <font>
      <sz val="18"/>
      <name val="Times New Roman"/>
      <family val="1"/>
    </font>
    <font>
      <sz val="24"/>
      <name val="Times"/>
      <family val="0"/>
    </font>
    <font>
      <sz val="24"/>
      <name val="Times New Roman"/>
      <family val="1"/>
    </font>
    <font>
      <sz val="3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sz val="42"/>
      <name val="Times"/>
      <family val="0"/>
    </font>
    <font>
      <sz val="42"/>
      <name val="Times New Roman"/>
      <family val="1"/>
    </font>
    <font>
      <sz val="48"/>
      <name val="Times"/>
      <family val="0"/>
    </font>
    <font>
      <sz val="48"/>
      <name val="Times New Roman"/>
      <family val="1"/>
    </font>
    <font>
      <sz val="20"/>
      <name val="Times New Roman"/>
      <family val="1"/>
    </font>
    <font>
      <b/>
      <sz val="42"/>
      <color indexed="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4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04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4" fontId="10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05" fontId="20" fillId="0" borderId="10" xfId="0" applyNumberFormat="1" applyFont="1" applyBorder="1" applyAlignment="1">
      <alignment horizontal="center" vertical="center" wrapText="1"/>
    </xf>
    <xf numFmtId="205" fontId="16" fillId="0" borderId="10" xfId="0" applyNumberFormat="1" applyFont="1" applyBorder="1" applyAlignment="1">
      <alignment horizontal="center" vertical="center" wrapText="1"/>
    </xf>
    <xf numFmtId="205" fontId="22" fillId="0" borderId="10" xfId="0" applyNumberFormat="1" applyFont="1" applyBorder="1" applyAlignment="1">
      <alignment horizontal="center" vertical="center" wrapText="1"/>
    </xf>
    <xf numFmtId="205" fontId="2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24" fillId="0" borderId="0" xfId="0" applyFont="1" applyAlignment="1">
      <alignment vertical="center" textRotation="180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 textRotation="180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5"/>
  <sheetViews>
    <sheetView tabSelected="1" view="pageBreakPreview" zoomScale="30" zoomScaleNormal="75" zoomScaleSheetLayoutView="30" zoomScalePageLayoutView="0" workbookViewId="0" topLeftCell="M1">
      <selection activeCell="U4" sqref="U4"/>
    </sheetView>
  </sheetViews>
  <sheetFormatPr defaultColWidth="9.140625" defaultRowHeight="12.75"/>
  <cols>
    <col min="1" max="1" width="14.28125" style="1" customWidth="1"/>
    <col min="2" max="2" width="14.140625" style="1" customWidth="1"/>
    <col min="3" max="3" width="24.8515625" style="1" customWidth="1"/>
    <col min="4" max="4" width="23.57421875" style="1" customWidth="1"/>
    <col min="5" max="5" width="20.7109375" style="1" customWidth="1"/>
    <col min="6" max="6" width="10.140625" style="1" customWidth="1"/>
    <col min="7" max="7" width="28.7109375" style="1" customWidth="1"/>
    <col min="8" max="8" width="26.421875" style="1" customWidth="1"/>
    <col min="9" max="9" width="21.7109375" style="1" customWidth="1"/>
    <col min="10" max="10" width="11.28125" style="1" customWidth="1"/>
    <col min="11" max="11" width="28.140625" style="1" customWidth="1"/>
    <col min="12" max="12" width="10.7109375" style="1" customWidth="1"/>
    <col min="13" max="13" width="13.8515625" style="1" customWidth="1"/>
    <col min="14" max="14" width="28.8515625" style="1" customWidth="1"/>
    <col min="15" max="15" width="28.28125" style="1" customWidth="1"/>
    <col min="16" max="16" width="27.8515625" style="1" customWidth="1"/>
    <col min="17" max="17" width="13.8515625" style="1" customWidth="1"/>
    <col min="18" max="18" width="28.421875" style="1" customWidth="1"/>
    <col min="19" max="19" width="27.140625" style="1" customWidth="1"/>
    <col min="20" max="20" width="25.8515625" style="1" customWidth="1"/>
    <col min="21" max="21" width="13.7109375" style="1" customWidth="1"/>
    <col min="22" max="22" width="26.421875" style="1" customWidth="1"/>
    <col min="23" max="23" width="30.28125" style="1" customWidth="1"/>
    <col min="24" max="24" width="28.7109375" style="1" customWidth="1"/>
    <col min="25" max="25" width="26.57421875" style="1" customWidth="1"/>
    <col min="26" max="26" width="27.421875" style="1" customWidth="1"/>
    <col min="27" max="27" width="27.57421875" style="1" customWidth="1"/>
    <col min="28" max="28" width="27.421875" style="1" customWidth="1"/>
    <col min="29" max="29" width="26.140625" style="1" customWidth="1"/>
    <col min="30" max="30" width="9.140625" style="1" customWidth="1"/>
    <col min="31" max="16384" width="9.140625" style="1" customWidth="1"/>
  </cols>
  <sheetData>
    <row r="1" spans="17:30" ht="61.5">
      <c r="Q1" s="8"/>
      <c r="R1" s="12"/>
      <c r="T1" s="20"/>
      <c r="U1" s="67" t="s">
        <v>34</v>
      </c>
      <c r="V1" s="67"/>
      <c r="W1" s="67"/>
      <c r="X1" s="67"/>
      <c r="Y1" s="67"/>
      <c r="Z1" s="67"/>
      <c r="AA1" s="67"/>
      <c r="AB1" s="67"/>
      <c r="AC1" s="67"/>
      <c r="AD1" s="66">
        <v>27</v>
      </c>
    </row>
    <row r="2" spans="17:30" ht="57" customHeight="1">
      <c r="Q2" s="7"/>
      <c r="R2" s="9"/>
      <c r="T2" s="19"/>
      <c r="U2" s="68" t="s">
        <v>35</v>
      </c>
      <c r="V2" s="68"/>
      <c r="W2" s="68"/>
      <c r="X2" s="68"/>
      <c r="Y2" s="68"/>
      <c r="Z2" s="68"/>
      <c r="AA2" s="68"/>
      <c r="AB2" s="68"/>
      <c r="AC2" s="68"/>
      <c r="AD2" s="66"/>
    </row>
    <row r="3" spans="17:30" ht="61.5">
      <c r="Q3" s="7"/>
      <c r="R3" s="9"/>
      <c r="T3" s="18"/>
      <c r="U3" s="69" t="s">
        <v>40</v>
      </c>
      <c r="V3" s="69"/>
      <c r="W3" s="69"/>
      <c r="X3" s="69"/>
      <c r="Y3" s="69"/>
      <c r="Z3" s="69"/>
      <c r="AA3" s="69"/>
      <c r="AB3" s="69"/>
      <c r="AC3" s="69"/>
      <c r="AD3" s="66"/>
    </row>
    <row r="4" spans="17:30" ht="61.5">
      <c r="Q4" s="6"/>
      <c r="R4" s="21"/>
      <c r="S4" s="21"/>
      <c r="T4" s="21"/>
      <c r="U4" s="27"/>
      <c r="V4" s="27"/>
      <c r="W4" s="27"/>
      <c r="X4" s="27"/>
      <c r="Y4" s="27"/>
      <c r="Z4" s="27"/>
      <c r="AA4" s="27"/>
      <c r="AB4" s="27"/>
      <c r="AC4" s="27"/>
      <c r="AD4" s="66"/>
    </row>
    <row r="5" ht="40.5" customHeight="1">
      <c r="AD5" s="66"/>
    </row>
    <row r="6" spans="1:30" ht="123" customHeight="1">
      <c r="A6" s="70" t="s">
        <v>39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6"/>
    </row>
    <row r="7" ht="12.75">
      <c r="AD7" s="66"/>
    </row>
    <row r="8" spans="29:30" ht="23.25">
      <c r="AC8" s="10" t="s">
        <v>21</v>
      </c>
      <c r="AD8" s="66"/>
    </row>
    <row r="9" spans="1:30" s="5" customFormat="1" ht="21" customHeight="1">
      <c r="A9" s="71" t="s">
        <v>28</v>
      </c>
      <c r="B9" s="71" t="s">
        <v>29</v>
      </c>
      <c r="C9" s="74" t="s">
        <v>0</v>
      </c>
      <c r="D9" s="57" t="s">
        <v>1</v>
      </c>
      <c r="E9" s="57"/>
      <c r="F9" s="57"/>
      <c r="G9" s="57"/>
      <c r="H9" s="60" t="s">
        <v>2</v>
      </c>
      <c r="I9" s="61"/>
      <c r="J9" s="61"/>
      <c r="K9" s="62"/>
      <c r="L9" s="63" t="s">
        <v>9</v>
      </c>
      <c r="M9" s="60" t="s">
        <v>1</v>
      </c>
      <c r="N9" s="61"/>
      <c r="O9" s="61"/>
      <c r="P9" s="62"/>
      <c r="Q9" s="60" t="s">
        <v>2</v>
      </c>
      <c r="R9" s="61"/>
      <c r="S9" s="61"/>
      <c r="T9" s="62"/>
      <c r="U9" s="63" t="s">
        <v>9</v>
      </c>
      <c r="V9" s="60" t="s">
        <v>1</v>
      </c>
      <c r="W9" s="61"/>
      <c r="X9" s="61"/>
      <c r="Y9" s="62"/>
      <c r="Z9" s="60" t="s">
        <v>2</v>
      </c>
      <c r="AA9" s="61"/>
      <c r="AB9" s="61"/>
      <c r="AC9" s="62"/>
      <c r="AD9" s="66"/>
    </row>
    <row r="10" spans="1:30" s="5" customFormat="1" ht="76.5" customHeight="1">
      <c r="A10" s="72"/>
      <c r="B10" s="72"/>
      <c r="C10" s="74"/>
      <c r="D10" s="57" t="s">
        <v>3</v>
      </c>
      <c r="E10" s="57"/>
      <c r="F10" s="57"/>
      <c r="G10" s="57"/>
      <c r="H10" s="57" t="s">
        <v>3</v>
      </c>
      <c r="I10" s="57"/>
      <c r="J10" s="57"/>
      <c r="K10" s="57"/>
      <c r="L10" s="64"/>
      <c r="M10" s="57" t="s">
        <v>8</v>
      </c>
      <c r="N10" s="57"/>
      <c r="O10" s="57"/>
      <c r="P10" s="57"/>
      <c r="Q10" s="57" t="s">
        <v>8</v>
      </c>
      <c r="R10" s="57"/>
      <c r="S10" s="57"/>
      <c r="T10" s="57"/>
      <c r="U10" s="64"/>
      <c r="V10" s="57" t="s">
        <v>10</v>
      </c>
      <c r="W10" s="57"/>
      <c r="X10" s="57"/>
      <c r="Y10" s="57"/>
      <c r="Z10" s="57" t="s">
        <v>10</v>
      </c>
      <c r="AA10" s="57"/>
      <c r="AB10" s="57"/>
      <c r="AC10" s="57"/>
      <c r="AD10" s="66"/>
    </row>
    <row r="11" spans="1:30" s="5" customFormat="1" ht="32.25" customHeight="1">
      <c r="A11" s="72"/>
      <c r="B11" s="72"/>
      <c r="C11" s="74"/>
      <c r="D11" s="57" t="s">
        <v>23</v>
      </c>
      <c r="E11" s="57" t="s">
        <v>4</v>
      </c>
      <c r="F11" s="57"/>
      <c r="G11" s="57" t="s">
        <v>7</v>
      </c>
      <c r="H11" s="57" t="s">
        <v>23</v>
      </c>
      <c r="I11" s="57" t="s">
        <v>4</v>
      </c>
      <c r="J11" s="57"/>
      <c r="K11" s="57" t="s">
        <v>7</v>
      </c>
      <c r="L11" s="64"/>
      <c r="M11" s="57" t="s">
        <v>23</v>
      </c>
      <c r="N11" s="57" t="s">
        <v>4</v>
      </c>
      <c r="O11" s="57"/>
      <c r="P11" s="57" t="s">
        <v>7</v>
      </c>
      <c r="Q11" s="57" t="s">
        <v>23</v>
      </c>
      <c r="R11" s="57" t="s">
        <v>4</v>
      </c>
      <c r="S11" s="57"/>
      <c r="T11" s="57" t="s">
        <v>7</v>
      </c>
      <c r="U11" s="64"/>
      <c r="V11" s="57" t="s">
        <v>23</v>
      </c>
      <c r="W11" s="57" t="s">
        <v>4</v>
      </c>
      <c r="X11" s="57"/>
      <c r="Y11" s="57" t="s">
        <v>7</v>
      </c>
      <c r="Z11" s="57" t="s">
        <v>23</v>
      </c>
      <c r="AA11" s="57" t="s">
        <v>4</v>
      </c>
      <c r="AB11" s="57"/>
      <c r="AC11" s="57" t="s">
        <v>7</v>
      </c>
      <c r="AD11" s="66"/>
    </row>
    <row r="12" spans="1:30" s="5" customFormat="1" ht="84" customHeight="1">
      <c r="A12" s="73"/>
      <c r="B12" s="73"/>
      <c r="C12" s="74"/>
      <c r="D12" s="57"/>
      <c r="E12" s="2" t="s">
        <v>5</v>
      </c>
      <c r="F12" s="2" t="s">
        <v>6</v>
      </c>
      <c r="G12" s="57"/>
      <c r="H12" s="57"/>
      <c r="I12" s="2" t="s">
        <v>5</v>
      </c>
      <c r="J12" s="2" t="s">
        <v>6</v>
      </c>
      <c r="K12" s="57"/>
      <c r="L12" s="65"/>
      <c r="M12" s="57"/>
      <c r="N12" s="2" t="s">
        <v>5</v>
      </c>
      <c r="O12" s="2" t="s">
        <v>6</v>
      </c>
      <c r="P12" s="57"/>
      <c r="Q12" s="57"/>
      <c r="R12" s="2" t="s">
        <v>5</v>
      </c>
      <c r="S12" s="2" t="s">
        <v>6</v>
      </c>
      <c r="T12" s="57"/>
      <c r="U12" s="65"/>
      <c r="V12" s="57"/>
      <c r="W12" s="2" t="s">
        <v>5</v>
      </c>
      <c r="X12" s="2" t="s">
        <v>6</v>
      </c>
      <c r="Y12" s="57"/>
      <c r="Z12" s="57"/>
      <c r="AA12" s="2" t="s">
        <v>5</v>
      </c>
      <c r="AB12" s="2" t="s">
        <v>20</v>
      </c>
      <c r="AC12" s="57"/>
      <c r="AD12" s="66"/>
    </row>
    <row r="13" spans="1:30" s="47" customFormat="1" ht="18.7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29">
        <v>16</v>
      </c>
      <c r="Q13" s="29">
        <v>17</v>
      </c>
      <c r="R13" s="29">
        <v>18</v>
      </c>
      <c r="S13" s="29">
        <v>19</v>
      </c>
      <c r="T13" s="29">
        <v>20</v>
      </c>
      <c r="U13" s="29">
        <v>21</v>
      </c>
      <c r="V13" s="29">
        <v>22</v>
      </c>
      <c r="W13" s="29">
        <v>23</v>
      </c>
      <c r="X13" s="29">
        <v>24</v>
      </c>
      <c r="Y13" s="29">
        <v>25</v>
      </c>
      <c r="Z13" s="29">
        <v>26</v>
      </c>
      <c r="AA13" s="29">
        <v>27</v>
      </c>
      <c r="AB13" s="29">
        <v>28</v>
      </c>
      <c r="AC13" s="29">
        <v>29</v>
      </c>
      <c r="AD13" s="66"/>
    </row>
    <row r="14" spans="1:30" s="37" customFormat="1" ht="140.25" customHeight="1">
      <c r="A14" s="34"/>
      <c r="B14" s="35"/>
      <c r="C14" s="31" t="s">
        <v>24</v>
      </c>
      <c r="D14" s="38">
        <f>D17+D15</f>
        <v>80000</v>
      </c>
      <c r="E14" s="38"/>
      <c r="F14" s="38"/>
      <c r="G14" s="38">
        <f aca="true" t="shared" si="0" ref="G14:AB14">G17+G15</f>
        <v>80000</v>
      </c>
      <c r="H14" s="38">
        <f t="shared" si="0"/>
        <v>80000</v>
      </c>
      <c r="I14" s="38"/>
      <c r="J14" s="38"/>
      <c r="K14" s="38">
        <f t="shared" si="0"/>
        <v>80000</v>
      </c>
      <c r="L14" s="49">
        <f t="shared" si="0"/>
        <v>100</v>
      </c>
      <c r="M14" s="38">
        <f t="shared" si="0"/>
        <v>0</v>
      </c>
      <c r="N14" s="38">
        <f t="shared" si="0"/>
        <v>-2804000</v>
      </c>
      <c r="O14" s="38">
        <f t="shared" si="0"/>
        <v>-2804000</v>
      </c>
      <c r="P14" s="38">
        <f t="shared" si="0"/>
        <v>-2804000</v>
      </c>
      <c r="Q14" s="38">
        <f t="shared" si="0"/>
        <v>0</v>
      </c>
      <c r="R14" s="38">
        <f t="shared" si="0"/>
        <v>-699908.15</v>
      </c>
      <c r="S14" s="38">
        <f t="shared" si="0"/>
        <v>-699908.15</v>
      </c>
      <c r="T14" s="38">
        <f t="shared" si="0"/>
        <v>-699908.15</v>
      </c>
      <c r="U14" s="49">
        <f t="shared" si="0"/>
        <v>24.96106098430813</v>
      </c>
      <c r="V14" s="38">
        <f t="shared" si="0"/>
        <v>80000</v>
      </c>
      <c r="W14" s="38">
        <f t="shared" si="0"/>
        <v>-2804000</v>
      </c>
      <c r="X14" s="38">
        <f t="shared" si="0"/>
        <v>-2804000</v>
      </c>
      <c r="Y14" s="38">
        <f t="shared" si="0"/>
        <v>-2724000</v>
      </c>
      <c r="Z14" s="38">
        <f t="shared" si="0"/>
        <v>80000</v>
      </c>
      <c r="AA14" s="38">
        <f t="shared" si="0"/>
        <v>-699908.15</v>
      </c>
      <c r="AB14" s="38">
        <f t="shared" si="0"/>
        <v>-699908.15</v>
      </c>
      <c r="AC14" s="38">
        <f>AC17+AC15</f>
        <v>-619908.15</v>
      </c>
      <c r="AD14" s="66"/>
    </row>
    <row r="15" spans="1:30" s="37" customFormat="1" ht="140.25" customHeight="1">
      <c r="A15" s="35" t="s">
        <v>30</v>
      </c>
      <c r="B15" s="35" t="s">
        <v>25</v>
      </c>
      <c r="C15" s="32" t="s">
        <v>31</v>
      </c>
      <c r="D15" s="38">
        <f>D16</f>
        <v>80000</v>
      </c>
      <c r="E15" s="38"/>
      <c r="F15" s="38"/>
      <c r="G15" s="38">
        <f aca="true" t="shared" si="1" ref="G15:AC15">G16</f>
        <v>80000</v>
      </c>
      <c r="H15" s="38">
        <f t="shared" si="1"/>
        <v>80000</v>
      </c>
      <c r="I15" s="38"/>
      <c r="J15" s="38"/>
      <c r="K15" s="38">
        <f t="shared" si="1"/>
        <v>80000</v>
      </c>
      <c r="L15" s="49">
        <f t="shared" si="1"/>
        <v>100</v>
      </c>
      <c r="M15" s="38"/>
      <c r="N15" s="38"/>
      <c r="O15" s="38"/>
      <c r="P15" s="38"/>
      <c r="Q15" s="38"/>
      <c r="R15" s="38"/>
      <c r="S15" s="38"/>
      <c r="T15" s="38"/>
      <c r="U15" s="49"/>
      <c r="V15" s="38">
        <f t="shared" si="1"/>
        <v>80000</v>
      </c>
      <c r="W15" s="38">
        <f t="shared" si="1"/>
        <v>0</v>
      </c>
      <c r="X15" s="38">
        <f t="shared" si="1"/>
        <v>0</v>
      </c>
      <c r="Y15" s="38">
        <f t="shared" si="1"/>
        <v>80000</v>
      </c>
      <c r="Z15" s="38">
        <f t="shared" si="1"/>
        <v>80000</v>
      </c>
      <c r="AA15" s="38">
        <f t="shared" si="1"/>
        <v>0</v>
      </c>
      <c r="AB15" s="38">
        <f t="shared" si="1"/>
        <v>0</v>
      </c>
      <c r="AC15" s="38">
        <f t="shared" si="1"/>
        <v>80000</v>
      </c>
      <c r="AD15" s="66"/>
    </row>
    <row r="16" spans="1:30" s="37" customFormat="1" ht="140.25" customHeight="1">
      <c r="A16" s="39">
        <v>4112</v>
      </c>
      <c r="B16" s="48"/>
      <c r="C16" s="33" t="s">
        <v>32</v>
      </c>
      <c r="D16" s="41">
        <v>80000</v>
      </c>
      <c r="E16" s="36"/>
      <c r="F16" s="36"/>
      <c r="G16" s="41">
        <f>E16+D16</f>
        <v>80000</v>
      </c>
      <c r="H16" s="41">
        <v>80000</v>
      </c>
      <c r="I16" s="36"/>
      <c r="J16" s="36"/>
      <c r="K16" s="41">
        <f>H16+I16</f>
        <v>80000</v>
      </c>
      <c r="L16" s="50">
        <f>K16/G16*100</f>
        <v>100</v>
      </c>
      <c r="M16" s="36"/>
      <c r="N16" s="36"/>
      <c r="O16" s="36"/>
      <c r="P16" s="36"/>
      <c r="Q16" s="36"/>
      <c r="R16" s="36"/>
      <c r="S16" s="36"/>
      <c r="T16" s="36"/>
      <c r="U16" s="49"/>
      <c r="V16" s="41">
        <f>D16+M16</f>
        <v>80000</v>
      </c>
      <c r="W16" s="41">
        <f>E16+N16</f>
        <v>0</v>
      </c>
      <c r="X16" s="41"/>
      <c r="Y16" s="41">
        <f>W16+V16</f>
        <v>80000</v>
      </c>
      <c r="Z16" s="45">
        <f>H16</f>
        <v>80000</v>
      </c>
      <c r="AA16" s="45">
        <f>I16</f>
        <v>0</v>
      </c>
      <c r="AB16" s="45"/>
      <c r="AC16" s="41">
        <f>AA16+Z16</f>
        <v>80000</v>
      </c>
      <c r="AD16" s="66"/>
    </row>
    <row r="17" spans="1:30" s="37" customFormat="1" ht="87.75" customHeight="1">
      <c r="A17" s="35">
        <v>250904</v>
      </c>
      <c r="B17" s="35" t="s">
        <v>25</v>
      </c>
      <c r="C17" s="32" t="s">
        <v>11</v>
      </c>
      <c r="D17" s="36"/>
      <c r="E17" s="36"/>
      <c r="F17" s="36"/>
      <c r="G17" s="36"/>
      <c r="H17" s="36"/>
      <c r="I17" s="36"/>
      <c r="J17" s="36"/>
      <c r="K17" s="36"/>
      <c r="L17" s="49"/>
      <c r="M17" s="36"/>
      <c r="N17" s="38">
        <f aca="true" t="shared" si="2" ref="N17:T17">N18</f>
        <v>-2804000</v>
      </c>
      <c r="O17" s="38">
        <f t="shared" si="2"/>
        <v>-2804000</v>
      </c>
      <c r="P17" s="38">
        <f t="shared" si="2"/>
        <v>-2804000</v>
      </c>
      <c r="Q17" s="38"/>
      <c r="R17" s="38">
        <f>R18</f>
        <v>-699908.15</v>
      </c>
      <c r="S17" s="38">
        <f>S18</f>
        <v>-699908.15</v>
      </c>
      <c r="T17" s="38">
        <f t="shared" si="2"/>
        <v>-699908.15</v>
      </c>
      <c r="U17" s="49">
        <f>T17/N17*100</f>
        <v>24.96106098430813</v>
      </c>
      <c r="V17" s="38"/>
      <c r="W17" s="38">
        <f>W18</f>
        <v>-2804000</v>
      </c>
      <c r="X17" s="38">
        <f>X18</f>
        <v>-2804000</v>
      </c>
      <c r="Y17" s="38">
        <f>Y18</f>
        <v>-2804000</v>
      </c>
      <c r="Z17" s="36"/>
      <c r="AA17" s="38">
        <f>R17</f>
        <v>-699908.15</v>
      </c>
      <c r="AB17" s="38">
        <f>S17</f>
        <v>-699908.15</v>
      </c>
      <c r="AC17" s="38">
        <f>AA17</f>
        <v>-699908.15</v>
      </c>
      <c r="AD17" s="66"/>
    </row>
    <row r="18" spans="1:30" s="43" customFormat="1" ht="137.25" customHeight="1">
      <c r="A18" s="39">
        <v>4122</v>
      </c>
      <c r="B18" s="39"/>
      <c r="C18" s="33" t="s">
        <v>22</v>
      </c>
      <c r="D18" s="40"/>
      <c r="E18" s="40"/>
      <c r="F18" s="40"/>
      <c r="G18" s="40"/>
      <c r="H18" s="40"/>
      <c r="I18" s="40"/>
      <c r="J18" s="40"/>
      <c r="K18" s="40"/>
      <c r="L18" s="50"/>
      <c r="M18" s="40"/>
      <c r="N18" s="41">
        <f>-2724000-80000</f>
        <v>-2804000</v>
      </c>
      <c r="O18" s="41">
        <f>-2724000-80000</f>
        <v>-2804000</v>
      </c>
      <c r="P18" s="41">
        <f>M18+N18</f>
        <v>-2804000</v>
      </c>
      <c r="Q18" s="41"/>
      <c r="R18" s="42">
        <v>-699908.15</v>
      </c>
      <c r="S18" s="42">
        <v>-699908.15</v>
      </c>
      <c r="T18" s="42">
        <f>R18</f>
        <v>-699908.15</v>
      </c>
      <c r="U18" s="52">
        <f>T18/N18*100</f>
        <v>24.96106098430813</v>
      </c>
      <c r="V18" s="41"/>
      <c r="W18" s="41">
        <f>E18+N18</f>
        <v>-2804000</v>
      </c>
      <c r="X18" s="41">
        <f>O18</f>
        <v>-2804000</v>
      </c>
      <c r="Y18" s="41">
        <f>W18+V18</f>
        <v>-2804000</v>
      </c>
      <c r="Z18" s="41"/>
      <c r="AA18" s="41">
        <f>I17+R17</f>
        <v>-699908.15</v>
      </c>
      <c r="AB18" s="41">
        <f>S18</f>
        <v>-699908.15</v>
      </c>
      <c r="AC18" s="41">
        <f>AA18+Z18</f>
        <v>-699908.15</v>
      </c>
      <c r="AD18" s="66"/>
    </row>
    <row r="19" spans="1:30" s="37" customFormat="1" ht="186.75" customHeight="1">
      <c r="A19" s="34"/>
      <c r="B19" s="35"/>
      <c r="C19" s="31" t="s">
        <v>26</v>
      </c>
      <c r="D19" s="38">
        <f>D24+D26+D20+D22</f>
        <v>9415095</v>
      </c>
      <c r="E19" s="38">
        <f aca="true" t="shared" si="3" ref="E19:Z19">E24+E26+E20+E22</f>
        <v>688039.51</v>
      </c>
      <c r="F19" s="38">
        <f t="shared" si="3"/>
        <v>0</v>
      </c>
      <c r="G19" s="38">
        <f t="shared" si="3"/>
        <v>10103134.51</v>
      </c>
      <c r="H19" s="38">
        <f t="shared" si="3"/>
        <v>9415095</v>
      </c>
      <c r="I19" s="38">
        <f t="shared" si="3"/>
        <v>562749</v>
      </c>
      <c r="J19" s="38">
        <f t="shared" si="3"/>
        <v>0</v>
      </c>
      <c r="K19" s="38">
        <f t="shared" si="3"/>
        <v>9977844</v>
      </c>
      <c r="L19" s="49">
        <f t="shared" si="3"/>
        <v>194.0426772798284</v>
      </c>
      <c r="M19" s="38">
        <f t="shared" si="3"/>
        <v>0</v>
      </c>
      <c r="N19" s="38">
        <f t="shared" si="3"/>
        <v>-8529620</v>
      </c>
      <c r="O19" s="38">
        <f t="shared" si="3"/>
        <v>-8000000</v>
      </c>
      <c r="P19" s="38">
        <f t="shared" si="3"/>
        <v>-8529620</v>
      </c>
      <c r="Q19" s="38">
        <f t="shared" si="3"/>
        <v>0</v>
      </c>
      <c r="R19" s="38">
        <f t="shared" si="3"/>
        <v>-8755823.09</v>
      </c>
      <c r="S19" s="38">
        <f t="shared" si="3"/>
        <v>-8000000</v>
      </c>
      <c r="T19" s="38">
        <f t="shared" si="3"/>
        <v>-8755823.09</v>
      </c>
      <c r="U19" s="49">
        <f>U24+U26+U20+U22</f>
        <v>242.71045088931686</v>
      </c>
      <c r="V19" s="38">
        <f t="shared" si="3"/>
        <v>9415095</v>
      </c>
      <c r="W19" s="38">
        <f t="shared" si="3"/>
        <v>-7841580.49</v>
      </c>
      <c r="X19" s="38">
        <f t="shared" si="3"/>
        <v>-8000000</v>
      </c>
      <c r="Y19" s="38">
        <f t="shared" si="3"/>
        <v>1573514.5099999998</v>
      </c>
      <c r="Z19" s="38">
        <f t="shared" si="3"/>
        <v>9415095</v>
      </c>
      <c r="AA19" s="38">
        <f>AA24+AA26+AA20+AA22</f>
        <v>-8193074.09</v>
      </c>
      <c r="AB19" s="38">
        <f>AB24+AB26+AB20+AB22</f>
        <v>-8000000</v>
      </c>
      <c r="AC19" s="38">
        <f>AC24+AC26+AC20+AC22</f>
        <v>1222020.9100000001</v>
      </c>
      <c r="AD19" s="66"/>
    </row>
    <row r="20" spans="1:30" s="37" customFormat="1" ht="175.5" customHeight="1">
      <c r="A20" s="35" t="s">
        <v>30</v>
      </c>
      <c r="B20" s="35" t="s">
        <v>25</v>
      </c>
      <c r="C20" s="32" t="s">
        <v>31</v>
      </c>
      <c r="D20" s="38">
        <f>D21</f>
        <v>8000000</v>
      </c>
      <c r="E20" s="38"/>
      <c r="F20" s="38"/>
      <c r="G20" s="38">
        <f>G21</f>
        <v>8000000</v>
      </c>
      <c r="H20" s="38">
        <f>H21</f>
        <v>8000000</v>
      </c>
      <c r="I20" s="38"/>
      <c r="J20" s="38"/>
      <c r="K20" s="38">
        <f>K21</f>
        <v>8000000</v>
      </c>
      <c r="L20" s="49">
        <f>L21</f>
        <v>100</v>
      </c>
      <c r="M20" s="38"/>
      <c r="N20" s="38"/>
      <c r="O20" s="38"/>
      <c r="P20" s="38"/>
      <c r="Q20" s="38"/>
      <c r="R20" s="38"/>
      <c r="S20" s="38"/>
      <c r="T20" s="38"/>
      <c r="U20" s="49"/>
      <c r="V20" s="38">
        <f>V21</f>
        <v>8000000</v>
      </c>
      <c r="W20" s="38"/>
      <c r="X20" s="38"/>
      <c r="Y20" s="38">
        <f>Y21</f>
        <v>8000000</v>
      </c>
      <c r="Z20" s="38">
        <f>Z21</f>
        <v>8000000</v>
      </c>
      <c r="AA20" s="38">
        <f>AA21</f>
        <v>0</v>
      </c>
      <c r="AB20" s="38">
        <f>AB21</f>
        <v>0</v>
      </c>
      <c r="AC20" s="38">
        <f>AC21</f>
        <v>8000000</v>
      </c>
      <c r="AD20" s="66"/>
    </row>
    <row r="21" spans="1:30" s="37" customFormat="1" ht="175.5" customHeight="1">
      <c r="A21" s="39">
        <v>4112</v>
      </c>
      <c r="B21" s="48"/>
      <c r="C21" s="33" t="s">
        <v>32</v>
      </c>
      <c r="D21" s="41">
        <v>8000000</v>
      </c>
      <c r="E21" s="41"/>
      <c r="F21" s="41"/>
      <c r="G21" s="41">
        <f>E21+D21</f>
        <v>8000000</v>
      </c>
      <c r="H21" s="41">
        <v>8000000</v>
      </c>
      <c r="I21" s="41"/>
      <c r="J21" s="41"/>
      <c r="K21" s="41">
        <f>I21+H21</f>
        <v>8000000</v>
      </c>
      <c r="L21" s="50">
        <f>K21/G21*100</f>
        <v>100</v>
      </c>
      <c r="M21" s="38"/>
      <c r="N21" s="38"/>
      <c r="O21" s="38"/>
      <c r="P21" s="38"/>
      <c r="Q21" s="38"/>
      <c r="R21" s="38"/>
      <c r="S21" s="38"/>
      <c r="T21" s="38"/>
      <c r="U21" s="49"/>
      <c r="V21" s="41">
        <f>D21+M21</f>
        <v>8000000</v>
      </c>
      <c r="W21" s="41"/>
      <c r="X21" s="41"/>
      <c r="Y21" s="41">
        <f>W21+V21</f>
        <v>8000000</v>
      </c>
      <c r="Z21" s="45">
        <f>H21</f>
        <v>8000000</v>
      </c>
      <c r="AA21" s="45">
        <f>I21</f>
        <v>0</v>
      </c>
      <c r="AB21" s="45"/>
      <c r="AC21" s="41">
        <f>AA21+Z21</f>
        <v>8000000</v>
      </c>
      <c r="AD21" s="66"/>
    </row>
    <row r="22" spans="1:30" s="37" customFormat="1" ht="175.5" customHeight="1">
      <c r="A22" s="35">
        <v>250904</v>
      </c>
      <c r="B22" s="35" t="s">
        <v>25</v>
      </c>
      <c r="C22" s="32" t="s">
        <v>11</v>
      </c>
      <c r="D22" s="38"/>
      <c r="E22" s="38"/>
      <c r="F22" s="38"/>
      <c r="G22" s="38"/>
      <c r="H22" s="38"/>
      <c r="I22" s="38"/>
      <c r="J22" s="38"/>
      <c r="K22" s="38"/>
      <c r="L22" s="49"/>
      <c r="M22" s="38"/>
      <c r="N22" s="38">
        <f aca="true" t="shared" si="4" ref="N22:AC22">N23</f>
        <v>-8000000</v>
      </c>
      <c r="O22" s="38">
        <f t="shared" si="4"/>
        <v>-8000000</v>
      </c>
      <c r="P22" s="38">
        <f t="shared" si="4"/>
        <v>-8000000</v>
      </c>
      <c r="Q22" s="38"/>
      <c r="R22" s="38">
        <f t="shared" si="4"/>
        <v>-8000000</v>
      </c>
      <c r="S22" s="38">
        <f t="shared" si="4"/>
        <v>-8000000</v>
      </c>
      <c r="T22" s="38">
        <f t="shared" si="4"/>
        <v>-8000000</v>
      </c>
      <c r="U22" s="49">
        <f t="shared" si="4"/>
        <v>100</v>
      </c>
      <c r="V22" s="38"/>
      <c r="W22" s="38">
        <f t="shared" si="4"/>
        <v>-8000000</v>
      </c>
      <c r="X22" s="38">
        <f t="shared" si="4"/>
        <v>-8000000</v>
      </c>
      <c r="Y22" s="38">
        <f t="shared" si="4"/>
        <v>-8000000</v>
      </c>
      <c r="Z22" s="38"/>
      <c r="AA22" s="38">
        <f t="shared" si="4"/>
        <v>-8000000</v>
      </c>
      <c r="AB22" s="38">
        <f t="shared" si="4"/>
        <v>-8000000</v>
      </c>
      <c r="AC22" s="38">
        <f t="shared" si="4"/>
        <v>-8000000</v>
      </c>
      <c r="AD22" s="66"/>
    </row>
    <row r="23" spans="1:30" s="37" customFormat="1" ht="175.5" customHeight="1">
      <c r="A23" s="39">
        <v>4122</v>
      </c>
      <c r="B23" s="48"/>
      <c r="C23" s="33" t="s">
        <v>33</v>
      </c>
      <c r="D23" s="38"/>
      <c r="E23" s="38"/>
      <c r="F23" s="38"/>
      <c r="G23" s="38"/>
      <c r="H23" s="38"/>
      <c r="I23" s="38"/>
      <c r="J23" s="38"/>
      <c r="K23" s="38"/>
      <c r="L23" s="49"/>
      <c r="M23" s="41"/>
      <c r="N23" s="41">
        <v>-8000000</v>
      </c>
      <c r="O23" s="41">
        <v>-8000000</v>
      </c>
      <c r="P23" s="41">
        <f>N23+M23</f>
        <v>-8000000</v>
      </c>
      <c r="Q23" s="38"/>
      <c r="R23" s="41">
        <v>-8000000</v>
      </c>
      <c r="S23" s="41">
        <v>-8000000</v>
      </c>
      <c r="T23" s="41">
        <f>R23</f>
        <v>-8000000</v>
      </c>
      <c r="U23" s="50">
        <f>T23*100/P23</f>
        <v>100</v>
      </c>
      <c r="V23" s="41">
        <f>D23+M23</f>
        <v>0</v>
      </c>
      <c r="W23" s="41">
        <f>E23+N23</f>
        <v>-8000000</v>
      </c>
      <c r="X23" s="41">
        <v>-8000000</v>
      </c>
      <c r="Y23" s="41">
        <f>W23+V23</f>
        <v>-8000000</v>
      </c>
      <c r="Z23" s="45"/>
      <c r="AA23" s="41">
        <f>I22+R22</f>
        <v>-8000000</v>
      </c>
      <c r="AB23" s="41">
        <f>J22+S22</f>
        <v>-8000000</v>
      </c>
      <c r="AC23" s="41">
        <f>AA23+Z23</f>
        <v>-8000000</v>
      </c>
      <c r="AD23" s="66"/>
    </row>
    <row r="24" spans="1:30" s="37" customFormat="1" ht="264" customHeight="1">
      <c r="A24" s="35" t="s">
        <v>12</v>
      </c>
      <c r="B24" s="35" t="s">
        <v>27</v>
      </c>
      <c r="C24" s="32" t="s">
        <v>13</v>
      </c>
      <c r="D24" s="38">
        <f>D25</f>
        <v>1415095</v>
      </c>
      <c r="E24" s="38">
        <f>E25</f>
        <v>688039.51</v>
      </c>
      <c r="F24" s="38"/>
      <c r="G24" s="38">
        <f>G25</f>
        <v>2103134.51</v>
      </c>
      <c r="H24" s="38">
        <f>H25</f>
        <v>1415095</v>
      </c>
      <c r="I24" s="38">
        <f>I25</f>
        <v>562749</v>
      </c>
      <c r="J24" s="38"/>
      <c r="K24" s="38">
        <f>K25</f>
        <v>1977844</v>
      </c>
      <c r="L24" s="49">
        <f>L25</f>
        <v>94.0426772798284</v>
      </c>
      <c r="M24" s="38"/>
      <c r="N24" s="38"/>
      <c r="O24" s="38"/>
      <c r="P24" s="38"/>
      <c r="Q24" s="38"/>
      <c r="R24" s="38"/>
      <c r="S24" s="38"/>
      <c r="T24" s="38"/>
      <c r="U24" s="49"/>
      <c r="V24" s="38">
        <f>V25</f>
        <v>1415095</v>
      </c>
      <c r="W24" s="38">
        <f>W25</f>
        <v>688039.51</v>
      </c>
      <c r="X24" s="38"/>
      <c r="Y24" s="38">
        <f>Y25</f>
        <v>2103134.51</v>
      </c>
      <c r="Z24" s="44">
        <f>H24</f>
        <v>1415095</v>
      </c>
      <c r="AA24" s="38">
        <f>AA25</f>
        <v>562749</v>
      </c>
      <c r="AB24" s="38"/>
      <c r="AC24" s="38">
        <f>AC25</f>
        <v>1977844</v>
      </c>
      <c r="AD24" s="66">
        <v>28</v>
      </c>
    </row>
    <row r="25" spans="1:30" s="43" customFormat="1" ht="75" customHeight="1">
      <c r="A25" s="39" t="s">
        <v>14</v>
      </c>
      <c r="B25" s="39"/>
      <c r="C25" s="33" t="s">
        <v>15</v>
      </c>
      <c r="D25" s="41">
        <v>1415095</v>
      </c>
      <c r="E25" s="41">
        <v>688039.51</v>
      </c>
      <c r="F25" s="41"/>
      <c r="G25" s="41">
        <f>E25+D25</f>
        <v>2103134.51</v>
      </c>
      <c r="H25" s="41">
        <v>1415095</v>
      </c>
      <c r="I25" s="41">
        <v>562749</v>
      </c>
      <c r="J25" s="41"/>
      <c r="K25" s="41">
        <f>I25+H25</f>
        <v>1977844</v>
      </c>
      <c r="L25" s="50">
        <f>K25/G25*100</f>
        <v>94.0426772798284</v>
      </c>
      <c r="M25" s="41"/>
      <c r="N25" s="41"/>
      <c r="O25" s="41"/>
      <c r="P25" s="41"/>
      <c r="Q25" s="41"/>
      <c r="R25" s="41"/>
      <c r="S25" s="41"/>
      <c r="T25" s="41"/>
      <c r="U25" s="50"/>
      <c r="V25" s="41">
        <f>D25+M25</f>
        <v>1415095</v>
      </c>
      <c r="W25" s="41">
        <f>E25+N25</f>
        <v>688039.51</v>
      </c>
      <c r="X25" s="41"/>
      <c r="Y25" s="41">
        <f>W25+V25</f>
        <v>2103134.51</v>
      </c>
      <c r="Z25" s="45">
        <f>H25</f>
        <v>1415095</v>
      </c>
      <c r="AA25" s="45">
        <f>I25</f>
        <v>562749</v>
      </c>
      <c r="AB25" s="45"/>
      <c r="AC25" s="41">
        <f>AA25+Z25</f>
        <v>1977844</v>
      </c>
      <c r="AD25" s="66"/>
    </row>
    <row r="26" spans="1:30" s="37" customFormat="1" ht="233.25" customHeight="1">
      <c r="A26" s="35" t="s">
        <v>16</v>
      </c>
      <c r="B26" s="35" t="s">
        <v>27</v>
      </c>
      <c r="C26" s="32" t="s">
        <v>17</v>
      </c>
      <c r="D26" s="38"/>
      <c r="E26" s="38"/>
      <c r="F26" s="38"/>
      <c r="G26" s="38"/>
      <c r="H26" s="38"/>
      <c r="I26" s="38"/>
      <c r="J26" s="38"/>
      <c r="K26" s="38"/>
      <c r="L26" s="50"/>
      <c r="M26" s="38"/>
      <c r="N26" s="38">
        <f>N27</f>
        <v>-529620</v>
      </c>
      <c r="O26" s="38"/>
      <c r="P26" s="38">
        <f>P27</f>
        <v>-529620</v>
      </c>
      <c r="Q26" s="38"/>
      <c r="R26" s="46">
        <f>R27</f>
        <v>-755823.09</v>
      </c>
      <c r="S26" s="38"/>
      <c r="T26" s="38">
        <f>T27</f>
        <v>-755823.09</v>
      </c>
      <c r="U26" s="49">
        <f>U27</f>
        <v>142.71045088931686</v>
      </c>
      <c r="V26" s="38"/>
      <c r="W26" s="38">
        <f>W27</f>
        <v>-529620</v>
      </c>
      <c r="X26" s="38"/>
      <c r="Y26" s="38">
        <f>Y27</f>
        <v>-529620</v>
      </c>
      <c r="Z26" s="38"/>
      <c r="AA26" s="38">
        <f>AA27</f>
        <v>-755823.09</v>
      </c>
      <c r="AB26" s="38"/>
      <c r="AC26" s="38">
        <f>AC27</f>
        <v>-755823.09</v>
      </c>
      <c r="AD26" s="66"/>
    </row>
    <row r="27" spans="1:30" s="43" customFormat="1" ht="91.5" customHeight="1">
      <c r="A27" s="39" t="s">
        <v>18</v>
      </c>
      <c r="B27" s="39"/>
      <c r="C27" s="33" t="s">
        <v>19</v>
      </c>
      <c r="D27" s="41"/>
      <c r="E27" s="41"/>
      <c r="F27" s="41"/>
      <c r="G27" s="41"/>
      <c r="H27" s="41"/>
      <c r="I27" s="41"/>
      <c r="J27" s="41"/>
      <c r="K27" s="41"/>
      <c r="L27" s="50"/>
      <c r="M27" s="41"/>
      <c r="N27" s="41">
        <v>-529620</v>
      </c>
      <c r="O27" s="41"/>
      <c r="P27" s="41">
        <f>N27</f>
        <v>-529620</v>
      </c>
      <c r="Q27" s="41"/>
      <c r="R27" s="41">
        <v>-755823.09</v>
      </c>
      <c r="S27" s="41"/>
      <c r="T27" s="41">
        <f>R27</f>
        <v>-755823.09</v>
      </c>
      <c r="U27" s="41">
        <f>T27*100/P27</f>
        <v>142.71045088931686</v>
      </c>
      <c r="V27" s="41"/>
      <c r="W27" s="41">
        <f>E27+N27</f>
        <v>-529620</v>
      </c>
      <c r="X27" s="41"/>
      <c r="Y27" s="41">
        <f>W27+V27</f>
        <v>-529620</v>
      </c>
      <c r="Z27" s="41"/>
      <c r="AA27" s="41">
        <f>R27</f>
        <v>-755823.09</v>
      </c>
      <c r="AB27" s="41"/>
      <c r="AC27" s="41">
        <f>AA27+Z27</f>
        <v>-755823.09</v>
      </c>
      <c r="AD27" s="66"/>
    </row>
    <row r="28" spans="1:30" s="37" customFormat="1" ht="27" customHeight="1">
      <c r="A28" s="34"/>
      <c r="B28" s="35"/>
      <c r="C28" s="32" t="s">
        <v>5</v>
      </c>
      <c r="D28" s="38">
        <f aca="true" t="shared" si="5" ref="D28:K28">D14+D19</f>
        <v>9495095</v>
      </c>
      <c r="E28" s="38">
        <f t="shared" si="5"/>
        <v>688039.51</v>
      </c>
      <c r="F28" s="38">
        <f t="shared" si="5"/>
        <v>0</v>
      </c>
      <c r="G28" s="38">
        <f t="shared" si="5"/>
        <v>10183134.51</v>
      </c>
      <c r="H28" s="38">
        <f t="shared" si="5"/>
        <v>9495095</v>
      </c>
      <c r="I28" s="38">
        <f t="shared" si="5"/>
        <v>562749</v>
      </c>
      <c r="J28" s="38">
        <f t="shared" si="5"/>
        <v>0</v>
      </c>
      <c r="K28" s="38">
        <f t="shared" si="5"/>
        <v>10057844</v>
      </c>
      <c r="L28" s="51">
        <f>K28/G28*100</f>
        <v>98.76962727068995</v>
      </c>
      <c r="M28" s="38">
        <f aca="true" t="shared" si="6" ref="M28:T28">M14+M19</f>
        <v>0</v>
      </c>
      <c r="N28" s="38">
        <f t="shared" si="6"/>
        <v>-11333620</v>
      </c>
      <c r="O28" s="38">
        <f t="shared" si="6"/>
        <v>-10804000</v>
      </c>
      <c r="P28" s="38">
        <f t="shared" si="6"/>
        <v>-11333620</v>
      </c>
      <c r="Q28" s="38">
        <f t="shared" si="6"/>
        <v>0</v>
      </c>
      <c r="R28" s="38">
        <f t="shared" si="6"/>
        <v>-9455731.24</v>
      </c>
      <c r="S28" s="38">
        <f t="shared" si="6"/>
        <v>-8699908.15</v>
      </c>
      <c r="T28" s="38">
        <f t="shared" si="6"/>
        <v>-9455731.24</v>
      </c>
      <c r="U28" s="46">
        <f>T28*100/P28</f>
        <v>83.4308123970982</v>
      </c>
      <c r="V28" s="38">
        <f aca="true" t="shared" si="7" ref="V28:AB28">V14+V19</f>
        <v>9495095</v>
      </c>
      <c r="W28" s="38">
        <f t="shared" si="7"/>
        <v>-10645580.49</v>
      </c>
      <c r="X28" s="38">
        <f t="shared" si="7"/>
        <v>-10804000</v>
      </c>
      <c r="Y28" s="38">
        <f t="shared" si="7"/>
        <v>-1150485.4900000002</v>
      </c>
      <c r="Z28" s="38">
        <f t="shared" si="7"/>
        <v>9495095</v>
      </c>
      <c r="AA28" s="38">
        <f t="shared" si="7"/>
        <v>-8892982.24</v>
      </c>
      <c r="AB28" s="38">
        <f t="shared" si="7"/>
        <v>-8699908.15</v>
      </c>
      <c r="AC28" s="38">
        <f>AC14+AC19</f>
        <v>602112.7600000001</v>
      </c>
      <c r="AD28" s="66"/>
    </row>
    <row r="29" spans="2:30" ht="40.5" customHeight="1">
      <c r="B29" s="3"/>
      <c r="C29" s="4"/>
      <c r="AD29" s="66"/>
    </row>
    <row r="30" spans="2:30" ht="31.5" customHeight="1">
      <c r="B30" s="3"/>
      <c r="C30" s="4"/>
      <c r="L30" s="11"/>
      <c r="AD30" s="66"/>
    </row>
    <row r="31" spans="2:30" ht="31.5" customHeight="1">
      <c r="B31" s="3"/>
      <c r="C31" s="4"/>
      <c r="L31" s="11"/>
      <c r="AD31" s="66"/>
    </row>
    <row r="32" spans="2:30" ht="33.75" customHeight="1">
      <c r="B32" s="3"/>
      <c r="C32" s="4"/>
      <c r="L32" s="11"/>
      <c r="AD32" s="66"/>
    </row>
    <row r="33" spans="2:30" s="13" customFormat="1" ht="48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W33" s="59"/>
      <c r="X33" s="59"/>
      <c r="Y33" s="59"/>
      <c r="AD33" s="66"/>
    </row>
    <row r="34" spans="1:30" s="13" customFormat="1" ht="56.25" customHeight="1">
      <c r="A34" s="53" t="s">
        <v>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V34" s="59"/>
      <c r="W34" s="59"/>
      <c r="X34" s="59"/>
      <c r="AD34" s="66"/>
    </row>
    <row r="35" spans="1:30" ht="56.25" customHeight="1">
      <c r="A35" s="58" t="s">
        <v>37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AA35" s="22" t="s">
        <v>38</v>
      </c>
      <c r="AD35" s="66"/>
    </row>
    <row r="36" spans="1:30" ht="31.5" customHeight="1">
      <c r="A36" s="23"/>
      <c r="C36" s="24"/>
      <c r="D36" s="25"/>
      <c r="E36" s="25"/>
      <c r="F36" s="26"/>
      <c r="AD36" s="66"/>
    </row>
    <row r="37" spans="1:30" s="14" customFormat="1" ht="37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V37" s="56"/>
      <c r="W37" s="56"/>
      <c r="X37" s="56"/>
      <c r="AD37" s="66"/>
    </row>
    <row r="38" spans="2:30" s="14" customFormat="1" ht="42.75">
      <c r="B38" s="28"/>
      <c r="C38" s="30"/>
      <c r="D38" s="15"/>
      <c r="E38" s="16"/>
      <c r="F38" s="16"/>
      <c r="G38" s="16"/>
      <c r="H38" s="16"/>
      <c r="I38" s="16"/>
      <c r="J38" s="16"/>
      <c r="K38" s="16"/>
      <c r="AD38" s="66"/>
    </row>
    <row r="39" spans="2:30" s="14" customFormat="1" ht="42.75">
      <c r="B39" s="17"/>
      <c r="AD39" s="66"/>
    </row>
    <row r="40" spans="2:30" ht="12.75">
      <c r="B40" s="3"/>
      <c r="AD40" s="66"/>
    </row>
    <row r="41" spans="2:30" ht="12.75">
      <c r="B41" s="3"/>
      <c r="AD41" s="66"/>
    </row>
    <row r="42" spans="2:30" ht="12.75">
      <c r="B42" s="3"/>
      <c r="AD42" s="66"/>
    </row>
    <row r="43" spans="2:30" ht="12.75">
      <c r="B43" s="3"/>
      <c r="AD43" s="66"/>
    </row>
    <row r="44" spans="2:30" ht="12.75">
      <c r="B44" s="3"/>
      <c r="AD44" s="66"/>
    </row>
    <row r="45" spans="2:30" ht="12.75">
      <c r="B45" s="3"/>
      <c r="AD45" s="66"/>
    </row>
    <row r="46" spans="2:30" ht="12.75">
      <c r="B46" s="3"/>
      <c r="AD46" s="66"/>
    </row>
    <row r="47" spans="2:30" ht="12.75">
      <c r="B47" s="3"/>
      <c r="AD47" s="66"/>
    </row>
    <row r="48" spans="2:30" ht="12.75">
      <c r="B48" s="3"/>
      <c r="AD48" s="66"/>
    </row>
    <row r="49" spans="2:30" ht="12.75">
      <c r="B49" s="3"/>
      <c r="AD49" s="66"/>
    </row>
    <row r="50" spans="2:30" ht="12.75">
      <c r="B50" s="3"/>
      <c r="AD50" s="66"/>
    </row>
    <row r="51" spans="2:30" ht="12.75">
      <c r="B51" s="3"/>
      <c r="AD51" s="66"/>
    </row>
    <row r="52" spans="2:30" ht="12.75">
      <c r="B52" s="3"/>
      <c r="AD52" s="66"/>
    </row>
    <row r="53" spans="2:30" ht="12.75">
      <c r="B53" s="3"/>
      <c r="AD53" s="66"/>
    </row>
    <row r="54" spans="2:30" ht="12.75">
      <c r="B54" s="3"/>
      <c r="AD54" s="54"/>
    </row>
    <row r="55" spans="2:30" ht="12.75">
      <c r="B55" s="3"/>
      <c r="AD55" s="54"/>
    </row>
    <row r="56" spans="2:30" ht="12.75">
      <c r="B56" s="3"/>
      <c r="AD56" s="54"/>
    </row>
    <row r="57" spans="2:30" ht="12.75">
      <c r="B57" s="3"/>
      <c r="AD57" s="54"/>
    </row>
    <row r="58" spans="2:30" ht="12.75">
      <c r="B58" s="3"/>
      <c r="AD58" s="54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</sheetData>
  <sheetProtection/>
  <mergeCells count="47">
    <mergeCell ref="AD1:AD23"/>
    <mergeCell ref="AD24:AD53"/>
    <mergeCell ref="U1:AC1"/>
    <mergeCell ref="U2:AC2"/>
    <mergeCell ref="U3:AC3"/>
    <mergeCell ref="A6:AC6"/>
    <mergeCell ref="A9:A12"/>
    <mergeCell ref="B9:B12"/>
    <mergeCell ref="C9:C12"/>
    <mergeCell ref="D9:G9"/>
    <mergeCell ref="H9:K9"/>
    <mergeCell ref="Z10:AC10"/>
    <mergeCell ref="L9:L12"/>
    <mergeCell ref="M9:P9"/>
    <mergeCell ref="Q9:T9"/>
    <mergeCell ref="U9:U12"/>
    <mergeCell ref="V9:Y9"/>
    <mergeCell ref="Z9:AC9"/>
    <mergeCell ref="M11:M12"/>
    <mergeCell ref="N11:O11"/>
    <mergeCell ref="V10:Y10"/>
    <mergeCell ref="Q11:Q12"/>
    <mergeCell ref="T11:T12"/>
    <mergeCell ref="V11:V12"/>
    <mergeCell ref="W11:X11"/>
    <mergeCell ref="D10:G10"/>
    <mergeCell ref="H10:K10"/>
    <mergeCell ref="M10:P10"/>
    <mergeCell ref="Q10:T10"/>
    <mergeCell ref="AC11:AC12"/>
    <mergeCell ref="B33:O33"/>
    <mergeCell ref="W33:Y33"/>
    <mergeCell ref="V34:X34"/>
    <mergeCell ref="Y11:Y12"/>
    <mergeCell ref="Z11:Z12"/>
    <mergeCell ref="D11:D12"/>
    <mergeCell ref="E11:F11"/>
    <mergeCell ref="G11:G12"/>
    <mergeCell ref="H11:H12"/>
    <mergeCell ref="A37:J37"/>
    <mergeCell ref="V37:X37"/>
    <mergeCell ref="R11:S11"/>
    <mergeCell ref="AA11:AB11"/>
    <mergeCell ref="A35:N35"/>
    <mergeCell ref="I11:J11"/>
    <mergeCell ref="K11:K12"/>
    <mergeCell ref="P11:P12"/>
  </mergeCells>
  <printOptions horizontalCentered="1"/>
  <pageMargins left="0" right="0" top="1.3779527559055118" bottom="0.3937007874015748" header="0.5118110236220472" footer="0.5118110236220472"/>
  <pageSetup firstPageNumber="1" useFirstPageNumber="1" fitToHeight="2" fitToWidth="1" horizontalDpi="600" verticalDpi="600" orientation="landscape" paperSize="9" scale="21" r:id="rId1"/>
  <headerFooter alignWithMargins="0">
    <oddHeader>&amp;R&amp;"Times New Roman,обычный"&amp;26Продовження додатку 4</oddHeader>
  </headerFooter>
  <rowBreaks count="1" manualBreakCount="1">
    <brk id="2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2017-01-20T06:58:10Z</cp:lastPrinted>
  <dcterms:created xsi:type="dcterms:W3CDTF">1996-10-08T23:32:33Z</dcterms:created>
  <dcterms:modified xsi:type="dcterms:W3CDTF">2017-03-02T06:43:46Z</dcterms:modified>
  <cp:category/>
  <cp:version/>
  <cp:contentType/>
  <cp:contentStatus/>
</cp:coreProperties>
</file>