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2271 (2017)" sheetId="1" r:id="rId1"/>
    <sheet name="2272 (2017)" sheetId="2" r:id="rId2"/>
    <sheet name="2273 (2017)" sheetId="3" r:id="rId3"/>
    <sheet name="2274 (2017)" sheetId="4" r:id="rId4"/>
    <sheet name="2275 (2017)" sheetId="5" r:id="rId5"/>
  </sheets>
  <definedNames/>
  <calcPr fullCalcOnLoad="1"/>
</workbook>
</file>

<file path=xl/sharedStrings.xml><?xml version="1.0" encoding="utf-8"?>
<sst xmlns="http://schemas.openxmlformats.org/spreadsheetml/2006/main" count="244" uniqueCount="100">
  <si>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</si>
  <si>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</si>
  <si>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</si>
  <si>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</si>
  <si>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</si>
  <si>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</si>
  <si>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</si>
  <si>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</si>
  <si>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</si>
  <si>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</si>
  <si>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</si>
  <si>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</si>
  <si>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</si>
  <si>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</si>
  <si>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</si>
  <si>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</si>
  <si>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</si>
  <si>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</si>
  <si>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</si>
  <si>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</si>
  <si>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</si>
  <si>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</si>
  <si>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</si>
  <si>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</si>
  <si>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</si>
  <si>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</si>
  <si>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</si>
  <si>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</si>
  <si>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</si>
  <si>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</si>
  <si>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</si>
  <si>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</si>
  <si>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</si>
  <si>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</si>
  <si>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</si>
  <si>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</si>
  <si>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</si>
  <si>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</si>
  <si>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</si>
  <si>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</si>
  <si>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</si>
  <si>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</si>
  <si>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</si>
  <si>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</si>
  <si>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</si>
  <si>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</si>
  <si>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</si>
  <si>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</si>
  <si>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</si>
  <si>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</si>
  <si>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</si>
  <si>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</si>
  <si>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</si>
  <si>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</si>
  <si>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</si>
  <si>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</si>
  <si>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</si>
  <si>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</si>
  <si>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</si>
  <si>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</si>
  <si>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</si>
  <si>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</si>
  <si>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</si>
  <si>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</si>
  <si>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</si>
  <si>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</si>
  <si>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</si>
  <si>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</si>
  <si>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</si>
  <si>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</si>
  <si>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</si>
  <si>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Філія №5*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</si>
  <si>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</si>
  <si>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</si>
  <si>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</si>
  <si>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</si>
  <si>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</si>
  <si>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</si>
  <si>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</si>
  <si>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</si>
  <si>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</si>
  <si>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</si>
  <si>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</si>
  <si>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</si>
  <si>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</si>
  <si>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</si>
  <si>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</si>
  <si>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</si>
  <si>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</si>
  <si>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</si>
  <si>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</si>
  <si>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 xml:space="preserve"> відділу культури та туризму Сумської міської ради на 2017 рік</t>
  </si>
  <si>
    <t xml:space="preserve">Всього на 2017 рік </t>
  </si>
  <si>
    <t>відділу культури та туризму Сумської міської ради на 2017 рік</t>
  </si>
  <si>
    <t>Органи мі-сцевого самовря-дування  (КПКВК 2410180)</t>
  </si>
  <si>
    <t>від 12.12.2017 № 673</t>
  </si>
  <si>
    <t>від  12.12.2017  № 673</t>
  </si>
  <si>
    <t>12.12.2017 № 673</t>
  </si>
  <si>
    <t xml:space="preserve">від   12.12.2017  № 673 </t>
  </si>
  <si>
    <t>від  12.12.2017   № 673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</si>
</sst>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#,##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distributed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2" fontId="4" fillId="0" borderId="11" xfId="58" applyNumberFormat="1" applyFont="1" applyBorder="1" applyAlignment="1">
      <alignment horizontal="center"/>
    </xf>
    <xf numFmtId="2" fontId="5" fillId="0" borderId="11" xfId="58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5" fillId="0" borderId="11" xfId="58" applyNumberFormat="1" applyFont="1" applyBorder="1" applyAlignment="1">
      <alignment horizontal="center"/>
    </xf>
    <xf numFmtId="4" fontId="4" fillId="0" borderId="11" xfId="58" applyNumberFormat="1" applyFont="1" applyBorder="1" applyAlignment="1">
      <alignment horizontal="center"/>
    </xf>
    <xf numFmtId="164" fontId="5" fillId="0" borderId="11" xfId="58" applyNumberFormat="1" applyFont="1" applyBorder="1" applyAlignment="1">
      <alignment horizontal="center" vertical="center"/>
    </xf>
    <xf numFmtId="164" fontId="4" fillId="0" borderId="11" xfId="5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" fontId="4" fillId="0" borderId="11" xfId="58" applyNumberFormat="1" applyFont="1" applyBorder="1" applyAlignment="1">
      <alignment horizontal="center" vertical="center"/>
    </xf>
    <xf numFmtId="4" fontId="9" fillId="0" borderId="11" xfId="58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5" fillId="0" borderId="11" xfId="58" applyNumberFormat="1" applyFont="1" applyBorder="1" applyAlignment="1">
      <alignment horizontal="center"/>
    </xf>
    <xf numFmtId="167" fontId="4" fillId="0" borderId="11" xfId="58" applyNumberFormat="1" applyFont="1" applyBorder="1" applyAlignment="1">
      <alignment horizontal="center"/>
    </xf>
    <xf numFmtId="2" fontId="4" fillId="0" borderId="10" xfId="58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8" fontId="9" fillId="0" borderId="11" xfId="58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12.7109375" style="0" customWidth="1"/>
    <col min="2" max="2" width="18.140625" style="0" customWidth="1"/>
    <col min="3" max="3" width="10.421875" style="0" customWidth="1"/>
    <col min="4" max="4" width="8.28125" style="0" customWidth="1"/>
    <col min="5" max="5" width="8.421875" style="0" customWidth="1"/>
    <col min="6" max="6" width="8.57421875" style="0" customWidth="1"/>
    <col min="7" max="7" width="7.57421875" style="0" customWidth="1"/>
    <col min="8" max="8" width="6.28125" style="0" customWidth="1"/>
    <col min="9" max="9" width="5.8515625" style="0" customWidth="1"/>
    <col min="10" max="12" width="6.140625" style="0" customWidth="1"/>
    <col min="13" max="13" width="8.57421875" style="0" customWidth="1"/>
    <col min="14" max="14" width="9.28125" style="0" customWidth="1"/>
  </cols>
  <sheetData>
    <row r="1" spans="1:15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7.25" customHeight="1">
      <c r="A4" s="4"/>
      <c r="B4" s="4"/>
      <c r="C4" s="4"/>
      <c r="D4" s="4"/>
      <c r="E4" s="4"/>
      <c r="F4" s="4"/>
      <c r="G4" s="4"/>
      <c r="H4" s="4"/>
      <c r="I4" s="4"/>
      <c r="J4" s="3" t="s">
        <v>95</v>
      </c>
      <c r="K4" s="3"/>
      <c r="L4" s="3"/>
      <c r="M4" s="3"/>
      <c r="N4" s="4"/>
      <c r="O4" s="4"/>
    </row>
    <row r="5" spans="1:15" ht="13.5" customHeight="1">
      <c r="A5" s="4"/>
      <c r="B5" s="5"/>
      <c r="C5" s="6"/>
      <c r="D5" s="6"/>
      <c r="E5" s="6"/>
      <c r="F5" s="52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59"/>
    </row>
    <row r="7" spans="1:19" ht="15.75">
      <c r="A7" s="7"/>
      <c r="B7" s="6"/>
      <c r="C7" s="6" t="s">
        <v>93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85</v>
      </c>
    </row>
    <row r="8" spans="1:1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5.75" customHeight="1">
      <c r="A9" s="36" t="s">
        <v>4</v>
      </c>
      <c r="B9" s="36" t="s">
        <v>5</v>
      </c>
      <c r="C9" s="36" t="s">
        <v>92</v>
      </c>
      <c r="D9" s="36" t="s">
        <v>51</v>
      </c>
      <c r="E9" s="36" t="s">
        <v>52</v>
      </c>
      <c r="F9" s="36" t="s">
        <v>8</v>
      </c>
      <c r="G9" s="36" t="s">
        <v>9</v>
      </c>
      <c r="H9" s="36" t="s">
        <v>10</v>
      </c>
      <c r="I9" s="36" t="s">
        <v>11</v>
      </c>
      <c r="J9" s="36" t="s">
        <v>12</v>
      </c>
      <c r="K9" s="36" t="s">
        <v>13</v>
      </c>
      <c r="L9" s="36" t="s">
        <v>14</v>
      </c>
      <c r="M9" s="36" t="s">
        <v>15</v>
      </c>
      <c r="N9" s="36" t="s">
        <v>16</v>
      </c>
      <c r="O9" s="36" t="s">
        <v>17</v>
      </c>
    </row>
    <row r="10" spans="1:15" ht="15.75">
      <c r="A10" s="8" t="s">
        <v>18</v>
      </c>
      <c r="B10" s="8" t="s">
        <v>19</v>
      </c>
      <c r="C10" s="22">
        <f aca="true" t="shared" si="0" ref="C10:C33">D10+E10+F10+G10+H10+I10+J10+K10+L10+M10+N10+O10</f>
        <v>112.21000000000001</v>
      </c>
      <c r="D10" s="22">
        <v>26.94</v>
      </c>
      <c r="E10" s="22">
        <v>22.46</v>
      </c>
      <c r="F10" s="22">
        <v>17.94</v>
      </c>
      <c r="G10" s="22">
        <v>4.65</v>
      </c>
      <c r="H10" s="22"/>
      <c r="I10" s="22"/>
      <c r="J10" s="22"/>
      <c r="K10" s="22"/>
      <c r="L10" s="22"/>
      <c r="M10" s="22">
        <v>6.05</v>
      </c>
      <c r="N10" s="22">
        <v>12.94</v>
      </c>
      <c r="O10" s="22">
        <v>21.23</v>
      </c>
    </row>
    <row r="11" spans="1:15" ht="15.75">
      <c r="A11" s="8" t="s">
        <v>22</v>
      </c>
      <c r="B11" s="8" t="s">
        <v>19</v>
      </c>
      <c r="C11" s="22">
        <f t="shared" si="0"/>
        <v>68.17</v>
      </c>
      <c r="D11" s="22">
        <v>15.64</v>
      </c>
      <c r="E11" s="22">
        <v>14.31</v>
      </c>
      <c r="F11" s="22">
        <v>10.71</v>
      </c>
      <c r="G11" s="22">
        <v>3.4</v>
      </c>
      <c r="H11" s="22"/>
      <c r="I11" s="22"/>
      <c r="J11" s="22"/>
      <c r="K11" s="22"/>
      <c r="L11" s="22"/>
      <c r="M11" s="22">
        <v>4.3</v>
      </c>
      <c r="N11" s="22">
        <v>7.06</v>
      </c>
      <c r="O11" s="22">
        <v>12.75</v>
      </c>
    </row>
    <row r="12" spans="1:15" ht="15.75">
      <c r="A12" s="10" t="s">
        <v>39</v>
      </c>
      <c r="B12" s="10" t="s">
        <v>19</v>
      </c>
      <c r="C12" s="23">
        <f>C10+C11</f>
        <v>180.38</v>
      </c>
      <c r="D12" s="23">
        <f aca="true" t="shared" si="1" ref="D12:O12">D10+D11</f>
        <v>42.58</v>
      </c>
      <c r="E12" s="23">
        <f t="shared" si="1"/>
        <v>36.77</v>
      </c>
      <c r="F12" s="23">
        <f t="shared" si="1"/>
        <v>28.650000000000002</v>
      </c>
      <c r="G12" s="23">
        <f t="shared" si="1"/>
        <v>8.05</v>
      </c>
      <c r="H12" s="23"/>
      <c r="I12" s="23"/>
      <c r="J12" s="23"/>
      <c r="K12" s="23"/>
      <c r="L12" s="23"/>
      <c r="M12" s="23">
        <f t="shared" si="1"/>
        <v>10.35</v>
      </c>
      <c r="N12" s="23">
        <f t="shared" si="1"/>
        <v>20</v>
      </c>
      <c r="O12" s="23">
        <f t="shared" si="1"/>
        <v>33.980000000000004</v>
      </c>
    </row>
    <row r="13" spans="1:15" ht="31.5">
      <c r="A13" s="8" t="s">
        <v>21</v>
      </c>
      <c r="B13" s="9" t="s">
        <v>20</v>
      </c>
      <c r="C13" s="22">
        <f t="shared" si="0"/>
        <v>84.75</v>
      </c>
      <c r="D13" s="22">
        <v>13.42</v>
      </c>
      <c r="E13" s="22">
        <v>16.35</v>
      </c>
      <c r="F13" s="22">
        <v>13.15</v>
      </c>
      <c r="G13" s="22">
        <v>7.19</v>
      </c>
      <c r="H13" s="22"/>
      <c r="I13" s="22"/>
      <c r="J13" s="22"/>
      <c r="K13" s="22"/>
      <c r="L13" s="22"/>
      <c r="M13" s="22">
        <v>3.21</v>
      </c>
      <c r="N13" s="22">
        <v>12.06</v>
      </c>
      <c r="O13" s="22">
        <v>19.37</v>
      </c>
    </row>
    <row r="14" spans="1:15" ht="31.5">
      <c r="A14" s="8" t="s">
        <v>23</v>
      </c>
      <c r="B14" s="9" t="s">
        <v>20</v>
      </c>
      <c r="C14" s="22">
        <f t="shared" si="0"/>
        <v>112.91</v>
      </c>
      <c r="D14" s="22">
        <v>21.19</v>
      </c>
      <c r="E14" s="22">
        <v>23.39</v>
      </c>
      <c r="F14" s="22">
        <v>15.47</v>
      </c>
      <c r="G14" s="22">
        <v>10.06</v>
      </c>
      <c r="H14" s="22"/>
      <c r="I14" s="22"/>
      <c r="J14" s="22"/>
      <c r="K14" s="22"/>
      <c r="L14" s="22"/>
      <c r="M14" s="22">
        <v>5.21</v>
      </c>
      <c r="N14" s="22">
        <v>15.14</v>
      </c>
      <c r="O14" s="22">
        <v>22.45</v>
      </c>
    </row>
    <row r="15" spans="1:15" ht="31.5">
      <c r="A15" s="8" t="s">
        <v>24</v>
      </c>
      <c r="B15" s="9" t="s">
        <v>20</v>
      </c>
      <c r="C15" s="22">
        <f t="shared" si="0"/>
        <v>104.74000000000001</v>
      </c>
      <c r="D15" s="22">
        <v>17.59</v>
      </c>
      <c r="E15" s="22">
        <v>21.06</v>
      </c>
      <c r="F15" s="22">
        <v>15.18</v>
      </c>
      <c r="G15" s="22">
        <v>9.25</v>
      </c>
      <c r="H15" s="22"/>
      <c r="I15" s="22"/>
      <c r="J15" s="22"/>
      <c r="K15" s="22"/>
      <c r="L15" s="22"/>
      <c r="M15" s="22">
        <v>4.48</v>
      </c>
      <c r="N15" s="22">
        <v>16</v>
      </c>
      <c r="O15" s="22">
        <v>21.18</v>
      </c>
    </row>
    <row r="16" spans="1:15" ht="29.25" customHeight="1">
      <c r="A16" s="8" t="s">
        <v>24</v>
      </c>
      <c r="B16" s="9" t="s">
        <v>84</v>
      </c>
      <c r="C16" s="22">
        <f t="shared" si="0"/>
        <v>0.8999999999999999</v>
      </c>
      <c r="D16" s="22">
        <v>0.2</v>
      </c>
      <c r="E16" s="22">
        <v>0.2</v>
      </c>
      <c r="F16" s="22">
        <v>0.1</v>
      </c>
      <c r="G16" s="22">
        <v>0.1</v>
      </c>
      <c r="H16" s="22"/>
      <c r="I16" s="22"/>
      <c r="J16" s="22"/>
      <c r="K16" s="22"/>
      <c r="L16" s="22"/>
      <c r="M16" s="22">
        <v>0.1</v>
      </c>
      <c r="N16" s="22">
        <v>0.1</v>
      </c>
      <c r="O16" s="22">
        <v>0.1</v>
      </c>
    </row>
    <row r="17" spans="1:15" ht="30" customHeight="1">
      <c r="A17" s="40" t="s">
        <v>39</v>
      </c>
      <c r="B17" s="15" t="s">
        <v>20</v>
      </c>
      <c r="C17" s="41">
        <f>C13+C14+C15+C16</f>
        <v>303.29999999999995</v>
      </c>
      <c r="D17" s="41">
        <f aca="true" t="shared" si="2" ref="D17:O17">D13+D14+D15+D16</f>
        <v>52.400000000000006</v>
      </c>
      <c r="E17" s="41">
        <f t="shared" si="2"/>
        <v>61</v>
      </c>
      <c r="F17" s="41">
        <f t="shared" si="2"/>
        <v>43.9</v>
      </c>
      <c r="G17" s="41">
        <f t="shared" si="2"/>
        <v>26.6</v>
      </c>
      <c r="H17" s="41"/>
      <c r="I17" s="41"/>
      <c r="J17" s="41"/>
      <c r="K17" s="41"/>
      <c r="L17" s="41"/>
      <c r="M17" s="41">
        <f t="shared" si="2"/>
        <v>13</v>
      </c>
      <c r="N17" s="41">
        <f t="shared" si="2"/>
        <v>43.300000000000004</v>
      </c>
      <c r="O17" s="41">
        <f t="shared" si="2"/>
        <v>63.1</v>
      </c>
    </row>
    <row r="18" spans="1:15" ht="15.75">
      <c r="A18" s="8" t="s">
        <v>25</v>
      </c>
      <c r="B18" s="8" t="s">
        <v>19</v>
      </c>
      <c r="C18" s="22">
        <f t="shared" si="0"/>
        <v>68.85</v>
      </c>
      <c r="D18" s="22">
        <v>16.17</v>
      </c>
      <c r="E18" s="22">
        <v>14</v>
      </c>
      <c r="F18" s="22">
        <v>11.29</v>
      </c>
      <c r="G18" s="22">
        <v>2.66</v>
      </c>
      <c r="H18" s="22"/>
      <c r="I18" s="22"/>
      <c r="J18" s="22"/>
      <c r="K18" s="22"/>
      <c r="L18" s="22"/>
      <c r="M18" s="22">
        <v>3.87</v>
      </c>
      <c r="N18" s="22">
        <v>8</v>
      </c>
      <c r="O18" s="22">
        <v>12.86</v>
      </c>
    </row>
    <row r="19" spans="1:15" ht="15.75">
      <c r="A19" s="8" t="s">
        <v>26</v>
      </c>
      <c r="B19" s="8" t="s">
        <v>19</v>
      </c>
      <c r="C19" s="22">
        <f t="shared" si="0"/>
        <v>37.297</v>
      </c>
      <c r="D19" s="22">
        <v>8.726</v>
      </c>
      <c r="E19" s="22">
        <v>7.208</v>
      </c>
      <c r="F19" s="22">
        <v>4.895</v>
      </c>
      <c r="G19" s="22">
        <v>0.497</v>
      </c>
      <c r="H19" s="22"/>
      <c r="I19" s="22"/>
      <c r="J19" s="22"/>
      <c r="K19" s="22"/>
      <c r="L19" s="22"/>
      <c r="M19" s="22">
        <v>1.77</v>
      </c>
      <c r="N19" s="22">
        <v>5.561</v>
      </c>
      <c r="O19" s="22">
        <v>8.64</v>
      </c>
    </row>
    <row r="20" spans="1:15" ht="15.75">
      <c r="A20" s="8" t="s">
        <v>63</v>
      </c>
      <c r="B20" s="8" t="s">
        <v>64</v>
      </c>
      <c r="C20" s="22">
        <f>D20+E20+F20+G20+H20+I20+J20+K20+L20+M20+N20+O20</f>
        <v>4.307</v>
      </c>
      <c r="D20" s="22">
        <v>0.72</v>
      </c>
      <c r="E20" s="22">
        <v>0.73</v>
      </c>
      <c r="F20" s="22">
        <v>0.67</v>
      </c>
      <c r="G20" s="22">
        <v>0.637</v>
      </c>
      <c r="H20" s="22"/>
      <c r="I20" s="22"/>
      <c r="J20" s="22"/>
      <c r="K20" s="22"/>
      <c r="L20" s="22"/>
      <c r="M20" s="22">
        <v>0.4</v>
      </c>
      <c r="N20" s="22">
        <v>0.4</v>
      </c>
      <c r="O20" s="22">
        <v>0.75</v>
      </c>
    </row>
    <row r="21" spans="1:15" ht="15.75">
      <c r="A21" s="8" t="s">
        <v>27</v>
      </c>
      <c r="B21" s="8" t="s">
        <v>19</v>
      </c>
      <c r="C21" s="22">
        <f t="shared" si="0"/>
        <v>47.802</v>
      </c>
      <c r="D21" s="22">
        <v>10.707</v>
      </c>
      <c r="E21" s="22">
        <v>8.061</v>
      </c>
      <c r="F21" s="22">
        <v>8.654</v>
      </c>
      <c r="G21" s="22">
        <v>1.927</v>
      </c>
      <c r="H21" s="22"/>
      <c r="I21" s="22"/>
      <c r="J21" s="22"/>
      <c r="K21" s="22"/>
      <c r="L21" s="22"/>
      <c r="M21" s="22">
        <v>1.107</v>
      </c>
      <c r="N21" s="22">
        <v>7.346</v>
      </c>
      <c r="O21" s="22">
        <v>10</v>
      </c>
    </row>
    <row r="22" spans="1:15" ht="15.75">
      <c r="A22" s="8" t="s">
        <v>28</v>
      </c>
      <c r="B22" s="8" t="s">
        <v>19</v>
      </c>
      <c r="C22" s="22">
        <f t="shared" si="0"/>
        <v>83.774</v>
      </c>
      <c r="D22" s="22">
        <v>18.337</v>
      </c>
      <c r="E22" s="22">
        <v>18.55</v>
      </c>
      <c r="F22" s="22">
        <v>11.202</v>
      </c>
      <c r="G22" s="22">
        <v>0.853</v>
      </c>
      <c r="H22" s="22"/>
      <c r="I22" s="22"/>
      <c r="J22" s="22"/>
      <c r="K22" s="22"/>
      <c r="L22" s="22"/>
      <c r="M22" s="22">
        <v>4.189</v>
      </c>
      <c r="N22" s="22">
        <v>13.073</v>
      </c>
      <c r="O22" s="22">
        <v>17.57</v>
      </c>
    </row>
    <row r="23" spans="1:15" ht="15.75">
      <c r="A23" s="8" t="s">
        <v>29</v>
      </c>
      <c r="B23" s="8" t="s">
        <v>19</v>
      </c>
      <c r="C23" s="22">
        <f t="shared" si="0"/>
        <v>18.82</v>
      </c>
      <c r="D23" s="22">
        <v>1.56</v>
      </c>
      <c r="E23" s="22">
        <v>3.2</v>
      </c>
      <c r="F23" s="22">
        <v>2.56</v>
      </c>
      <c r="G23" s="22">
        <v>0.97</v>
      </c>
      <c r="H23" s="22"/>
      <c r="I23" s="22"/>
      <c r="J23" s="22"/>
      <c r="K23" s="22"/>
      <c r="L23" s="22"/>
      <c r="M23" s="22">
        <v>1.19</v>
      </c>
      <c r="N23" s="22">
        <v>3</v>
      </c>
      <c r="O23" s="22">
        <v>6.34</v>
      </c>
    </row>
    <row r="24" spans="1:15" ht="15.75">
      <c r="A24" s="10" t="s">
        <v>39</v>
      </c>
      <c r="B24" s="10"/>
      <c r="C24" s="23">
        <f>C18+C19+C20+C21+C22+C23</f>
        <v>260.85</v>
      </c>
      <c r="D24" s="23">
        <f aca="true" t="shared" si="3" ref="D24:O24">D18+D19+D20+D21+D22+D23</f>
        <v>56.22</v>
      </c>
      <c r="E24" s="23">
        <f t="shared" si="3"/>
        <v>51.749</v>
      </c>
      <c r="F24" s="23">
        <f t="shared" si="3"/>
        <v>39.271</v>
      </c>
      <c r="G24" s="23">
        <f t="shared" si="3"/>
        <v>7.544</v>
      </c>
      <c r="H24" s="23"/>
      <c r="I24" s="23"/>
      <c r="J24" s="23"/>
      <c r="K24" s="23"/>
      <c r="L24" s="23"/>
      <c r="M24" s="23">
        <f t="shared" si="3"/>
        <v>12.526000000000002</v>
      </c>
      <c r="N24" s="23">
        <f t="shared" si="3"/>
        <v>37.38</v>
      </c>
      <c r="O24" s="23">
        <f t="shared" si="3"/>
        <v>56.16</v>
      </c>
    </row>
    <row r="25" spans="1:15" ht="28.5" customHeight="1">
      <c r="A25" s="20" t="s">
        <v>35</v>
      </c>
      <c r="B25" s="21" t="s">
        <v>20</v>
      </c>
      <c r="C25" s="24">
        <f>D25+E25+F25+G25+H25+I25+J25+K25+L25+M25+N25+O25</f>
        <v>88.96</v>
      </c>
      <c r="D25" s="24">
        <v>22.04</v>
      </c>
      <c r="E25" s="24">
        <v>12.34</v>
      </c>
      <c r="F25" s="24">
        <v>12.7</v>
      </c>
      <c r="G25" s="24">
        <v>4.5</v>
      </c>
      <c r="H25" s="24"/>
      <c r="I25" s="24"/>
      <c r="J25" s="24"/>
      <c r="K25" s="24"/>
      <c r="L25" s="24"/>
      <c r="M25" s="24">
        <v>6.29</v>
      </c>
      <c r="N25" s="24">
        <v>11.67</v>
      </c>
      <c r="O25" s="24">
        <v>19.42</v>
      </c>
    </row>
    <row r="26" spans="1:15" ht="28.5" customHeight="1">
      <c r="A26" s="20" t="s">
        <v>32</v>
      </c>
      <c r="B26" s="21" t="s">
        <v>20</v>
      </c>
      <c r="C26" s="24">
        <f>D26+E26+F26+G26+H26+I26+J26+K26+L26+M26+N26+O26</f>
        <v>45.650000000000006</v>
      </c>
      <c r="D26" s="24">
        <v>9.97</v>
      </c>
      <c r="E26" s="24">
        <v>10.37</v>
      </c>
      <c r="F26" s="24">
        <v>6.9</v>
      </c>
      <c r="G26" s="24">
        <v>2.6</v>
      </c>
      <c r="H26" s="24"/>
      <c r="I26" s="24"/>
      <c r="J26" s="24"/>
      <c r="K26" s="24"/>
      <c r="L26" s="24"/>
      <c r="M26" s="24">
        <v>3.36</v>
      </c>
      <c r="N26" s="24">
        <v>4.47</v>
      </c>
      <c r="O26" s="24">
        <v>7.98</v>
      </c>
    </row>
    <row r="27" spans="1:15" ht="27" customHeight="1">
      <c r="A27" s="20" t="s">
        <v>31</v>
      </c>
      <c r="B27" s="21" t="s">
        <v>20</v>
      </c>
      <c r="C27" s="24">
        <f t="shared" si="0"/>
        <v>85.04799999999999</v>
      </c>
      <c r="D27" s="24">
        <v>12.042</v>
      </c>
      <c r="E27" s="24">
        <v>16.775</v>
      </c>
      <c r="F27" s="24">
        <v>10.252</v>
      </c>
      <c r="G27" s="24">
        <v>13.133</v>
      </c>
      <c r="H27" s="24"/>
      <c r="I27" s="24"/>
      <c r="J27" s="24"/>
      <c r="K27" s="24"/>
      <c r="L27" s="24"/>
      <c r="M27" s="24">
        <v>2.607</v>
      </c>
      <c r="N27" s="24">
        <v>12.743</v>
      </c>
      <c r="O27" s="24">
        <v>17.496</v>
      </c>
    </row>
    <row r="28" spans="1:15" ht="29.25" customHeight="1">
      <c r="A28" s="20" t="s">
        <v>36</v>
      </c>
      <c r="B28" s="21" t="s">
        <v>20</v>
      </c>
      <c r="C28" s="24">
        <f>D28+E28+F28+G28+H28+I28+J28+K28+L28+M28+N28+O28</f>
        <v>39.238</v>
      </c>
      <c r="D28" s="24">
        <v>9.507</v>
      </c>
      <c r="E28" s="24">
        <v>7.419</v>
      </c>
      <c r="F28" s="24">
        <v>5.038</v>
      </c>
      <c r="G28" s="24">
        <v>0.558</v>
      </c>
      <c r="H28" s="24"/>
      <c r="I28" s="24"/>
      <c r="J28" s="24"/>
      <c r="K28" s="24"/>
      <c r="L28" s="24"/>
      <c r="M28" s="24">
        <v>1.993</v>
      </c>
      <c r="N28" s="24">
        <v>5.723</v>
      </c>
      <c r="O28" s="24">
        <v>9</v>
      </c>
    </row>
    <row r="29" spans="1:15" ht="30" customHeight="1">
      <c r="A29" s="20" t="s">
        <v>37</v>
      </c>
      <c r="B29" s="21" t="s">
        <v>20</v>
      </c>
      <c r="C29" s="24">
        <f>D29+E29+F29+G29+H29+I29+J29+K29+L29+M29+N29+O29</f>
        <v>24.759</v>
      </c>
      <c r="D29" s="24">
        <v>4.126</v>
      </c>
      <c r="E29" s="24">
        <v>4.605</v>
      </c>
      <c r="F29" s="24">
        <v>3.638</v>
      </c>
      <c r="G29" s="24">
        <v>1.793</v>
      </c>
      <c r="H29" s="24"/>
      <c r="I29" s="24"/>
      <c r="J29" s="24"/>
      <c r="K29" s="24"/>
      <c r="L29" s="24"/>
      <c r="M29" s="24">
        <v>0.34</v>
      </c>
      <c r="N29" s="24">
        <v>5.057</v>
      </c>
      <c r="O29" s="24">
        <v>5.2</v>
      </c>
    </row>
    <row r="30" spans="1:15" ht="30" customHeight="1">
      <c r="A30" s="20" t="s">
        <v>38</v>
      </c>
      <c r="B30" s="21" t="s">
        <v>20</v>
      </c>
      <c r="C30" s="24">
        <f>D30+E30+F30+G30+H30+I30+J30+K30+L30+M30+N30+O30</f>
        <v>22.47</v>
      </c>
      <c r="D30" s="24">
        <v>5.73</v>
      </c>
      <c r="E30" s="24">
        <v>4.51</v>
      </c>
      <c r="F30" s="24">
        <v>2.81</v>
      </c>
      <c r="G30" s="24">
        <v>1.7</v>
      </c>
      <c r="H30" s="24"/>
      <c r="I30" s="24"/>
      <c r="J30" s="24"/>
      <c r="K30" s="24"/>
      <c r="L30" s="24"/>
      <c r="M30" s="24">
        <v>0.99</v>
      </c>
      <c r="N30" s="24">
        <v>2.65</v>
      </c>
      <c r="O30" s="24">
        <v>4.08</v>
      </c>
    </row>
    <row r="31" spans="1:15" ht="31.5">
      <c r="A31" s="20" t="s">
        <v>33</v>
      </c>
      <c r="B31" s="21" t="s">
        <v>20</v>
      </c>
      <c r="C31" s="24">
        <f t="shared" si="0"/>
        <v>19.677</v>
      </c>
      <c r="D31" s="24">
        <v>4.665</v>
      </c>
      <c r="E31" s="24">
        <v>4.816</v>
      </c>
      <c r="F31" s="24">
        <v>1.915</v>
      </c>
      <c r="G31" s="24">
        <v>0.475</v>
      </c>
      <c r="H31" s="24"/>
      <c r="I31" s="24"/>
      <c r="J31" s="24"/>
      <c r="K31" s="24"/>
      <c r="L31" s="24"/>
      <c r="M31" s="24">
        <v>0.53</v>
      </c>
      <c r="N31" s="24">
        <v>2.776</v>
      </c>
      <c r="O31" s="24">
        <v>4.5</v>
      </c>
    </row>
    <row r="32" spans="1:15" ht="31.5">
      <c r="A32" s="20" t="s">
        <v>34</v>
      </c>
      <c r="B32" s="21" t="s">
        <v>20</v>
      </c>
      <c r="C32" s="24">
        <f t="shared" si="0"/>
        <v>9.51</v>
      </c>
      <c r="D32" s="24">
        <v>1.85</v>
      </c>
      <c r="E32" s="24">
        <v>1.87</v>
      </c>
      <c r="F32" s="24">
        <v>1.4</v>
      </c>
      <c r="G32" s="24">
        <v>0.4</v>
      </c>
      <c r="H32" s="24"/>
      <c r="I32" s="24"/>
      <c r="J32" s="24"/>
      <c r="K32" s="24"/>
      <c r="L32" s="24"/>
      <c r="M32" s="24">
        <v>0.48</v>
      </c>
      <c r="N32" s="24">
        <v>1.21</v>
      </c>
      <c r="O32" s="24">
        <v>2.3</v>
      </c>
    </row>
    <row r="33" spans="1:15" ht="31.5">
      <c r="A33" s="20" t="s">
        <v>30</v>
      </c>
      <c r="B33" s="21" t="s">
        <v>20</v>
      </c>
      <c r="C33" s="24">
        <f t="shared" si="0"/>
        <v>148.33800000000002</v>
      </c>
      <c r="D33" s="24">
        <v>26.429</v>
      </c>
      <c r="E33" s="24">
        <v>29.635</v>
      </c>
      <c r="F33" s="24">
        <v>18.704</v>
      </c>
      <c r="G33" s="24">
        <v>21.759</v>
      </c>
      <c r="H33" s="24"/>
      <c r="I33" s="24"/>
      <c r="J33" s="24"/>
      <c r="K33" s="24"/>
      <c r="L33" s="24"/>
      <c r="M33" s="24">
        <v>2.757</v>
      </c>
      <c r="N33" s="24">
        <v>22.554</v>
      </c>
      <c r="O33" s="24">
        <v>26.5</v>
      </c>
    </row>
    <row r="34" spans="1:15" ht="31.5">
      <c r="A34" s="10" t="s">
        <v>39</v>
      </c>
      <c r="B34" s="21" t="s">
        <v>20</v>
      </c>
      <c r="C34" s="23">
        <f>C25+C26+C27+C28+C29+C30+C31+C32+C33</f>
        <v>483.65000000000003</v>
      </c>
      <c r="D34" s="23">
        <f aca="true" t="shared" si="4" ref="D34:O34">D25+D26+D27+D28+D29+D30+D31+D32+D33</f>
        <v>96.359</v>
      </c>
      <c r="E34" s="23">
        <f t="shared" si="4"/>
        <v>92.34</v>
      </c>
      <c r="F34" s="23">
        <f t="shared" si="4"/>
        <v>63.357</v>
      </c>
      <c r="G34" s="23">
        <f t="shared" si="4"/>
        <v>46.91799999999999</v>
      </c>
      <c r="H34" s="23"/>
      <c r="I34" s="23"/>
      <c r="J34" s="23"/>
      <c r="K34" s="23"/>
      <c r="L34" s="23"/>
      <c r="M34" s="23">
        <f t="shared" si="4"/>
        <v>19.347000000000005</v>
      </c>
      <c r="N34" s="23">
        <f t="shared" si="4"/>
        <v>68.853</v>
      </c>
      <c r="O34" s="23">
        <f t="shared" si="4"/>
        <v>96.476</v>
      </c>
    </row>
    <row r="35" spans="1:15" ht="45.75" customHeight="1">
      <c r="A35" s="21" t="s">
        <v>62</v>
      </c>
      <c r="B35" s="20" t="s">
        <v>19</v>
      </c>
      <c r="C35" s="19">
        <f>D35+E35+F35+G35+H35+I35+J35+K35+L35+M35+N35+O35</f>
        <v>7.466499999999999</v>
      </c>
      <c r="D35" s="22">
        <v>1.796</v>
      </c>
      <c r="E35" s="22">
        <v>1.6</v>
      </c>
      <c r="F35" s="22">
        <v>1.076</v>
      </c>
      <c r="G35" s="22">
        <v>0.09</v>
      </c>
      <c r="H35" s="22"/>
      <c r="I35" s="22"/>
      <c r="J35" s="22"/>
      <c r="K35" s="22"/>
      <c r="L35" s="22"/>
      <c r="M35" s="22">
        <v>0.233</v>
      </c>
      <c r="N35" s="19">
        <v>1.4155</v>
      </c>
      <c r="O35" s="22">
        <v>1.256</v>
      </c>
    </row>
    <row r="36" spans="1:15" ht="93.75" customHeight="1">
      <c r="A36" s="9" t="s">
        <v>94</v>
      </c>
      <c r="B36" s="51" t="s">
        <v>19</v>
      </c>
      <c r="C36" s="19">
        <f>D36+E36+F36+G36+H36+I36+J36+K36+L36+M36+N36+O36</f>
        <v>6.6105</v>
      </c>
      <c r="D36" s="22">
        <v>1.678</v>
      </c>
      <c r="E36" s="22">
        <v>1.492</v>
      </c>
      <c r="F36" s="22">
        <v>1.005</v>
      </c>
      <c r="G36" s="22">
        <v>0.085</v>
      </c>
      <c r="H36" s="22"/>
      <c r="I36" s="22"/>
      <c r="J36" s="22"/>
      <c r="K36" s="22"/>
      <c r="L36" s="22"/>
      <c r="M36" s="22">
        <v>0.218</v>
      </c>
      <c r="N36" s="19">
        <v>1.3225</v>
      </c>
      <c r="O36" s="19">
        <v>0.81</v>
      </c>
    </row>
    <row r="37" spans="1:15" ht="15.75">
      <c r="A37" s="10" t="s">
        <v>50</v>
      </c>
      <c r="B37" s="10"/>
      <c r="C37" s="18">
        <f>C12+C17+C24+C34+C35+C36</f>
        <v>1242.257</v>
      </c>
      <c r="D37" s="23">
        <f>D12+D17+D24+D34+D35+D36</f>
        <v>251.03299999999996</v>
      </c>
      <c r="E37" s="23">
        <f>E12+E17+E24+E34+E35+E36</f>
        <v>244.951</v>
      </c>
      <c r="F37" s="23">
        <f>F12+F17+F24+F34+F35+F36</f>
        <v>177.259</v>
      </c>
      <c r="G37" s="23">
        <f>G12+G17+G24+G34+G35+G36</f>
        <v>89.28699999999999</v>
      </c>
      <c r="H37" s="23"/>
      <c r="I37" s="23"/>
      <c r="J37" s="23"/>
      <c r="K37" s="23"/>
      <c r="L37" s="23"/>
      <c r="M37" s="23">
        <f>M12+M17+M24+M34+M35+M36</f>
        <v>55.674000000000014</v>
      </c>
      <c r="N37" s="18">
        <f>N12+N17+N24+N34+N35+N36</f>
        <v>172.27100000000002</v>
      </c>
      <c r="O37" s="23">
        <f>O12+O17+O24+O34+O35+O36</f>
        <v>251.782</v>
      </c>
    </row>
    <row r="38" spans="1:15" ht="32.25" customHeight="1">
      <c r="A38" s="27" t="s">
        <v>65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"/>
      <c r="O38" s="12"/>
    </row>
    <row r="39" spans="1:15" ht="15.75">
      <c r="A39" s="11"/>
      <c r="B39" s="11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2"/>
      <c r="N39" s="12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6" max="6" width="8.7109375" style="0" customWidth="1"/>
    <col min="7" max="7" width="8.28125" style="0" customWidth="1"/>
    <col min="8" max="8" width="8.57421875" style="0" customWidth="1"/>
    <col min="9" max="9" width="8.140625" style="0" customWidth="1"/>
    <col min="10" max="11" width="8.421875" style="0" customWidth="1"/>
    <col min="12" max="12" width="9.421875" style="0" customWidth="1"/>
    <col min="13" max="13" width="10.42187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96</v>
      </c>
      <c r="J4" s="3"/>
      <c r="K4" s="3"/>
      <c r="L4" s="3"/>
      <c r="M4" s="4"/>
      <c r="N4" s="4"/>
    </row>
    <row r="5" spans="1:14" ht="15.75">
      <c r="A5" s="4"/>
      <c r="B5" s="6"/>
      <c r="C5" s="6"/>
      <c r="D5" s="65" t="s">
        <v>68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4" ht="15.7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6" t="s">
        <v>4</v>
      </c>
      <c r="B9" s="36" t="s">
        <v>92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6" t="s">
        <v>15</v>
      </c>
      <c r="M9" s="36" t="s">
        <v>16</v>
      </c>
      <c r="N9" s="36" t="s">
        <v>17</v>
      </c>
      <c r="O9" s="42"/>
    </row>
    <row r="10" spans="1:14" ht="15.75">
      <c r="A10" s="8" t="s">
        <v>18</v>
      </c>
      <c r="B10" s="14">
        <f aca="true" t="shared" si="0" ref="B10:B32">C10+D10+E10+F10+G10+H10+I10+J10+K10+L10+M10+N10</f>
        <v>198</v>
      </c>
      <c r="C10" s="14">
        <v>15</v>
      </c>
      <c r="D10" s="14">
        <v>16</v>
      </c>
      <c r="E10" s="14">
        <v>24</v>
      </c>
      <c r="F10" s="14">
        <v>20</v>
      </c>
      <c r="G10" s="14">
        <v>18</v>
      </c>
      <c r="H10" s="14">
        <v>16</v>
      </c>
      <c r="I10" s="14">
        <v>4</v>
      </c>
      <c r="J10" s="14">
        <v>2</v>
      </c>
      <c r="K10" s="14">
        <v>17</v>
      </c>
      <c r="L10" s="14">
        <v>24</v>
      </c>
      <c r="M10" s="14">
        <v>20</v>
      </c>
      <c r="N10" s="14">
        <v>22</v>
      </c>
    </row>
    <row r="11" spans="1:14" ht="15.75">
      <c r="A11" s="8" t="s">
        <v>21</v>
      </c>
      <c r="B11" s="14">
        <f t="shared" si="0"/>
        <v>180</v>
      </c>
      <c r="C11" s="14">
        <v>14</v>
      </c>
      <c r="D11" s="14">
        <v>12</v>
      </c>
      <c r="E11" s="14">
        <v>15</v>
      </c>
      <c r="F11" s="14">
        <v>16</v>
      </c>
      <c r="G11" s="14">
        <v>18</v>
      </c>
      <c r="H11" s="14">
        <v>13</v>
      </c>
      <c r="I11" s="14">
        <v>16</v>
      </c>
      <c r="J11" s="14">
        <v>10</v>
      </c>
      <c r="K11" s="14">
        <v>14</v>
      </c>
      <c r="L11" s="14">
        <v>22</v>
      </c>
      <c r="M11" s="14">
        <v>10</v>
      </c>
      <c r="N11" s="14">
        <v>20</v>
      </c>
    </row>
    <row r="12" spans="1:14" ht="15.75">
      <c r="A12" s="8" t="s">
        <v>22</v>
      </c>
      <c r="B12" s="14">
        <f t="shared" si="0"/>
        <v>180</v>
      </c>
      <c r="C12" s="14">
        <v>15</v>
      </c>
      <c r="D12" s="14">
        <v>24</v>
      </c>
      <c r="E12" s="14">
        <v>20</v>
      </c>
      <c r="F12" s="14">
        <v>20</v>
      </c>
      <c r="G12" s="14">
        <v>20</v>
      </c>
      <c r="H12" s="14">
        <v>20</v>
      </c>
      <c r="I12" s="14">
        <v>1</v>
      </c>
      <c r="J12" s="14">
        <v>3</v>
      </c>
      <c r="K12" s="14">
        <v>11</v>
      </c>
      <c r="L12" s="14">
        <v>18</v>
      </c>
      <c r="M12" s="14">
        <v>13</v>
      </c>
      <c r="N12" s="14">
        <v>15</v>
      </c>
    </row>
    <row r="13" spans="1:14" ht="15.75">
      <c r="A13" s="8" t="s">
        <v>23</v>
      </c>
      <c r="B13" s="14">
        <f t="shared" si="0"/>
        <v>195</v>
      </c>
      <c r="C13" s="14">
        <v>17</v>
      </c>
      <c r="D13" s="14">
        <v>15</v>
      </c>
      <c r="E13" s="14">
        <v>17</v>
      </c>
      <c r="F13" s="14">
        <v>24</v>
      </c>
      <c r="G13" s="14">
        <v>19</v>
      </c>
      <c r="H13" s="14">
        <v>13</v>
      </c>
      <c r="I13" s="14">
        <v>6</v>
      </c>
      <c r="J13" s="14">
        <v>8</v>
      </c>
      <c r="K13" s="14">
        <v>13</v>
      </c>
      <c r="L13" s="14">
        <v>22</v>
      </c>
      <c r="M13" s="14">
        <v>20</v>
      </c>
      <c r="N13" s="14">
        <v>21</v>
      </c>
    </row>
    <row r="14" spans="1:14" ht="15.75">
      <c r="A14" s="8" t="s">
        <v>24</v>
      </c>
      <c r="B14" s="14">
        <f t="shared" si="0"/>
        <v>135.19</v>
      </c>
      <c r="C14" s="14">
        <v>8</v>
      </c>
      <c r="D14" s="14">
        <v>8</v>
      </c>
      <c r="E14" s="14">
        <v>11</v>
      </c>
      <c r="F14" s="14">
        <v>15</v>
      </c>
      <c r="G14" s="14">
        <v>14</v>
      </c>
      <c r="H14" s="14">
        <v>9</v>
      </c>
      <c r="I14" s="14">
        <v>6</v>
      </c>
      <c r="J14" s="14">
        <v>8</v>
      </c>
      <c r="K14" s="14">
        <v>11</v>
      </c>
      <c r="L14" s="14">
        <v>15</v>
      </c>
      <c r="M14" s="14">
        <v>13</v>
      </c>
      <c r="N14" s="14">
        <v>17.19</v>
      </c>
    </row>
    <row r="15" spans="1:14" ht="31.5">
      <c r="A15" s="45" t="s">
        <v>84</v>
      </c>
      <c r="B15" s="14">
        <f t="shared" si="0"/>
        <v>53.27</v>
      </c>
      <c r="C15" s="14">
        <v>6.82</v>
      </c>
      <c r="D15" s="14">
        <v>6.82</v>
      </c>
      <c r="E15" s="14">
        <v>6.82</v>
      </c>
      <c r="F15" s="14">
        <v>6.82</v>
      </c>
      <c r="G15" s="14">
        <v>6.82</v>
      </c>
      <c r="H15" s="14">
        <v>0</v>
      </c>
      <c r="I15" s="14">
        <v>0</v>
      </c>
      <c r="J15" s="14">
        <v>0</v>
      </c>
      <c r="K15" s="14">
        <v>6.82</v>
      </c>
      <c r="L15" s="14">
        <v>6.82</v>
      </c>
      <c r="M15" s="14">
        <v>5.53</v>
      </c>
      <c r="N15" s="14">
        <v>0</v>
      </c>
    </row>
    <row r="16" spans="1:14" ht="34.5" customHeight="1">
      <c r="A16" s="40" t="s">
        <v>72</v>
      </c>
      <c r="B16" s="43">
        <f>B10+B11+B12+B13+B14+B15</f>
        <v>941.46</v>
      </c>
      <c r="C16" s="43">
        <f aca="true" t="shared" si="1" ref="C16:N16">C10+C11+C12+C13+C14+C15</f>
        <v>75.82</v>
      </c>
      <c r="D16" s="43">
        <f t="shared" si="1"/>
        <v>81.82</v>
      </c>
      <c r="E16" s="43">
        <f t="shared" si="1"/>
        <v>93.82</v>
      </c>
      <c r="F16" s="43">
        <f t="shared" si="1"/>
        <v>101.82</v>
      </c>
      <c r="G16" s="43">
        <f t="shared" si="1"/>
        <v>95.82</v>
      </c>
      <c r="H16" s="43">
        <f t="shared" si="1"/>
        <v>71</v>
      </c>
      <c r="I16" s="43">
        <f t="shared" si="1"/>
        <v>33</v>
      </c>
      <c r="J16" s="43">
        <f t="shared" si="1"/>
        <v>31</v>
      </c>
      <c r="K16" s="43">
        <f t="shared" si="1"/>
        <v>72.82</v>
      </c>
      <c r="L16" s="43">
        <f t="shared" si="1"/>
        <v>107.82</v>
      </c>
      <c r="M16" s="43">
        <f t="shared" si="1"/>
        <v>81.53</v>
      </c>
      <c r="N16" s="43">
        <f t="shared" si="1"/>
        <v>95.19</v>
      </c>
    </row>
    <row r="17" spans="1:14" ht="15.75">
      <c r="A17" s="8" t="s">
        <v>35</v>
      </c>
      <c r="B17" s="14">
        <f t="shared" si="0"/>
        <v>69</v>
      </c>
      <c r="C17" s="14">
        <v>8</v>
      </c>
      <c r="D17" s="14">
        <v>7</v>
      </c>
      <c r="E17" s="14">
        <v>7</v>
      </c>
      <c r="F17" s="14">
        <v>7</v>
      </c>
      <c r="G17" s="14">
        <v>5</v>
      </c>
      <c r="H17" s="14">
        <v>5</v>
      </c>
      <c r="I17" s="14">
        <v>5</v>
      </c>
      <c r="J17" s="14">
        <v>5</v>
      </c>
      <c r="K17" s="14">
        <v>3</v>
      </c>
      <c r="L17" s="14">
        <v>4</v>
      </c>
      <c r="M17" s="14">
        <v>6</v>
      </c>
      <c r="N17" s="14">
        <v>7</v>
      </c>
    </row>
    <row r="18" spans="1:14" ht="15.75">
      <c r="A18" s="8" t="s">
        <v>32</v>
      </c>
      <c r="B18" s="14">
        <f t="shared" si="0"/>
        <v>61</v>
      </c>
      <c r="C18" s="14">
        <v>6</v>
      </c>
      <c r="D18" s="14">
        <v>4</v>
      </c>
      <c r="E18" s="14">
        <v>5</v>
      </c>
      <c r="F18" s="14">
        <v>6</v>
      </c>
      <c r="G18" s="14">
        <v>5</v>
      </c>
      <c r="H18" s="14">
        <v>5</v>
      </c>
      <c r="I18" s="14">
        <v>4</v>
      </c>
      <c r="J18" s="14">
        <v>4</v>
      </c>
      <c r="K18" s="14">
        <v>6</v>
      </c>
      <c r="L18" s="14">
        <v>5</v>
      </c>
      <c r="M18" s="14">
        <v>5</v>
      </c>
      <c r="N18" s="14">
        <v>6</v>
      </c>
    </row>
    <row r="19" spans="1:14" ht="15.75">
      <c r="A19" s="8" t="s">
        <v>31</v>
      </c>
      <c r="B19" s="14">
        <f t="shared" si="0"/>
        <v>40</v>
      </c>
      <c r="C19" s="14">
        <v>2</v>
      </c>
      <c r="D19" s="14">
        <v>3</v>
      </c>
      <c r="E19" s="14">
        <v>3</v>
      </c>
      <c r="F19" s="14">
        <v>3</v>
      </c>
      <c r="G19" s="14">
        <v>4</v>
      </c>
      <c r="H19" s="14">
        <v>4</v>
      </c>
      <c r="I19" s="14">
        <v>4</v>
      </c>
      <c r="J19" s="14">
        <v>4</v>
      </c>
      <c r="K19" s="14">
        <v>2</v>
      </c>
      <c r="L19" s="14">
        <v>3</v>
      </c>
      <c r="M19" s="14">
        <v>4</v>
      </c>
      <c r="N19" s="14">
        <v>4</v>
      </c>
    </row>
    <row r="20" spans="1:14" ht="15.75">
      <c r="A20" s="8" t="s">
        <v>70</v>
      </c>
      <c r="B20" s="14">
        <f t="shared" si="0"/>
        <v>32</v>
      </c>
      <c r="C20" s="14">
        <v>3</v>
      </c>
      <c r="D20" s="14">
        <v>2</v>
      </c>
      <c r="E20" s="14">
        <v>2</v>
      </c>
      <c r="F20" s="14">
        <v>3</v>
      </c>
      <c r="G20" s="14">
        <v>2</v>
      </c>
      <c r="H20" s="14">
        <v>2</v>
      </c>
      <c r="I20" s="14">
        <v>2</v>
      </c>
      <c r="J20" s="14">
        <v>4</v>
      </c>
      <c r="K20" s="14">
        <v>3</v>
      </c>
      <c r="L20" s="14">
        <v>2</v>
      </c>
      <c r="M20" s="14">
        <v>4</v>
      </c>
      <c r="N20" s="14">
        <v>3</v>
      </c>
    </row>
    <row r="21" spans="1:14" ht="15.75">
      <c r="A21" s="8" t="s">
        <v>71</v>
      </c>
      <c r="B21" s="14">
        <f t="shared" si="0"/>
        <v>24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</row>
    <row r="22" spans="1:14" ht="15.75">
      <c r="A22" s="8" t="s">
        <v>36</v>
      </c>
      <c r="B22" s="14">
        <f t="shared" si="0"/>
        <v>34</v>
      </c>
      <c r="C22" s="14">
        <v>3</v>
      </c>
      <c r="D22" s="14">
        <v>2</v>
      </c>
      <c r="E22" s="14">
        <v>2</v>
      </c>
      <c r="F22" s="14">
        <v>2</v>
      </c>
      <c r="G22" s="14">
        <v>2</v>
      </c>
      <c r="H22" s="14">
        <v>2</v>
      </c>
      <c r="I22" s="14">
        <v>1</v>
      </c>
      <c r="J22" s="14">
        <v>2</v>
      </c>
      <c r="K22" s="14">
        <v>3</v>
      </c>
      <c r="L22" s="14">
        <v>8</v>
      </c>
      <c r="M22" s="14">
        <v>3</v>
      </c>
      <c r="N22" s="14">
        <v>4</v>
      </c>
    </row>
    <row r="23" spans="1:14" ht="15.75">
      <c r="A23" s="8" t="s">
        <v>37</v>
      </c>
      <c r="B23" s="14">
        <f t="shared" si="0"/>
        <v>38</v>
      </c>
      <c r="C23" s="14">
        <v>4</v>
      </c>
      <c r="D23" s="14">
        <v>4</v>
      </c>
      <c r="E23" s="14">
        <v>3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3</v>
      </c>
      <c r="L23" s="14">
        <v>3</v>
      </c>
      <c r="M23" s="14">
        <v>3</v>
      </c>
      <c r="N23" s="14">
        <v>4</v>
      </c>
    </row>
    <row r="24" spans="1:14" ht="15.75">
      <c r="A24" s="8" t="s">
        <v>26</v>
      </c>
      <c r="B24" s="14">
        <f t="shared" si="0"/>
        <v>52</v>
      </c>
      <c r="C24" s="14">
        <v>4</v>
      </c>
      <c r="D24" s="14">
        <v>4</v>
      </c>
      <c r="E24" s="14">
        <v>4</v>
      </c>
      <c r="F24" s="14">
        <v>5</v>
      </c>
      <c r="G24" s="14">
        <v>4</v>
      </c>
      <c r="H24" s="14">
        <v>4</v>
      </c>
      <c r="I24" s="14">
        <v>3</v>
      </c>
      <c r="J24" s="14">
        <v>5</v>
      </c>
      <c r="K24" s="14">
        <v>4</v>
      </c>
      <c r="L24" s="14">
        <v>5</v>
      </c>
      <c r="M24" s="14">
        <v>5</v>
      </c>
      <c r="N24" s="14">
        <v>5</v>
      </c>
    </row>
    <row r="25" spans="1:14" ht="15.75">
      <c r="A25" s="8" t="s">
        <v>63</v>
      </c>
      <c r="B25" s="14">
        <f t="shared" si="0"/>
        <v>2.68</v>
      </c>
      <c r="C25" s="14">
        <v>0.21</v>
      </c>
      <c r="D25" s="14">
        <v>0.21</v>
      </c>
      <c r="E25" s="14">
        <v>0.24</v>
      </c>
      <c r="F25" s="14">
        <v>0.23</v>
      </c>
      <c r="G25" s="14">
        <v>0.23</v>
      </c>
      <c r="H25" s="14">
        <v>0.2</v>
      </c>
      <c r="I25" s="14">
        <v>0.22</v>
      </c>
      <c r="J25" s="14">
        <v>0.33</v>
      </c>
      <c r="K25" s="14">
        <v>0.21</v>
      </c>
      <c r="L25" s="14">
        <v>0.19</v>
      </c>
      <c r="M25" s="14">
        <v>0.23</v>
      </c>
      <c r="N25" s="14">
        <v>0.18</v>
      </c>
    </row>
    <row r="26" spans="1:14" ht="15.75">
      <c r="A26" s="8" t="s">
        <v>38</v>
      </c>
      <c r="B26" s="14">
        <f>C26+D26+E26+F26+G26+H26+I26+J26+K26+L26+M26+N26</f>
        <v>17.279999999999998</v>
      </c>
      <c r="C26" s="14">
        <v>1.29</v>
      </c>
      <c r="D26" s="14">
        <v>1.12</v>
      </c>
      <c r="E26" s="14">
        <v>1.91</v>
      </c>
      <c r="F26" s="14">
        <v>1.43</v>
      </c>
      <c r="G26" s="14">
        <v>1.48</v>
      </c>
      <c r="H26" s="14">
        <v>1.45</v>
      </c>
      <c r="I26" s="14">
        <v>1.45</v>
      </c>
      <c r="J26" s="14">
        <v>1.43</v>
      </c>
      <c r="K26" s="14">
        <v>1.43</v>
      </c>
      <c r="L26" s="14">
        <v>1.43</v>
      </c>
      <c r="M26" s="14">
        <v>1.43</v>
      </c>
      <c r="N26" s="14">
        <v>1.43</v>
      </c>
    </row>
    <row r="27" spans="1:14" ht="15.75">
      <c r="A27" s="8" t="s">
        <v>33</v>
      </c>
      <c r="B27" s="14">
        <f>C27+D27+E27+F27+G27+H27+I27+J27+K27+L27+M27+N27</f>
        <v>42</v>
      </c>
      <c r="C27" s="14">
        <v>3</v>
      </c>
      <c r="D27" s="14">
        <v>3</v>
      </c>
      <c r="E27" s="14">
        <v>3</v>
      </c>
      <c r="F27" s="14">
        <v>3</v>
      </c>
      <c r="G27" s="14">
        <v>3</v>
      </c>
      <c r="H27" s="14">
        <v>3</v>
      </c>
      <c r="I27" s="14">
        <v>3</v>
      </c>
      <c r="J27" s="14">
        <v>7</v>
      </c>
      <c r="K27" s="14">
        <v>3</v>
      </c>
      <c r="L27" s="14">
        <v>3</v>
      </c>
      <c r="M27" s="14">
        <v>4</v>
      </c>
      <c r="N27" s="14">
        <v>4</v>
      </c>
    </row>
    <row r="28" spans="1:14" ht="15.75">
      <c r="A28" s="8" t="s">
        <v>34</v>
      </c>
      <c r="B28" s="22">
        <f>C28+D28+E28+F28+G28+H28+I28+J28+K28+L28+M28+N28</f>
        <v>23.436000000000003</v>
      </c>
      <c r="C28" s="22">
        <v>1.95</v>
      </c>
      <c r="D28" s="22">
        <v>1.95</v>
      </c>
      <c r="E28" s="22">
        <v>1.95</v>
      </c>
      <c r="F28" s="22">
        <v>1.954</v>
      </c>
      <c r="G28" s="22">
        <v>1.954</v>
      </c>
      <c r="H28" s="22">
        <v>1.954</v>
      </c>
      <c r="I28" s="22">
        <v>1.954</v>
      </c>
      <c r="J28" s="22">
        <v>1.954</v>
      </c>
      <c r="K28" s="22">
        <v>1.954</v>
      </c>
      <c r="L28" s="22">
        <v>1.954</v>
      </c>
      <c r="M28" s="22">
        <v>1.954</v>
      </c>
      <c r="N28" s="22">
        <v>1.954</v>
      </c>
    </row>
    <row r="29" spans="1:14" ht="15.75">
      <c r="A29" s="8" t="s">
        <v>27</v>
      </c>
      <c r="B29" s="14">
        <f t="shared" si="0"/>
        <v>30</v>
      </c>
      <c r="C29" s="14">
        <v>3</v>
      </c>
      <c r="D29" s="14">
        <v>2</v>
      </c>
      <c r="E29" s="14">
        <v>3</v>
      </c>
      <c r="F29" s="14">
        <v>2</v>
      </c>
      <c r="G29" s="14">
        <v>2</v>
      </c>
      <c r="H29" s="14">
        <v>3</v>
      </c>
      <c r="I29" s="14">
        <v>2</v>
      </c>
      <c r="J29" s="14">
        <v>3</v>
      </c>
      <c r="K29" s="14">
        <v>2</v>
      </c>
      <c r="L29" s="14">
        <v>2</v>
      </c>
      <c r="M29" s="14">
        <v>3</v>
      </c>
      <c r="N29" s="14">
        <v>3</v>
      </c>
    </row>
    <row r="30" spans="1:14" ht="15.75">
      <c r="A30" s="8" t="s">
        <v>28</v>
      </c>
      <c r="B30" s="14">
        <f t="shared" si="0"/>
        <v>71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3</v>
      </c>
      <c r="J30" s="14">
        <v>5</v>
      </c>
      <c r="K30" s="14">
        <v>6</v>
      </c>
      <c r="L30" s="14">
        <v>7</v>
      </c>
      <c r="M30" s="14">
        <v>6</v>
      </c>
      <c r="N30" s="14">
        <v>6</v>
      </c>
    </row>
    <row r="31" spans="1:14" ht="15.75">
      <c r="A31" s="8" t="s">
        <v>29</v>
      </c>
      <c r="B31" s="14">
        <f t="shared" si="0"/>
        <v>21</v>
      </c>
      <c r="C31" s="14">
        <v>4</v>
      </c>
      <c r="D31" s="14">
        <v>1</v>
      </c>
      <c r="E31" s="14">
        <v>3</v>
      </c>
      <c r="F31" s="14">
        <v>1</v>
      </c>
      <c r="G31" s="14">
        <v>1</v>
      </c>
      <c r="H31" s="14">
        <v>3</v>
      </c>
      <c r="I31" s="14">
        <v>1</v>
      </c>
      <c r="J31" s="14">
        <v>1</v>
      </c>
      <c r="K31" s="14">
        <v>1</v>
      </c>
      <c r="L31" s="14">
        <v>1</v>
      </c>
      <c r="M31" s="14">
        <v>2</v>
      </c>
      <c r="N31" s="14">
        <v>2</v>
      </c>
    </row>
    <row r="32" spans="1:14" ht="15.75">
      <c r="A32" s="8" t="s">
        <v>30</v>
      </c>
      <c r="B32" s="22">
        <f t="shared" si="0"/>
        <v>180.64999999999998</v>
      </c>
      <c r="C32" s="22">
        <v>18.551</v>
      </c>
      <c r="D32" s="22">
        <v>18.721</v>
      </c>
      <c r="E32" s="22">
        <v>19.9</v>
      </c>
      <c r="F32" s="22">
        <v>20.391</v>
      </c>
      <c r="G32" s="22">
        <v>11.881</v>
      </c>
      <c r="H32" s="22">
        <v>10.001</v>
      </c>
      <c r="I32" s="22">
        <v>12.291</v>
      </c>
      <c r="J32" s="22">
        <v>9.001</v>
      </c>
      <c r="K32" s="22">
        <v>16.021</v>
      </c>
      <c r="L32" s="22">
        <v>13.941</v>
      </c>
      <c r="M32" s="22">
        <v>16.001</v>
      </c>
      <c r="N32" s="22">
        <v>13.95</v>
      </c>
    </row>
    <row r="33" spans="1:14" ht="15.75">
      <c r="A33" s="10" t="s">
        <v>39</v>
      </c>
      <c r="B33" s="23">
        <f>SUM(B17:B32)</f>
        <v>738.0459999999999</v>
      </c>
      <c r="C33" s="23">
        <f aca="true" t="shared" si="2" ref="C33:N33">SUM(C17:C32)</f>
        <v>72.001</v>
      </c>
      <c r="D33" s="23">
        <f t="shared" si="2"/>
        <v>62.001000000000005</v>
      </c>
      <c r="E33" s="23">
        <f t="shared" si="2"/>
        <v>67</v>
      </c>
      <c r="F33" s="23">
        <f t="shared" si="2"/>
        <v>68.005</v>
      </c>
      <c r="G33" s="23">
        <f t="shared" si="2"/>
        <v>53.545</v>
      </c>
      <c r="H33" s="23">
        <f t="shared" si="2"/>
        <v>55.605</v>
      </c>
      <c r="I33" s="23">
        <f t="shared" si="2"/>
        <v>47.91499999999999</v>
      </c>
      <c r="J33" s="23">
        <f t="shared" si="2"/>
        <v>57.714999999999996</v>
      </c>
      <c r="K33" s="23">
        <f t="shared" si="2"/>
        <v>57.615</v>
      </c>
      <c r="L33" s="23">
        <f t="shared" si="2"/>
        <v>62.515</v>
      </c>
      <c r="M33" s="23">
        <f t="shared" si="2"/>
        <v>66.615</v>
      </c>
      <c r="N33" s="23">
        <f t="shared" si="2"/>
        <v>67.514</v>
      </c>
    </row>
    <row r="34" spans="1:14" ht="51" customHeight="1">
      <c r="A34" s="9" t="s">
        <v>62</v>
      </c>
      <c r="B34" s="23">
        <f>C34+D34+E34+F34+G34+H34+I34+J34+K34+L34+M34+N34</f>
        <v>73.998</v>
      </c>
      <c r="C34" s="14">
        <v>6.19</v>
      </c>
      <c r="D34" s="14">
        <v>5.9</v>
      </c>
      <c r="E34" s="14">
        <v>6.71</v>
      </c>
      <c r="F34" s="14">
        <v>6.49</v>
      </c>
      <c r="G34" s="14">
        <v>6.54</v>
      </c>
      <c r="H34" s="14">
        <v>6.45</v>
      </c>
      <c r="I34" s="14">
        <v>6.55</v>
      </c>
      <c r="J34" s="22">
        <v>5.358</v>
      </c>
      <c r="K34" s="14">
        <v>5.44</v>
      </c>
      <c r="L34" s="14">
        <v>4.45</v>
      </c>
      <c r="M34" s="14">
        <v>8.22</v>
      </c>
      <c r="N34" s="14">
        <v>5.7</v>
      </c>
    </row>
    <row r="35" spans="1:14" ht="94.5">
      <c r="A35" s="9" t="s">
        <v>94</v>
      </c>
      <c r="B35" s="23">
        <f>C35+D35+E35+F35+G35+H35+I35+J35+K35+L35+M35+N35</f>
        <v>33.512</v>
      </c>
      <c r="C35" s="14">
        <v>2.75</v>
      </c>
      <c r="D35" s="14">
        <v>2.67</v>
      </c>
      <c r="E35" s="14">
        <v>2.98</v>
      </c>
      <c r="F35" s="14">
        <v>2.9</v>
      </c>
      <c r="G35" s="14">
        <v>2.92</v>
      </c>
      <c r="H35" s="14">
        <v>2.86</v>
      </c>
      <c r="I35" s="14">
        <v>2.91</v>
      </c>
      <c r="J35" s="22">
        <v>2.382</v>
      </c>
      <c r="K35" s="14">
        <v>3.5</v>
      </c>
      <c r="L35" s="14">
        <v>5.09</v>
      </c>
      <c r="M35" s="14">
        <v>0</v>
      </c>
      <c r="N35" s="14">
        <v>2.55</v>
      </c>
    </row>
    <row r="36" spans="1:14" ht="15.75">
      <c r="A36" s="15" t="s">
        <v>50</v>
      </c>
      <c r="B36" s="23">
        <f aca="true" t="shared" si="3" ref="B36:N36">B16+B33+B34+B35</f>
        <v>1787.0159999999998</v>
      </c>
      <c r="C36" s="23">
        <f t="shared" si="3"/>
        <v>156.761</v>
      </c>
      <c r="D36" s="23">
        <f t="shared" si="3"/>
        <v>152.391</v>
      </c>
      <c r="E36" s="23">
        <f t="shared" si="3"/>
        <v>170.51</v>
      </c>
      <c r="F36" s="23">
        <f t="shared" si="3"/>
        <v>179.215</v>
      </c>
      <c r="G36" s="23">
        <f t="shared" si="3"/>
        <v>158.825</v>
      </c>
      <c r="H36" s="23">
        <f t="shared" si="3"/>
        <v>135.915</v>
      </c>
      <c r="I36" s="23">
        <f t="shared" si="3"/>
        <v>90.37499999999999</v>
      </c>
      <c r="J36" s="23">
        <f t="shared" si="3"/>
        <v>96.45500000000001</v>
      </c>
      <c r="K36" s="23">
        <f t="shared" si="3"/>
        <v>139.375</v>
      </c>
      <c r="L36" s="23">
        <f t="shared" si="3"/>
        <v>179.87499999999997</v>
      </c>
      <c r="M36" s="23">
        <f t="shared" si="3"/>
        <v>156.36499999999998</v>
      </c>
      <c r="N36" s="23">
        <f t="shared" si="3"/>
        <v>170.954</v>
      </c>
    </row>
    <row r="37" spans="1:14" ht="15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.75">
      <c r="A38" s="67" t="s">
        <v>83</v>
      </c>
      <c r="B38" s="68"/>
      <c r="C38" s="68"/>
      <c r="D38" s="68"/>
      <c r="E38" s="68"/>
      <c r="F38" s="68"/>
      <c r="G38" s="68"/>
      <c r="H38" s="68"/>
      <c r="I38" s="17"/>
      <c r="J38" s="17"/>
      <c r="K38" s="17"/>
      <c r="L38" s="17"/>
      <c r="M38" s="17"/>
      <c r="N38" s="17"/>
    </row>
    <row r="39" spans="1:14" ht="15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8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7"/>
    </row>
    <row r="41" spans="1:14" ht="18.75">
      <c r="A41" s="27" t="s">
        <v>73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"/>
      <c r="N41" s="7"/>
    </row>
    <row r="42" spans="1:14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</sheetData>
  <sheetProtection/>
  <mergeCells count="2">
    <mergeCell ref="D5:G5"/>
    <mergeCell ref="A38:H3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5" width="9.421875" style="0" customWidth="1"/>
    <col min="6" max="9" width="8.57421875" style="0" customWidth="1"/>
    <col min="10" max="10" width="8.00390625" style="0" customWidth="1"/>
    <col min="11" max="11" width="8.57421875" style="0" customWidth="1"/>
    <col min="12" max="12" width="9.421875" style="0" customWidth="1"/>
    <col min="13" max="14" width="9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98</v>
      </c>
      <c r="J4" s="3"/>
      <c r="K4" s="3"/>
      <c r="L4" s="3"/>
      <c r="M4" s="4"/>
      <c r="N4" s="4"/>
    </row>
    <row r="5" spans="1:14" ht="15.75">
      <c r="A5" s="7"/>
      <c r="B5" s="6"/>
      <c r="C5" s="6"/>
      <c r="D5" s="6"/>
      <c r="E5" s="52" t="s">
        <v>74</v>
      </c>
      <c r="F5" s="52"/>
      <c r="G5" s="6"/>
      <c r="H5" s="6"/>
      <c r="I5" s="5"/>
      <c r="J5" s="5"/>
      <c r="K5" s="4"/>
      <c r="L5" s="4"/>
      <c r="M5" s="4"/>
      <c r="N5" s="4"/>
    </row>
    <row r="6" spans="1:14" ht="15.7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4" ht="25.5">
      <c r="A9" s="37" t="s">
        <v>4</v>
      </c>
      <c r="B9" s="37" t="s">
        <v>92</v>
      </c>
      <c r="C9" s="37" t="s">
        <v>51</v>
      </c>
      <c r="D9" s="37" t="s">
        <v>52</v>
      </c>
      <c r="E9" s="37" t="s">
        <v>53</v>
      </c>
      <c r="F9" s="37" t="s">
        <v>54</v>
      </c>
      <c r="G9" s="37" t="s">
        <v>55</v>
      </c>
      <c r="H9" s="37" t="s">
        <v>56</v>
      </c>
      <c r="I9" s="37" t="s">
        <v>57</v>
      </c>
      <c r="J9" s="37" t="s">
        <v>58</v>
      </c>
      <c r="K9" s="37" t="s">
        <v>59</v>
      </c>
      <c r="L9" s="37" t="s">
        <v>60</v>
      </c>
      <c r="M9" s="37" t="s">
        <v>61</v>
      </c>
      <c r="N9" s="37" t="s">
        <v>46</v>
      </c>
    </row>
    <row r="10" spans="1:14" ht="12.75">
      <c r="A10" s="29" t="s">
        <v>18</v>
      </c>
      <c r="B10" s="49">
        <f aca="true" t="shared" si="0" ref="B10:B36">C10+D10+E10+F10+G10+H10+I10+J10+K10+L10+M10+N10</f>
        <v>6299</v>
      </c>
      <c r="C10" s="50">
        <v>870</v>
      </c>
      <c r="D10" s="50">
        <v>727</v>
      </c>
      <c r="E10" s="50">
        <v>642</v>
      </c>
      <c r="F10" s="50">
        <v>510</v>
      </c>
      <c r="G10" s="50">
        <v>513</v>
      </c>
      <c r="H10" s="50">
        <v>337</v>
      </c>
      <c r="I10" s="50">
        <v>80</v>
      </c>
      <c r="J10" s="50">
        <v>77</v>
      </c>
      <c r="K10" s="50">
        <v>158</v>
      </c>
      <c r="L10" s="50">
        <v>519</v>
      </c>
      <c r="M10" s="50">
        <v>917</v>
      </c>
      <c r="N10" s="50">
        <v>949</v>
      </c>
    </row>
    <row r="11" spans="1:14" ht="12.75">
      <c r="A11" s="29" t="s">
        <v>21</v>
      </c>
      <c r="B11" s="49">
        <f t="shared" si="0"/>
        <v>5862</v>
      </c>
      <c r="C11" s="50">
        <v>786</v>
      </c>
      <c r="D11" s="50">
        <v>814</v>
      </c>
      <c r="E11" s="50">
        <v>633</v>
      </c>
      <c r="F11" s="50">
        <v>528</v>
      </c>
      <c r="G11" s="50">
        <v>375</v>
      </c>
      <c r="H11" s="50">
        <v>361</v>
      </c>
      <c r="I11" s="50">
        <v>211</v>
      </c>
      <c r="J11" s="50">
        <v>124</v>
      </c>
      <c r="K11" s="50">
        <v>293</v>
      </c>
      <c r="L11" s="50">
        <v>399</v>
      </c>
      <c r="M11" s="50">
        <v>629</v>
      </c>
      <c r="N11" s="50">
        <v>709</v>
      </c>
    </row>
    <row r="12" spans="1:14" ht="12.75">
      <c r="A12" s="29" t="s">
        <v>22</v>
      </c>
      <c r="B12" s="49">
        <f t="shared" si="0"/>
        <v>3228</v>
      </c>
      <c r="C12" s="50">
        <v>381</v>
      </c>
      <c r="D12" s="50">
        <v>361</v>
      </c>
      <c r="E12" s="50">
        <v>376</v>
      </c>
      <c r="F12" s="50">
        <v>287</v>
      </c>
      <c r="G12" s="50">
        <v>269</v>
      </c>
      <c r="H12" s="50">
        <v>215</v>
      </c>
      <c r="I12" s="50">
        <v>78</v>
      </c>
      <c r="J12" s="50">
        <v>55</v>
      </c>
      <c r="K12" s="50">
        <v>91</v>
      </c>
      <c r="L12" s="50">
        <v>340</v>
      </c>
      <c r="M12" s="50">
        <v>342</v>
      </c>
      <c r="N12" s="50">
        <v>433</v>
      </c>
    </row>
    <row r="13" spans="1:14" ht="12.75">
      <c r="A13" s="29" t="s">
        <v>23</v>
      </c>
      <c r="B13" s="49">
        <f t="shared" si="0"/>
        <v>5514</v>
      </c>
      <c r="C13" s="50">
        <v>506</v>
      </c>
      <c r="D13" s="50">
        <v>631</v>
      </c>
      <c r="E13" s="50">
        <v>578</v>
      </c>
      <c r="F13" s="50">
        <v>434</v>
      </c>
      <c r="G13" s="50">
        <v>560</v>
      </c>
      <c r="H13" s="50">
        <v>555</v>
      </c>
      <c r="I13" s="50">
        <v>128</v>
      </c>
      <c r="J13" s="50">
        <v>85</v>
      </c>
      <c r="K13" s="50">
        <v>157</v>
      </c>
      <c r="L13" s="50">
        <v>432</v>
      </c>
      <c r="M13" s="50">
        <v>744</v>
      </c>
      <c r="N13" s="50">
        <v>704</v>
      </c>
    </row>
    <row r="14" spans="1:15" ht="15.75">
      <c r="A14" s="29" t="s">
        <v>24</v>
      </c>
      <c r="B14" s="49">
        <f t="shared" si="0"/>
        <v>9517</v>
      </c>
      <c r="C14" s="50">
        <v>1216</v>
      </c>
      <c r="D14" s="50">
        <v>967</v>
      </c>
      <c r="E14" s="50">
        <v>826</v>
      </c>
      <c r="F14" s="50">
        <v>821</v>
      </c>
      <c r="G14" s="50">
        <v>805</v>
      </c>
      <c r="H14" s="50">
        <v>531</v>
      </c>
      <c r="I14" s="50">
        <v>438</v>
      </c>
      <c r="J14" s="50">
        <v>185</v>
      </c>
      <c r="K14" s="50">
        <v>558</v>
      </c>
      <c r="L14" s="50">
        <v>887</v>
      </c>
      <c r="M14" s="50">
        <v>1086</v>
      </c>
      <c r="N14" s="50">
        <v>1197</v>
      </c>
      <c r="O14" s="35"/>
    </row>
    <row r="15" spans="1:15" ht="26.25">
      <c r="A15" s="46" t="s">
        <v>84</v>
      </c>
      <c r="B15" s="49">
        <f t="shared" si="0"/>
        <v>1124.28</v>
      </c>
      <c r="C15" s="50">
        <v>80.47</v>
      </c>
      <c r="D15" s="50">
        <v>80.47</v>
      </c>
      <c r="E15" s="50">
        <v>80.47</v>
      </c>
      <c r="F15" s="50">
        <v>127.14</v>
      </c>
      <c r="G15" s="50">
        <v>127.17</v>
      </c>
      <c r="H15" s="54">
        <v>0</v>
      </c>
      <c r="I15" s="54">
        <v>0</v>
      </c>
      <c r="J15" s="54">
        <v>0</v>
      </c>
      <c r="K15" s="54">
        <v>18</v>
      </c>
      <c r="L15" s="50">
        <v>80</v>
      </c>
      <c r="M15" s="50">
        <v>263.78</v>
      </c>
      <c r="N15" s="50">
        <v>266.78</v>
      </c>
      <c r="O15" s="35"/>
    </row>
    <row r="16" spans="1:14" ht="14.25" customHeight="1">
      <c r="A16" s="28" t="s">
        <v>39</v>
      </c>
      <c r="B16" s="58">
        <f>C16+D16+E16+F16+G16+H16+I16+J16+K16+L16+M16+N16</f>
        <v>31544.28</v>
      </c>
      <c r="C16" s="58">
        <f aca="true" t="shared" si="1" ref="C16:N16">SUM(C10:C15)</f>
        <v>3839.47</v>
      </c>
      <c r="D16" s="58">
        <f t="shared" si="1"/>
        <v>3580.47</v>
      </c>
      <c r="E16" s="58">
        <f t="shared" si="1"/>
        <v>3135.47</v>
      </c>
      <c r="F16" s="58">
        <f t="shared" si="1"/>
        <v>2707.14</v>
      </c>
      <c r="G16" s="58">
        <f t="shared" si="1"/>
        <v>2649.17</v>
      </c>
      <c r="H16" s="58">
        <f t="shared" si="1"/>
        <v>1999</v>
      </c>
      <c r="I16" s="58">
        <f t="shared" si="1"/>
        <v>935</v>
      </c>
      <c r="J16" s="58">
        <f t="shared" si="1"/>
        <v>526</v>
      </c>
      <c r="K16" s="58">
        <f t="shared" si="1"/>
        <v>1275</v>
      </c>
      <c r="L16" s="58">
        <f t="shared" si="1"/>
        <v>2657</v>
      </c>
      <c r="M16" s="58">
        <f t="shared" si="1"/>
        <v>3981.7799999999997</v>
      </c>
      <c r="N16" s="58">
        <f t="shared" si="1"/>
        <v>4258.78</v>
      </c>
    </row>
    <row r="17" spans="1:14" ht="12.75">
      <c r="A17" s="29" t="s">
        <v>35</v>
      </c>
      <c r="B17" s="34">
        <f t="shared" si="0"/>
        <v>5792</v>
      </c>
      <c r="C17" s="33">
        <v>728</v>
      </c>
      <c r="D17" s="33">
        <v>551</v>
      </c>
      <c r="E17" s="33">
        <v>482</v>
      </c>
      <c r="F17" s="33">
        <v>491</v>
      </c>
      <c r="G17" s="33">
        <v>410</v>
      </c>
      <c r="H17" s="33">
        <v>362</v>
      </c>
      <c r="I17" s="33">
        <v>273</v>
      </c>
      <c r="J17" s="33">
        <v>327</v>
      </c>
      <c r="K17" s="33">
        <v>279</v>
      </c>
      <c r="L17" s="33">
        <v>481</v>
      </c>
      <c r="M17" s="33">
        <v>800</v>
      </c>
      <c r="N17" s="33">
        <v>608</v>
      </c>
    </row>
    <row r="18" spans="1:14" ht="12.75">
      <c r="A18" s="29" t="s">
        <v>32</v>
      </c>
      <c r="B18" s="34">
        <f t="shared" si="0"/>
        <v>4809</v>
      </c>
      <c r="C18" s="33">
        <v>799</v>
      </c>
      <c r="D18" s="33">
        <v>945</v>
      </c>
      <c r="E18" s="33">
        <v>683</v>
      </c>
      <c r="F18" s="33">
        <v>359</v>
      </c>
      <c r="G18" s="33">
        <v>178</v>
      </c>
      <c r="H18" s="33">
        <v>175</v>
      </c>
      <c r="I18" s="33">
        <v>124</v>
      </c>
      <c r="J18" s="33">
        <v>140</v>
      </c>
      <c r="K18" s="33">
        <v>176</v>
      </c>
      <c r="L18" s="33">
        <v>207</v>
      </c>
      <c r="M18" s="33">
        <v>422</v>
      </c>
      <c r="N18" s="33">
        <v>601</v>
      </c>
    </row>
    <row r="19" spans="1:14" ht="12.75">
      <c r="A19" s="29" t="s">
        <v>31</v>
      </c>
      <c r="B19" s="34">
        <f t="shared" si="0"/>
        <v>4070</v>
      </c>
      <c r="C19" s="33">
        <v>411</v>
      </c>
      <c r="D19" s="33">
        <v>300</v>
      </c>
      <c r="E19" s="33">
        <v>260</v>
      </c>
      <c r="F19" s="33">
        <v>388</v>
      </c>
      <c r="G19" s="33">
        <v>304</v>
      </c>
      <c r="H19" s="33">
        <v>297</v>
      </c>
      <c r="I19" s="33">
        <v>320</v>
      </c>
      <c r="J19" s="33">
        <v>285</v>
      </c>
      <c r="K19" s="33">
        <v>317</v>
      </c>
      <c r="L19" s="33">
        <v>288</v>
      </c>
      <c r="M19" s="33">
        <v>381</v>
      </c>
      <c r="N19" s="33">
        <v>519</v>
      </c>
    </row>
    <row r="20" spans="1:14" ht="12.75">
      <c r="A20" s="29" t="s">
        <v>25</v>
      </c>
      <c r="B20" s="34">
        <f t="shared" si="0"/>
        <v>2241</v>
      </c>
      <c r="C20" s="33">
        <v>221</v>
      </c>
      <c r="D20" s="33">
        <v>236</v>
      </c>
      <c r="E20" s="33">
        <v>200</v>
      </c>
      <c r="F20" s="33">
        <v>153</v>
      </c>
      <c r="G20" s="33">
        <v>209</v>
      </c>
      <c r="H20" s="33">
        <v>136</v>
      </c>
      <c r="I20" s="33">
        <v>67</v>
      </c>
      <c r="J20" s="33">
        <v>91</v>
      </c>
      <c r="K20" s="33">
        <v>102</v>
      </c>
      <c r="L20" s="33">
        <v>264</v>
      </c>
      <c r="M20" s="33">
        <v>293</v>
      </c>
      <c r="N20" s="33">
        <v>269</v>
      </c>
    </row>
    <row r="21" spans="1:14" ht="12.75">
      <c r="A21" s="29" t="s">
        <v>41</v>
      </c>
      <c r="B21" s="34">
        <f t="shared" si="0"/>
        <v>1871</v>
      </c>
      <c r="C21" s="33">
        <v>138</v>
      </c>
      <c r="D21" s="33">
        <v>104</v>
      </c>
      <c r="E21" s="33">
        <v>103</v>
      </c>
      <c r="F21" s="33">
        <v>36</v>
      </c>
      <c r="G21" s="33">
        <v>59</v>
      </c>
      <c r="H21" s="33">
        <v>586</v>
      </c>
      <c r="I21" s="33">
        <v>213</v>
      </c>
      <c r="J21" s="33">
        <v>277</v>
      </c>
      <c r="K21" s="33">
        <v>43</v>
      </c>
      <c r="L21" s="33">
        <v>68</v>
      </c>
      <c r="M21" s="33">
        <v>116</v>
      </c>
      <c r="N21" s="33">
        <v>128</v>
      </c>
    </row>
    <row r="22" spans="1:14" ht="12.75">
      <c r="A22" s="29" t="s">
        <v>36</v>
      </c>
      <c r="B22" s="34">
        <f t="shared" si="0"/>
        <v>2956</v>
      </c>
      <c r="C22" s="33">
        <v>311</v>
      </c>
      <c r="D22" s="33">
        <v>177</v>
      </c>
      <c r="E22" s="33">
        <v>243</v>
      </c>
      <c r="F22" s="33">
        <v>268</v>
      </c>
      <c r="G22" s="33">
        <v>187</v>
      </c>
      <c r="H22" s="33">
        <v>244</v>
      </c>
      <c r="I22" s="33">
        <v>200</v>
      </c>
      <c r="J22" s="33">
        <v>182</v>
      </c>
      <c r="K22" s="33">
        <v>183</v>
      </c>
      <c r="L22" s="33">
        <v>311</v>
      </c>
      <c r="M22" s="33">
        <v>305</v>
      </c>
      <c r="N22" s="33">
        <v>345</v>
      </c>
    </row>
    <row r="23" spans="1:14" ht="12.75">
      <c r="A23" s="29" t="s">
        <v>37</v>
      </c>
      <c r="B23" s="34">
        <f t="shared" si="0"/>
        <v>2516</v>
      </c>
      <c r="C23" s="33">
        <v>287</v>
      </c>
      <c r="D23" s="33">
        <v>263</v>
      </c>
      <c r="E23" s="33">
        <v>239</v>
      </c>
      <c r="F23" s="33">
        <v>236</v>
      </c>
      <c r="G23" s="33">
        <v>99</v>
      </c>
      <c r="H23" s="33">
        <v>196</v>
      </c>
      <c r="I23" s="33">
        <v>161</v>
      </c>
      <c r="J23" s="33">
        <v>131</v>
      </c>
      <c r="K23" s="33">
        <v>121</v>
      </c>
      <c r="L23" s="33">
        <v>195</v>
      </c>
      <c r="M23" s="33">
        <v>189</v>
      </c>
      <c r="N23" s="33">
        <v>399</v>
      </c>
    </row>
    <row r="24" spans="1:14" ht="12.75">
      <c r="A24" s="29" t="s">
        <v>26</v>
      </c>
      <c r="B24" s="34">
        <f t="shared" si="0"/>
        <v>3733</v>
      </c>
      <c r="C24" s="33">
        <v>390</v>
      </c>
      <c r="D24" s="33">
        <v>336</v>
      </c>
      <c r="E24" s="33">
        <v>350</v>
      </c>
      <c r="F24" s="33">
        <v>322</v>
      </c>
      <c r="G24" s="33">
        <v>261</v>
      </c>
      <c r="H24" s="33">
        <v>275</v>
      </c>
      <c r="I24" s="33">
        <v>210</v>
      </c>
      <c r="J24" s="33">
        <v>194</v>
      </c>
      <c r="K24" s="33">
        <v>219</v>
      </c>
      <c r="L24" s="33">
        <v>365</v>
      </c>
      <c r="M24" s="33">
        <v>360</v>
      </c>
      <c r="N24" s="33">
        <v>451</v>
      </c>
    </row>
    <row r="25" spans="1:14" ht="12.75">
      <c r="A25" s="29" t="s">
        <v>63</v>
      </c>
      <c r="B25" s="60">
        <f t="shared" si="0"/>
        <v>1632.766</v>
      </c>
      <c r="C25" s="33">
        <v>111.87</v>
      </c>
      <c r="D25" s="33">
        <v>111.87</v>
      </c>
      <c r="E25" s="33">
        <v>111.88</v>
      </c>
      <c r="F25" s="33">
        <v>158</v>
      </c>
      <c r="G25" s="33">
        <v>158</v>
      </c>
      <c r="H25" s="61">
        <v>96.146</v>
      </c>
      <c r="I25" s="33">
        <v>142</v>
      </c>
      <c r="J25" s="33">
        <v>108</v>
      </c>
      <c r="K25" s="33">
        <v>157</v>
      </c>
      <c r="L25" s="33">
        <v>150</v>
      </c>
      <c r="M25" s="33">
        <v>160</v>
      </c>
      <c r="N25" s="33">
        <v>168</v>
      </c>
    </row>
    <row r="26" spans="1:14" ht="12.75">
      <c r="A26" s="29" t="s">
        <v>38</v>
      </c>
      <c r="B26" s="34">
        <f t="shared" si="0"/>
        <v>328</v>
      </c>
      <c r="C26" s="33">
        <v>50</v>
      </c>
      <c r="D26" s="33">
        <v>45</v>
      </c>
      <c r="E26" s="33">
        <v>20</v>
      </c>
      <c r="F26" s="33">
        <v>29</v>
      </c>
      <c r="G26" s="33">
        <v>20</v>
      </c>
      <c r="H26" s="33">
        <v>22</v>
      </c>
      <c r="I26" s="33">
        <v>15</v>
      </c>
      <c r="J26" s="33">
        <v>8</v>
      </c>
      <c r="K26" s="33">
        <v>12</v>
      </c>
      <c r="L26" s="33">
        <v>16</v>
      </c>
      <c r="M26" s="33">
        <v>38</v>
      </c>
      <c r="N26" s="33">
        <v>53</v>
      </c>
    </row>
    <row r="27" spans="1:14" ht="27" customHeight="1">
      <c r="A27" s="46" t="s">
        <v>86</v>
      </c>
      <c r="B27" s="34">
        <f>B28+B29</f>
        <v>1453</v>
      </c>
      <c r="C27" s="33">
        <f aca="true" t="shared" si="2" ref="C27:N27">C28+C29</f>
        <v>200</v>
      </c>
      <c r="D27" s="33">
        <f t="shared" si="2"/>
        <v>106</v>
      </c>
      <c r="E27" s="33">
        <f t="shared" si="2"/>
        <v>152</v>
      </c>
      <c r="F27" s="33">
        <f t="shared" si="2"/>
        <v>131</v>
      </c>
      <c r="G27" s="33">
        <f t="shared" si="2"/>
        <v>145</v>
      </c>
      <c r="H27" s="33">
        <f t="shared" si="2"/>
        <v>90</v>
      </c>
      <c r="I27" s="33">
        <f t="shared" si="2"/>
        <v>90</v>
      </c>
      <c r="J27" s="33">
        <f t="shared" si="2"/>
        <v>162</v>
      </c>
      <c r="K27" s="33">
        <f t="shared" si="2"/>
        <v>17</v>
      </c>
      <c r="L27" s="33">
        <f t="shared" si="2"/>
        <v>93</v>
      </c>
      <c r="M27" s="33">
        <f t="shared" si="2"/>
        <v>85</v>
      </c>
      <c r="N27" s="33">
        <f t="shared" si="2"/>
        <v>182</v>
      </c>
    </row>
    <row r="28" spans="1:14" ht="15" customHeight="1">
      <c r="A28" s="29" t="s">
        <v>88</v>
      </c>
      <c r="B28" s="34">
        <f t="shared" si="0"/>
        <v>1106</v>
      </c>
      <c r="C28" s="33">
        <v>160</v>
      </c>
      <c r="D28" s="33">
        <v>94</v>
      </c>
      <c r="E28" s="33">
        <v>133</v>
      </c>
      <c r="F28" s="33">
        <v>116</v>
      </c>
      <c r="G28" s="33">
        <v>131</v>
      </c>
      <c r="H28" s="33">
        <v>76</v>
      </c>
      <c r="I28" s="33">
        <v>76</v>
      </c>
      <c r="J28" s="33">
        <v>34</v>
      </c>
      <c r="K28" s="33">
        <v>3</v>
      </c>
      <c r="L28" s="33">
        <v>76</v>
      </c>
      <c r="M28" s="33">
        <v>65</v>
      </c>
      <c r="N28" s="33">
        <v>142</v>
      </c>
    </row>
    <row r="29" spans="1:14" ht="15" customHeight="1">
      <c r="A29" s="46" t="s">
        <v>87</v>
      </c>
      <c r="B29" s="34">
        <f t="shared" si="0"/>
        <v>347</v>
      </c>
      <c r="C29" s="33">
        <v>40</v>
      </c>
      <c r="D29" s="33">
        <v>12</v>
      </c>
      <c r="E29" s="33">
        <v>19</v>
      </c>
      <c r="F29" s="33">
        <v>15</v>
      </c>
      <c r="G29" s="33">
        <v>14</v>
      </c>
      <c r="H29" s="33">
        <v>14</v>
      </c>
      <c r="I29" s="33">
        <v>14</v>
      </c>
      <c r="J29" s="33">
        <v>128</v>
      </c>
      <c r="K29" s="33">
        <v>14</v>
      </c>
      <c r="L29" s="33">
        <v>17</v>
      </c>
      <c r="M29" s="33">
        <v>20</v>
      </c>
      <c r="N29" s="33">
        <v>40</v>
      </c>
    </row>
    <row r="30" spans="1:15" ht="15">
      <c r="A30" s="29" t="s">
        <v>44</v>
      </c>
      <c r="B30" s="34">
        <f t="shared" si="0"/>
        <v>1935</v>
      </c>
      <c r="C30" s="33">
        <v>506</v>
      </c>
      <c r="D30" s="33">
        <v>450</v>
      </c>
      <c r="E30" s="33">
        <v>490</v>
      </c>
      <c r="F30" s="33">
        <v>78</v>
      </c>
      <c r="G30" s="33">
        <v>0</v>
      </c>
      <c r="H30" s="33">
        <v>0</v>
      </c>
      <c r="I30" s="33">
        <v>0</v>
      </c>
      <c r="J30" s="33">
        <v>41</v>
      </c>
      <c r="K30" s="33">
        <v>10</v>
      </c>
      <c r="L30" s="33">
        <v>0</v>
      </c>
      <c r="M30" s="33">
        <v>150</v>
      </c>
      <c r="N30" s="33">
        <v>210</v>
      </c>
      <c r="O30" s="2"/>
    </row>
    <row r="31" spans="1:16" ht="12.75">
      <c r="A31" s="29" t="s">
        <v>33</v>
      </c>
      <c r="B31" s="34">
        <f t="shared" si="0"/>
        <v>572</v>
      </c>
      <c r="C31" s="33">
        <v>98</v>
      </c>
      <c r="D31" s="33">
        <v>80</v>
      </c>
      <c r="E31" s="33">
        <v>51</v>
      </c>
      <c r="F31" s="33">
        <v>48</v>
      </c>
      <c r="G31" s="33">
        <v>34</v>
      </c>
      <c r="H31" s="33">
        <v>24</v>
      </c>
      <c r="I31" s="33">
        <v>15</v>
      </c>
      <c r="J31" s="33">
        <v>21</v>
      </c>
      <c r="K31" s="33">
        <v>10</v>
      </c>
      <c r="L31" s="33">
        <v>10</v>
      </c>
      <c r="M31" s="33">
        <v>40</v>
      </c>
      <c r="N31" s="33">
        <v>141</v>
      </c>
      <c r="O31" s="62"/>
      <c r="P31" s="63"/>
    </row>
    <row r="32" spans="1:14" ht="12.75">
      <c r="A32" s="29" t="s">
        <v>34</v>
      </c>
      <c r="B32" s="34">
        <f t="shared" si="0"/>
        <v>233</v>
      </c>
      <c r="C32" s="33">
        <v>19</v>
      </c>
      <c r="D32" s="33">
        <v>17</v>
      </c>
      <c r="E32" s="33">
        <v>18</v>
      </c>
      <c r="F32" s="33">
        <v>21</v>
      </c>
      <c r="G32" s="33">
        <v>20</v>
      </c>
      <c r="H32" s="33">
        <v>22</v>
      </c>
      <c r="I32" s="33">
        <v>19</v>
      </c>
      <c r="J32" s="33">
        <v>17</v>
      </c>
      <c r="K32" s="33">
        <v>16</v>
      </c>
      <c r="L32" s="33">
        <v>22</v>
      </c>
      <c r="M32" s="33">
        <v>20</v>
      </c>
      <c r="N32" s="33">
        <v>22</v>
      </c>
    </row>
    <row r="33" spans="1:14" ht="12.75">
      <c r="A33" s="29" t="s">
        <v>27</v>
      </c>
      <c r="B33" s="34">
        <f t="shared" si="0"/>
        <v>1663</v>
      </c>
      <c r="C33" s="33">
        <v>187</v>
      </c>
      <c r="D33" s="33">
        <v>177</v>
      </c>
      <c r="E33" s="33">
        <v>127</v>
      </c>
      <c r="F33" s="33">
        <v>160</v>
      </c>
      <c r="G33" s="33">
        <v>105</v>
      </c>
      <c r="H33" s="33">
        <v>122</v>
      </c>
      <c r="I33" s="33">
        <v>74</v>
      </c>
      <c r="J33" s="33">
        <v>90</v>
      </c>
      <c r="K33" s="33">
        <v>85</v>
      </c>
      <c r="L33" s="33">
        <v>116</v>
      </c>
      <c r="M33" s="33">
        <v>201</v>
      </c>
      <c r="N33" s="33">
        <v>219</v>
      </c>
    </row>
    <row r="34" spans="1:14" ht="12.75">
      <c r="A34" s="29" t="s">
        <v>28</v>
      </c>
      <c r="B34" s="34">
        <f t="shared" si="0"/>
        <v>7721</v>
      </c>
      <c r="C34" s="33">
        <v>817</v>
      </c>
      <c r="D34" s="33">
        <v>507</v>
      </c>
      <c r="E34" s="33">
        <v>625</v>
      </c>
      <c r="F34" s="33">
        <v>653</v>
      </c>
      <c r="G34" s="33">
        <v>531</v>
      </c>
      <c r="H34" s="33">
        <v>704</v>
      </c>
      <c r="I34" s="33">
        <v>548</v>
      </c>
      <c r="J34" s="33">
        <v>530</v>
      </c>
      <c r="K34" s="33">
        <v>540</v>
      </c>
      <c r="L34" s="33">
        <v>645</v>
      </c>
      <c r="M34" s="33">
        <v>836</v>
      </c>
      <c r="N34" s="33">
        <v>785</v>
      </c>
    </row>
    <row r="35" spans="1:14" ht="12.75">
      <c r="A35" s="29" t="s">
        <v>29</v>
      </c>
      <c r="B35" s="34">
        <f t="shared" si="0"/>
        <v>1012</v>
      </c>
      <c r="C35" s="33">
        <v>168</v>
      </c>
      <c r="D35" s="33">
        <v>89</v>
      </c>
      <c r="E35" s="33">
        <v>83</v>
      </c>
      <c r="F35" s="33">
        <v>99</v>
      </c>
      <c r="G35" s="33">
        <v>69</v>
      </c>
      <c r="H35" s="33">
        <v>37</v>
      </c>
      <c r="I35" s="33">
        <v>38</v>
      </c>
      <c r="J35" s="33">
        <v>57</v>
      </c>
      <c r="K35" s="33">
        <v>58</v>
      </c>
      <c r="L35" s="33">
        <v>70</v>
      </c>
      <c r="M35" s="33">
        <v>99</v>
      </c>
      <c r="N35" s="33">
        <v>145</v>
      </c>
    </row>
    <row r="36" spans="1:14" ht="12.75">
      <c r="A36" s="29" t="s">
        <v>30</v>
      </c>
      <c r="B36" s="34">
        <f t="shared" si="0"/>
        <v>16793</v>
      </c>
      <c r="C36" s="33">
        <v>1978</v>
      </c>
      <c r="D36" s="33">
        <v>1335</v>
      </c>
      <c r="E36" s="33">
        <v>1465</v>
      </c>
      <c r="F36" s="33">
        <v>1235</v>
      </c>
      <c r="G36" s="33">
        <v>991</v>
      </c>
      <c r="H36" s="33">
        <v>1415</v>
      </c>
      <c r="I36" s="33">
        <v>1012</v>
      </c>
      <c r="J36" s="33">
        <v>1050</v>
      </c>
      <c r="K36" s="33">
        <v>1634</v>
      </c>
      <c r="L36" s="33">
        <v>1585</v>
      </c>
      <c r="M36" s="33">
        <v>1470</v>
      </c>
      <c r="N36" s="33">
        <v>1623</v>
      </c>
    </row>
    <row r="37" spans="1:14" ht="12.75">
      <c r="A37" s="30" t="s">
        <v>89</v>
      </c>
      <c r="B37" s="60">
        <f>B17+B18+B19+B20+B21+B22+B23+B24+B25+B26+B27+B30+B31+B32+B33+B34+B35+B36</f>
        <v>61330.766</v>
      </c>
      <c r="C37" s="34">
        <f aca="true" t="shared" si="3" ref="C37:N37">C17+C18+C19+C20+C21+C22+C23+C24+C25+C26+C27+C30+C31+C32+C33+C34+C35+C36</f>
        <v>7419.87</v>
      </c>
      <c r="D37" s="34">
        <f t="shared" si="3"/>
        <v>5829.87</v>
      </c>
      <c r="E37" s="34">
        <f t="shared" si="3"/>
        <v>5702.88</v>
      </c>
      <c r="F37" s="34">
        <f t="shared" si="3"/>
        <v>4865</v>
      </c>
      <c r="G37" s="34">
        <f t="shared" si="3"/>
        <v>3780</v>
      </c>
      <c r="H37" s="60">
        <f t="shared" si="3"/>
        <v>4803.146000000001</v>
      </c>
      <c r="I37" s="60">
        <f t="shared" si="3"/>
        <v>3521</v>
      </c>
      <c r="J37" s="34">
        <f t="shared" si="3"/>
        <v>3711</v>
      </c>
      <c r="K37" s="34">
        <f t="shared" si="3"/>
        <v>3979</v>
      </c>
      <c r="L37" s="34">
        <f t="shared" si="3"/>
        <v>4886</v>
      </c>
      <c r="M37" s="34">
        <f t="shared" si="3"/>
        <v>5965</v>
      </c>
      <c r="N37" s="34">
        <f t="shared" si="3"/>
        <v>6868</v>
      </c>
    </row>
    <row r="38" spans="1:14" ht="12.75">
      <c r="A38" s="30" t="s">
        <v>88</v>
      </c>
      <c r="B38" s="60">
        <f>B37-B29</f>
        <v>60983.766</v>
      </c>
      <c r="C38" s="34">
        <f aca="true" t="shared" si="4" ref="C38:N38">C37-C29</f>
        <v>7379.87</v>
      </c>
      <c r="D38" s="34">
        <f t="shared" si="4"/>
        <v>5817.87</v>
      </c>
      <c r="E38" s="34">
        <f t="shared" si="4"/>
        <v>5683.88</v>
      </c>
      <c r="F38" s="34">
        <f t="shared" si="4"/>
        <v>4850</v>
      </c>
      <c r="G38" s="34">
        <f t="shared" si="4"/>
        <v>3766</v>
      </c>
      <c r="H38" s="60">
        <f t="shared" si="4"/>
        <v>4789.146000000001</v>
      </c>
      <c r="I38" s="60">
        <f t="shared" si="4"/>
        <v>3507</v>
      </c>
      <c r="J38" s="34">
        <f t="shared" si="4"/>
        <v>3583</v>
      </c>
      <c r="K38" s="34">
        <f t="shared" si="4"/>
        <v>3965</v>
      </c>
      <c r="L38" s="34">
        <f t="shared" si="4"/>
        <v>4869</v>
      </c>
      <c r="M38" s="34">
        <f t="shared" si="4"/>
        <v>5945</v>
      </c>
      <c r="N38" s="34">
        <f t="shared" si="4"/>
        <v>6828</v>
      </c>
    </row>
    <row r="39" spans="1:14" ht="12.75">
      <c r="A39" s="30" t="s">
        <v>87</v>
      </c>
      <c r="B39" s="34">
        <f>B29</f>
        <v>347</v>
      </c>
      <c r="C39" s="34">
        <f aca="true" t="shared" si="5" ref="C39:N39">C29</f>
        <v>40</v>
      </c>
      <c r="D39" s="34">
        <f t="shared" si="5"/>
        <v>12</v>
      </c>
      <c r="E39" s="34">
        <f t="shared" si="5"/>
        <v>19</v>
      </c>
      <c r="F39" s="34">
        <f t="shared" si="5"/>
        <v>15</v>
      </c>
      <c r="G39" s="34">
        <f t="shared" si="5"/>
        <v>14</v>
      </c>
      <c r="H39" s="60">
        <f t="shared" si="5"/>
        <v>14</v>
      </c>
      <c r="I39" s="34">
        <f t="shared" si="5"/>
        <v>14</v>
      </c>
      <c r="J39" s="34">
        <f t="shared" si="5"/>
        <v>128</v>
      </c>
      <c r="K39" s="34">
        <f t="shared" si="5"/>
        <v>14</v>
      </c>
      <c r="L39" s="34">
        <f t="shared" si="5"/>
        <v>17</v>
      </c>
      <c r="M39" s="34">
        <f t="shared" si="5"/>
        <v>20</v>
      </c>
      <c r="N39" s="34">
        <f t="shared" si="5"/>
        <v>40</v>
      </c>
    </row>
    <row r="40" spans="1:14" ht="38.25">
      <c r="A40" s="31" t="s">
        <v>62</v>
      </c>
      <c r="B40" s="47">
        <f>C40+D40+E40+F40+G40+H40+I40+J40+K40+L40+M40+N40</f>
        <v>5266.35</v>
      </c>
      <c r="C40" s="48">
        <v>581</v>
      </c>
      <c r="D40" s="48">
        <v>498</v>
      </c>
      <c r="E40" s="48">
        <v>456.5</v>
      </c>
      <c r="F40" s="48">
        <v>373.5</v>
      </c>
      <c r="G40" s="48">
        <v>373.5</v>
      </c>
      <c r="H40" s="48">
        <v>332</v>
      </c>
      <c r="I40" s="48">
        <v>352.75</v>
      </c>
      <c r="J40" s="48">
        <v>373.5</v>
      </c>
      <c r="K40" s="48">
        <v>373.5</v>
      </c>
      <c r="L40" s="48">
        <v>369.35</v>
      </c>
      <c r="M40" s="48">
        <v>560.25</v>
      </c>
      <c r="N40" s="48">
        <v>622.5</v>
      </c>
    </row>
    <row r="41" spans="1:14" ht="76.5">
      <c r="A41" s="31" t="s">
        <v>94</v>
      </c>
      <c r="B41" s="47">
        <f>C41+D41+E41+F41+G41+H41+I41+J41+K41+L41+M41+N41</f>
        <v>2487.2400000000002</v>
      </c>
      <c r="C41" s="48">
        <v>274.4</v>
      </c>
      <c r="D41" s="48">
        <v>235.2</v>
      </c>
      <c r="E41" s="48">
        <v>215.6</v>
      </c>
      <c r="F41" s="48">
        <v>176.4</v>
      </c>
      <c r="G41" s="48">
        <v>176.4</v>
      </c>
      <c r="H41" s="48">
        <v>156.8</v>
      </c>
      <c r="I41" s="48">
        <v>166.6</v>
      </c>
      <c r="J41" s="48">
        <v>176.4</v>
      </c>
      <c r="K41" s="48">
        <v>176.4</v>
      </c>
      <c r="L41" s="48">
        <v>174.44</v>
      </c>
      <c r="M41" s="48">
        <v>264.6</v>
      </c>
      <c r="N41" s="48">
        <v>294</v>
      </c>
    </row>
    <row r="42" spans="1:14" ht="25.5">
      <c r="A42" s="32" t="s">
        <v>90</v>
      </c>
      <c r="B42" s="64">
        <f>B16+B37+B40+B41</f>
        <v>100628.63600000001</v>
      </c>
      <c r="C42" s="55">
        <f aca="true" t="shared" si="6" ref="C42:N42">C16+C37+C40+C41</f>
        <v>12114.74</v>
      </c>
      <c r="D42" s="55">
        <f t="shared" si="6"/>
        <v>10143.54</v>
      </c>
      <c r="E42" s="55">
        <f t="shared" si="6"/>
        <v>9510.45</v>
      </c>
      <c r="F42" s="55">
        <f t="shared" si="6"/>
        <v>8122.039999999999</v>
      </c>
      <c r="G42" s="55">
        <f t="shared" si="6"/>
        <v>6979.07</v>
      </c>
      <c r="H42" s="64">
        <f t="shared" si="6"/>
        <v>7290.946000000001</v>
      </c>
      <c r="I42" s="55">
        <f t="shared" si="6"/>
        <v>4975.35</v>
      </c>
      <c r="J42" s="55">
        <f t="shared" si="6"/>
        <v>4786.9</v>
      </c>
      <c r="K42" s="55">
        <f t="shared" si="6"/>
        <v>5803.9</v>
      </c>
      <c r="L42" s="55">
        <f t="shared" si="6"/>
        <v>8086.79</v>
      </c>
      <c r="M42" s="55">
        <f t="shared" si="6"/>
        <v>10771.63</v>
      </c>
      <c r="N42" s="55">
        <f t="shared" si="6"/>
        <v>12043.279999999999</v>
      </c>
    </row>
    <row r="43" spans="1:14" ht="13.5" customHeight="1">
      <c r="A43" s="30" t="s">
        <v>88</v>
      </c>
      <c r="B43" s="64">
        <f>B42-B44</f>
        <v>100281.63600000001</v>
      </c>
      <c r="C43" s="56">
        <f aca="true" t="shared" si="7" ref="C43:N43">C42-C44</f>
        <v>12074.74</v>
      </c>
      <c r="D43" s="56">
        <f t="shared" si="7"/>
        <v>10131.54</v>
      </c>
      <c r="E43" s="56">
        <f t="shared" si="7"/>
        <v>9491.45</v>
      </c>
      <c r="F43" s="56">
        <f t="shared" si="7"/>
        <v>8107.039999999999</v>
      </c>
      <c r="G43" s="56">
        <f t="shared" si="7"/>
        <v>6965.07</v>
      </c>
      <c r="H43" s="64">
        <f t="shared" si="7"/>
        <v>7276.946000000001</v>
      </c>
      <c r="I43" s="56">
        <f t="shared" si="7"/>
        <v>4961.35</v>
      </c>
      <c r="J43" s="56">
        <f t="shared" si="7"/>
        <v>4658.9</v>
      </c>
      <c r="K43" s="56">
        <f t="shared" si="7"/>
        <v>5789.9</v>
      </c>
      <c r="L43" s="56">
        <f t="shared" si="7"/>
        <v>8069.79</v>
      </c>
      <c r="M43" s="56">
        <f t="shared" si="7"/>
        <v>10751.63</v>
      </c>
      <c r="N43" s="56">
        <f t="shared" si="7"/>
        <v>12003.279999999999</v>
      </c>
    </row>
    <row r="44" spans="1:15" ht="12.75">
      <c r="A44" s="30" t="s">
        <v>87</v>
      </c>
      <c r="B44" s="57">
        <f>B39</f>
        <v>347</v>
      </c>
      <c r="C44" s="57">
        <f aca="true" t="shared" si="8" ref="C44:N44">C39</f>
        <v>40</v>
      </c>
      <c r="D44" s="57">
        <f t="shared" si="8"/>
        <v>12</v>
      </c>
      <c r="E44" s="57">
        <f t="shared" si="8"/>
        <v>19</v>
      </c>
      <c r="F44" s="57">
        <f t="shared" si="8"/>
        <v>15</v>
      </c>
      <c r="G44" s="57">
        <f t="shared" si="8"/>
        <v>14</v>
      </c>
      <c r="H44" s="57">
        <f t="shared" si="8"/>
        <v>14</v>
      </c>
      <c r="I44" s="57">
        <f t="shared" si="8"/>
        <v>14</v>
      </c>
      <c r="J44" s="57">
        <f t="shared" si="8"/>
        <v>128</v>
      </c>
      <c r="K44" s="57">
        <f t="shared" si="8"/>
        <v>14</v>
      </c>
      <c r="L44" s="57">
        <f t="shared" si="8"/>
        <v>17</v>
      </c>
      <c r="M44" s="57">
        <f t="shared" si="8"/>
        <v>20</v>
      </c>
      <c r="N44" s="57">
        <f t="shared" si="8"/>
        <v>40</v>
      </c>
      <c r="O44" s="53"/>
    </row>
    <row r="45" spans="1:14" ht="15.75">
      <c r="A45" s="16"/>
      <c r="B45" s="17"/>
      <c r="C45" s="17" t="s">
        <v>97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8.75">
      <c r="A46" s="27" t="s">
        <v>77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7"/>
      <c r="N46" s="7"/>
    </row>
    <row r="47" spans="1:1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7" max="8" width="8.140625" style="0" customWidth="1"/>
    <col min="9" max="9" width="8.57421875" style="0" customWidth="1"/>
    <col min="10" max="10" width="8.421875" style="0" customWidth="1"/>
    <col min="11" max="11" width="9.57421875" style="0" customWidth="1"/>
    <col min="12" max="12" width="9.28125" style="0" customWidth="1"/>
    <col min="13" max="14" width="10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99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74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6" t="s">
        <v>4</v>
      </c>
      <c r="B9" s="36" t="s">
        <v>92</v>
      </c>
      <c r="C9" s="36" t="s">
        <v>51</v>
      </c>
      <c r="D9" s="36" t="s">
        <v>52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6" t="s">
        <v>15</v>
      </c>
      <c r="M9" s="36" t="s">
        <v>16</v>
      </c>
      <c r="N9" s="36" t="s">
        <v>46</v>
      </c>
    </row>
    <row r="10" spans="1:14" ht="31.5">
      <c r="A10" s="45" t="s">
        <v>86</v>
      </c>
      <c r="B10" s="18">
        <f>C10+D10+E10+F10+G10+H10+I10+J10+K10+L10+M10+N10</f>
        <v>2.4819999999999998</v>
      </c>
      <c r="C10" s="19">
        <f>C11+C12</f>
        <v>0.483</v>
      </c>
      <c r="D10" s="19">
        <f aca="true" t="shared" si="0" ref="D10:N10">D11+D12</f>
        <v>0.543</v>
      </c>
      <c r="E10" s="19">
        <f t="shared" si="0"/>
        <v>0.3467</v>
      </c>
      <c r="F10" s="19">
        <f t="shared" si="0"/>
        <v>0.0793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0.138</v>
      </c>
      <c r="M10" s="19">
        <f t="shared" si="0"/>
        <v>0.392</v>
      </c>
      <c r="N10" s="19">
        <f t="shared" si="0"/>
        <v>0.5</v>
      </c>
    </row>
    <row r="11" spans="1:14" ht="31.5">
      <c r="A11" s="45" t="s">
        <v>88</v>
      </c>
      <c r="B11" s="18">
        <f>C11+D11+E11+F11+G11+H11+I11+J11+K11+L11+M11+N11</f>
        <v>1.9485999999999997</v>
      </c>
      <c r="C11" s="19">
        <v>0.3585</v>
      </c>
      <c r="D11" s="19">
        <v>0.4223</v>
      </c>
      <c r="E11" s="19">
        <v>0.2628</v>
      </c>
      <c r="F11" s="19">
        <v>0.061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0.105</v>
      </c>
      <c r="M11" s="19">
        <v>0.299</v>
      </c>
      <c r="N11" s="19">
        <v>0.44</v>
      </c>
    </row>
    <row r="12" spans="1:14" ht="19.5" customHeight="1">
      <c r="A12" s="45" t="s">
        <v>87</v>
      </c>
      <c r="B12" s="18">
        <f>C12+D12+E12+F12+G12+H12+I12+J12+K12+L12+M12+N12</f>
        <v>0.5333999999999999</v>
      </c>
      <c r="C12" s="19">
        <v>0.1245</v>
      </c>
      <c r="D12" s="19">
        <v>0.1207</v>
      </c>
      <c r="E12" s="19">
        <v>0.0839</v>
      </c>
      <c r="F12" s="19">
        <v>0.0183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0.033</v>
      </c>
      <c r="M12" s="19">
        <v>0.093</v>
      </c>
      <c r="N12" s="19">
        <v>0.06</v>
      </c>
    </row>
    <row r="13" spans="1:14" ht="31.5">
      <c r="A13" s="15" t="s">
        <v>90</v>
      </c>
      <c r="B13" s="18">
        <f>B10</f>
        <v>2.4819999999999998</v>
      </c>
      <c r="C13" s="18">
        <f>C10</f>
        <v>0.483</v>
      </c>
      <c r="D13" s="18">
        <f aca="true" t="shared" si="1" ref="D13:N13">D10</f>
        <v>0.543</v>
      </c>
      <c r="E13" s="18">
        <f t="shared" si="1"/>
        <v>0.3467</v>
      </c>
      <c r="F13" s="18">
        <f t="shared" si="1"/>
        <v>0.0793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0.138</v>
      </c>
      <c r="M13" s="18">
        <f t="shared" si="1"/>
        <v>0.392</v>
      </c>
      <c r="N13" s="18">
        <f t="shared" si="1"/>
        <v>0.5</v>
      </c>
    </row>
    <row r="14" spans="1:14" ht="33.75" customHeight="1">
      <c r="A14" s="45" t="s">
        <v>88</v>
      </c>
      <c r="B14" s="18">
        <f>C14+D14+E14+F14+G14+H14+I14+J14+K14+L14+M14+N14</f>
        <v>1.9485999999999997</v>
      </c>
      <c r="C14" s="18">
        <v>0.3585</v>
      </c>
      <c r="D14" s="18">
        <v>0.4223</v>
      </c>
      <c r="E14" s="18">
        <v>0.2628</v>
      </c>
      <c r="F14" s="18">
        <v>0.061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0.105</v>
      </c>
      <c r="M14" s="18">
        <v>0.299</v>
      </c>
      <c r="N14" s="18">
        <v>0.44</v>
      </c>
    </row>
    <row r="15" spans="1:14" ht="21.75" customHeight="1">
      <c r="A15" s="45" t="s">
        <v>87</v>
      </c>
      <c r="B15" s="18">
        <f>C15+D15+E15+F15+G15+H15+I15+J15+K15+L15+M15+N15</f>
        <v>0.5333999999999999</v>
      </c>
      <c r="C15" s="18">
        <v>0.1245</v>
      </c>
      <c r="D15" s="18">
        <v>0.1207</v>
      </c>
      <c r="E15" s="18">
        <v>0.0839</v>
      </c>
      <c r="F15" s="18">
        <v>0.0183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0.033</v>
      </c>
      <c r="M15" s="18">
        <v>0.093</v>
      </c>
      <c r="N15" s="18">
        <v>0.06</v>
      </c>
    </row>
    <row r="16" spans="1:14" ht="15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.75">
      <c r="A20" s="27" t="s">
        <v>77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7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9.7109375" style="0" customWidth="1"/>
    <col min="4" max="4" width="7.421875" style="0" customWidth="1"/>
    <col min="5" max="5" width="8.28125" style="0" customWidth="1"/>
    <col min="6" max="6" width="8.00390625" style="0" customWidth="1"/>
    <col min="7" max="7" width="7.710937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8.421875" style="0" customWidth="1"/>
    <col min="12" max="12" width="6.8515625" style="0" customWidth="1"/>
    <col min="13" max="13" width="9.421875" style="0" customWidth="1"/>
    <col min="14" max="14" width="8.140625" style="0" customWidth="1"/>
    <col min="15" max="15" width="10.00390625" style="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96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74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78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91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6" t="s">
        <v>4</v>
      </c>
      <c r="B9" s="36" t="s">
        <v>79</v>
      </c>
      <c r="C9" s="36" t="s">
        <v>92</v>
      </c>
      <c r="D9" s="36" t="s">
        <v>6</v>
      </c>
      <c r="E9" s="36" t="s">
        <v>7</v>
      </c>
      <c r="F9" s="36" t="s">
        <v>8</v>
      </c>
      <c r="G9" s="36" t="s">
        <v>9</v>
      </c>
      <c r="H9" s="36" t="s">
        <v>10</v>
      </c>
      <c r="I9" s="36" t="s">
        <v>11</v>
      </c>
      <c r="J9" s="36" t="s">
        <v>12</v>
      </c>
      <c r="K9" s="36" t="s">
        <v>13</v>
      </c>
      <c r="L9" s="36" t="s">
        <v>14</v>
      </c>
      <c r="M9" s="36" t="s">
        <v>15</v>
      </c>
      <c r="N9" s="36" t="s">
        <v>16</v>
      </c>
      <c r="O9" s="36" t="s">
        <v>46</v>
      </c>
    </row>
    <row r="10" spans="1:15" ht="15.75">
      <c r="A10" s="44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</row>
    <row r="11" spans="1:15" ht="25.5" customHeight="1">
      <c r="A11" s="69" t="s">
        <v>41</v>
      </c>
      <c r="B11" s="20" t="s">
        <v>80</v>
      </c>
      <c r="C11" s="23">
        <f>D11+E11+F11+G11+H11+I11+J11+K11+L11+M11+N11+O11</f>
        <v>7.093</v>
      </c>
      <c r="D11" s="22">
        <v>2.015</v>
      </c>
      <c r="E11" s="22">
        <v>1.82</v>
      </c>
      <c r="F11" s="22">
        <v>1.023</v>
      </c>
      <c r="G11" s="22">
        <v>0.46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0.575</v>
      </c>
      <c r="O11" s="22">
        <v>1.2</v>
      </c>
    </row>
    <row r="12" spans="1:15" ht="25.5" customHeight="1">
      <c r="A12" s="70"/>
      <c r="B12" s="20" t="s">
        <v>81</v>
      </c>
      <c r="C12" s="23">
        <f>D12+E12+F12+G12+H12+I12+J12+K12+L12+M12+N12+O12</f>
        <v>7.7250000000000005</v>
      </c>
      <c r="D12" s="22">
        <v>1.705</v>
      </c>
      <c r="E12" s="22">
        <v>1.31</v>
      </c>
      <c r="F12" s="22">
        <v>1.55</v>
      </c>
      <c r="G12" s="22">
        <v>0.54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0.92</v>
      </c>
      <c r="O12" s="22">
        <v>1.7</v>
      </c>
    </row>
    <row r="13" spans="1:15" ht="18" customHeight="1">
      <c r="A13" s="38"/>
      <c r="B13" s="38"/>
      <c r="C13" s="1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8.75" customHeight="1">
      <c r="A14" s="38"/>
      <c r="B14" s="38"/>
      <c r="C14" s="17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.75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7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8.75">
      <c r="A17" s="27" t="s">
        <v>82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</sheetData>
  <sheetProtection/>
  <mergeCells count="1">
    <mergeCell ref="A11:A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2017-12-08T12:39:22Z</cp:lastPrinted>
  <dcterms:created xsi:type="dcterms:W3CDTF">1996-10-08T23:32:33Z</dcterms:created>
  <dcterms:modified xsi:type="dcterms:W3CDTF">2017-12-28T12:20:07Z</dcterms:modified>
  <cp:category/>
  <cp:version/>
  <cp:contentType/>
  <cp:contentStatus/>
</cp:coreProperties>
</file>