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 (c)" sheetId="1" r:id="rId1"/>
  </sheets>
  <definedNames>
    <definedName name="_xlfn.AGGREGATE" hidden="1">#NAME?</definedName>
    <definedName name="_xlnm.Print_Titles" localSheetId="0">'дод 2 (c)'!$9:$9</definedName>
    <definedName name="_xlnm.Print_Area" localSheetId="0">'дод 2 (c)'!$A$1:$F$41</definedName>
  </definedNames>
  <calcPr fullCalcOnLoad="1"/>
</workbook>
</file>

<file path=xl/sharedStrings.xml><?xml version="1.0" encoding="utf-8"?>
<sst xmlns="http://schemas.openxmlformats.org/spreadsheetml/2006/main" count="68" uniqueCount="62">
  <si>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</si>
  <si>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</si>
  <si>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</si>
  <si>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</si>
  <si>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</si>
  <si>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</si>
  <si>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</si>
  <si>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</si>
  <si>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</si>
  <si>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</si>
  <si>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</si>
  <si>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</si>
  <si>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</si>
  <si>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</si>
  <si>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</si>
  <si>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</si>
  <si>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</si>
  <si>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</si>
  <si>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</si>
  <si>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</si>
  <si>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</si>
  <si>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</si>
  <si>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</si>
  <si>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</si>
  <si>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</si>
  <si>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</si>
  <si>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</si>
  <si>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</si>
  <si>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</si>
  <si>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</si>
  <si>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</si>
  <si>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</si>
  <si>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</si>
  <si>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</si>
  <si>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</si>
  <si>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</si>
  <si>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</si>
  <si>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</si>
  <si>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</si>
  <si>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</si>
  <si>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</si>
  <si>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</si>
  <si>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</si>
  <si>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</si>
  <si>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</si>
  <si>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</si>
  <si>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</si>
  <si>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</si>
  <si>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</si>
  <si>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</si>
  <si>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</si>
  <si>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</si>
  <si>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</si>
  <si>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</si>
  <si>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</si>
  <si>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</si>
  <si>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Додаток 1</t>
  </si>
  <si>
    <t>до рішення виконавчого комітету</t>
  </si>
  <si>
    <t>економіки та інвестицій</t>
  </si>
  <si>
    <t>Заступник директора департаменту фінансів,</t>
  </si>
  <si>
    <t>Л.І. Співакова</t>
  </si>
  <si>
    <t>від 23.07.2019 № 405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</si>
</sst>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3" fillId="3" borderId="0" applyNumberFormat="0" applyBorder="0" applyAlignment="0" applyProtection="0"/>
    <xf numFmtId="0" fontId="14" fillId="4" borderId="0" applyNumberFormat="0" applyBorder="0" applyAlignment="0" applyProtection="0"/>
    <xf numFmtId="0" fontId="43" fillId="5" borderId="0" applyNumberFormat="0" applyBorder="0" applyAlignment="0" applyProtection="0"/>
    <xf numFmtId="0" fontId="14" fillId="6" borderId="0" applyNumberFormat="0" applyBorder="0" applyAlignment="0" applyProtection="0"/>
    <xf numFmtId="0" fontId="43" fillId="7" borderId="0" applyNumberFormat="0" applyBorder="0" applyAlignment="0" applyProtection="0"/>
    <xf numFmtId="0" fontId="14" fillId="8" borderId="0" applyNumberFormat="0" applyBorder="0" applyAlignment="0" applyProtection="0"/>
    <xf numFmtId="0" fontId="43" fillId="9" borderId="0" applyNumberFormat="0" applyBorder="0" applyAlignment="0" applyProtection="0"/>
    <xf numFmtId="0" fontId="14" fillId="10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43" fillId="15" borderId="0" applyNumberFormat="0" applyBorder="0" applyAlignment="0" applyProtection="0"/>
    <xf numFmtId="0" fontId="14" fillId="16" borderId="0" applyNumberFormat="0" applyBorder="0" applyAlignment="0" applyProtection="0"/>
    <xf numFmtId="0" fontId="43" fillId="17" borderId="0" applyNumberFormat="0" applyBorder="0" applyAlignment="0" applyProtection="0"/>
    <xf numFmtId="0" fontId="14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8" borderId="0" applyNumberFormat="0" applyBorder="0" applyAlignment="0" applyProtection="0"/>
    <xf numFmtId="0" fontId="43" fillId="20" borderId="0" applyNumberFormat="0" applyBorder="0" applyAlignment="0" applyProtection="0"/>
    <xf numFmtId="0" fontId="14" fillId="14" borderId="0" applyNumberFormat="0" applyBorder="0" applyAlignment="0" applyProtection="0"/>
    <xf numFmtId="0" fontId="43" fillId="21" borderId="0" applyNumberFormat="0" applyBorder="0" applyAlignment="0" applyProtection="0"/>
    <xf numFmtId="0" fontId="14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16" borderId="0" applyNumberFormat="0" applyBorder="0" applyAlignment="0" applyProtection="0"/>
    <xf numFmtId="0" fontId="44" fillId="26" borderId="0" applyNumberFormat="0" applyBorder="0" applyAlignment="0" applyProtection="0"/>
    <xf numFmtId="0" fontId="13" fillId="18" borderId="0" applyNumberFormat="0" applyBorder="0" applyAlignment="0" applyProtection="0"/>
    <xf numFmtId="0" fontId="44" fillId="27" borderId="0" applyNumberFormat="0" applyBorder="0" applyAlignment="0" applyProtection="0"/>
    <xf numFmtId="0" fontId="13" fillId="28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47" borderId="9" applyNumberFormat="0" applyAlignment="0" applyProtection="0"/>
    <xf numFmtId="0" fontId="10" fillId="48" borderId="10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6" fillId="4" borderId="0" applyNumberFormat="0" applyBorder="0" applyAlignment="0" applyProtection="0"/>
    <xf numFmtId="0" fontId="5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6" fillId="50" borderId="14" applyNumberFormat="0" applyAlignment="0" applyProtection="0"/>
    <xf numFmtId="0" fontId="18" fillId="0" borderId="15" applyNumberFormat="0" applyFill="0" applyAlignment="0" applyProtection="0"/>
    <xf numFmtId="0" fontId="57" fillId="54" borderId="0" applyNumberFormat="0" applyBorder="0" applyAlignment="0" applyProtection="0"/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 vertical="top"/>
    </xf>
    <xf numFmtId="0" fontId="27" fillId="0" borderId="0" xfId="0" applyFont="1" applyFill="1" applyAlignment="1">
      <alignment/>
    </xf>
    <xf numFmtId="0" fontId="34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7" fillId="56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 wrapText="1"/>
    </xf>
    <xf numFmtId="0" fontId="33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6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7" fillId="56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9.16015625" defaultRowHeight="12.75" customHeight="1"/>
  <cols>
    <col min="1" max="1" width="14" style="3" customWidth="1"/>
    <col min="2" max="2" width="36" style="3" customWidth="1"/>
    <col min="3" max="3" width="18.16015625" style="3" bestFit="1" customWidth="1"/>
    <col min="4" max="4" width="20.83203125" style="3" customWidth="1"/>
    <col min="5" max="5" width="20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1" width="9.16015625" style="4" customWidth="1"/>
    <col min="12" max="12" width="18.33203125" style="4" customWidth="1"/>
    <col min="13" max="13" width="16.5" style="4" customWidth="1"/>
    <col min="14" max="14" width="14" style="4" bestFit="1" customWidth="1"/>
    <col min="15" max="16384" width="9.16015625" style="4" customWidth="1"/>
  </cols>
  <sheetData>
    <row r="1" spans="1:6" ht="16.5" customHeight="1">
      <c r="A1" s="73">
        <v>3</v>
      </c>
      <c r="B1" s="73"/>
      <c r="C1" s="73"/>
      <c r="D1" s="73"/>
      <c r="E1" s="73"/>
      <c r="F1" s="73"/>
    </row>
    <row r="2" spans="1:7" s="49" customFormat="1" ht="22.5" customHeight="1">
      <c r="A2" s="55"/>
      <c r="B2" s="55"/>
      <c r="C2" s="55"/>
      <c r="D2" s="72" t="s">
        <v>56</v>
      </c>
      <c r="E2" s="72"/>
      <c r="F2" s="63"/>
      <c r="G2" s="22"/>
    </row>
    <row r="3" spans="1:6" ht="16.5" customHeight="1">
      <c r="A3" s="56"/>
      <c r="B3" s="56"/>
      <c r="C3" s="56"/>
      <c r="D3" s="24" t="s">
        <v>57</v>
      </c>
      <c r="E3" s="62"/>
      <c r="F3" s="63"/>
    </row>
    <row r="4" spans="1:6" ht="21" customHeight="1">
      <c r="A4" s="57"/>
      <c r="B4" s="57"/>
      <c r="C4" s="58"/>
      <c r="D4" s="24" t="s">
        <v>61</v>
      </c>
      <c r="E4" s="62"/>
      <c r="F4" s="63"/>
    </row>
    <row r="5" spans="1:6" ht="19.5" customHeight="1">
      <c r="A5" s="52"/>
      <c r="B5" s="52"/>
      <c r="C5" s="53"/>
      <c r="D5" s="54"/>
      <c r="E5" s="54"/>
      <c r="F5" s="54"/>
    </row>
    <row r="6" spans="1:6" ht="19.5" customHeight="1">
      <c r="A6" s="52"/>
      <c r="B6" s="52"/>
      <c r="C6" s="53"/>
      <c r="D6" s="54"/>
      <c r="E6" s="54"/>
      <c r="F6" s="54"/>
    </row>
    <row r="7" spans="1:7" s="6" customFormat="1" ht="20.25">
      <c r="A7" s="74" t="s">
        <v>45</v>
      </c>
      <c r="B7" s="74"/>
      <c r="C7" s="74"/>
      <c r="D7" s="74"/>
      <c r="E7" s="74"/>
      <c r="F7" s="74"/>
      <c r="G7" s="5"/>
    </row>
    <row r="8" spans="1:6" ht="16.5" customHeight="1">
      <c r="A8" s="75"/>
      <c r="B8" s="75"/>
      <c r="C8" s="75"/>
      <c r="D8" s="75"/>
      <c r="E8" s="75"/>
      <c r="F8" s="7" t="s">
        <v>13</v>
      </c>
    </row>
    <row r="9" spans="1:7" s="10" customFormat="1" ht="24.75" customHeight="1">
      <c r="A9" s="76" t="s">
        <v>0</v>
      </c>
      <c r="B9" s="76" t="s">
        <v>46</v>
      </c>
      <c r="C9" s="76" t="s">
        <v>47</v>
      </c>
      <c r="D9" s="76" t="s">
        <v>2</v>
      </c>
      <c r="E9" s="76" t="s">
        <v>3</v>
      </c>
      <c r="F9" s="76"/>
      <c r="G9" s="9"/>
    </row>
    <row r="10" spans="1:7" s="10" customFormat="1" ht="29.25" customHeight="1">
      <c r="A10" s="76"/>
      <c r="B10" s="76"/>
      <c r="C10" s="76"/>
      <c r="D10" s="76"/>
      <c r="E10" s="8" t="s">
        <v>47</v>
      </c>
      <c r="F10" s="41" t="s">
        <v>48</v>
      </c>
      <c r="G10" s="9"/>
    </row>
    <row r="11" spans="1:7" s="11" customFormat="1" ht="15.75">
      <c r="A11" s="26" t="s">
        <v>4</v>
      </c>
      <c r="B11" s="27" t="s">
        <v>5</v>
      </c>
      <c r="C11" s="1">
        <f aca="true" t="shared" si="0" ref="C11:C16">D11+E11</f>
        <v>85876216.68</v>
      </c>
      <c r="D11" s="1">
        <f>D14+D12</f>
        <v>-444374449.56</v>
      </c>
      <c r="E11" s="1">
        <f>E14+E12</f>
        <v>530250666.24</v>
      </c>
      <c r="F11" s="1">
        <f>F14+F12</f>
        <v>523462575.81</v>
      </c>
      <c r="G11" s="3"/>
    </row>
    <row r="12" spans="1:7" s="45" customFormat="1" ht="15.75">
      <c r="A12" s="28" t="s">
        <v>53</v>
      </c>
      <c r="B12" s="29" t="s">
        <v>54</v>
      </c>
      <c r="C12" s="2">
        <f t="shared" si="0"/>
        <v>48093527</v>
      </c>
      <c r="D12" s="2">
        <f>D13</f>
        <v>0</v>
      </c>
      <c r="E12" s="2">
        <f>E13</f>
        <v>48093527</v>
      </c>
      <c r="F12" s="2">
        <f>F13</f>
        <v>48093527</v>
      </c>
      <c r="G12" s="44"/>
    </row>
    <row r="13" spans="1:7" s="45" customFormat="1" ht="23.25" customHeight="1">
      <c r="A13" s="28" t="s">
        <v>55</v>
      </c>
      <c r="B13" s="29" t="s">
        <v>18</v>
      </c>
      <c r="C13" s="2">
        <f t="shared" si="0"/>
        <v>48093527</v>
      </c>
      <c r="D13" s="2">
        <v>0</v>
      </c>
      <c r="E13" s="2">
        <f>E26</f>
        <v>48093527</v>
      </c>
      <c r="F13" s="2">
        <f>F26</f>
        <v>48093527</v>
      </c>
      <c r="G13" s="44"/>
    </row>
    <row r="14" spans="1:7" s="11" customFormat="1" ht="45.75" customHeight="1">
      <c r="A14" s="28" t="s">
        <v>6</v>
      </c>
      <c r="B14" s="29" t="s">
        <v>7</v>
      </c>
      <c r="C14" s="2">
        <f t="shared" si="0"/>
        <v>37782689.68000001</v>
      </c>
      <c r="D14" s="2">
        <f>D17+D15+D16</f>
        <v>-444374449.56</v>
      </c>
      <c r="E14" s="2">
        <f>E17+E15+E16</f>
        <v>482157139.24</v>
      </c>
      <c r="F14" s="2">
        <f>F17+F15+F16</f>
        <v>475369048.81</v>
      </c>
      <c r="G14" s="3"/>
    </row>
    <row r="15" spans="1:7" s="11" customFormat="1" ht="15.75">
      <c r="A15" s="28" t="s">
        <v>38</v>
      </c>
      <c r="B15" s="29" t="s">
        <v>39</v>
      </c>
      <c r="C15" s="2">
        <f t="shared" si="0"/>
        <v>37782689.68</v>
      </c>
      <c r="D15" s="2">
        <f>400000+4488811+22315673.67+638190+207500+350000+150000+250000+2164.58+150000</f>
        <v>28952339.25</v>
      </c>
      <c r="E15" s="2">
        <f>8771649.27+50000+8701.16</f>
        <v>8830350.43</v>
      </c>
      <c r="F15" s="2">
        <v>2042260</v>
      </c>
      <c r="G15" s="3"/>
    </row>
    <row r="16" spans="1:7" s="11" customFormat="1" ht="15.75">
      <c r="A16" s="28" t="s">
        <v>40</v>
      </c>
      <c r="B16" s="29" t="s">
        <v>41</v>
      </c>
      <c r="C16" s="2">
        <f t="shared" si="0"/>
        <v>0</v>
      </c>
      <c r="D16" s="2">
        <v>0</v>
      </c>
      <c r="E16" s="2">
        <v>0</v>
      </c>
      <c r="F16" s="2">
        <v>0</v>
      </c>
      <c r="G16" s="3"/>
    </row>
    <row r="17" spans="1:9" s="40" customFormat="1" ht="67.5" customHeight="1">
      <c r="A17" s="28" t="s">
        <v>8</v>
      </c>
      <c r="B17" s="29" t="s">
        <v>9</v>
      </c>
      <c r="C17" s="2">
        <f aca="true" t="shared" si="1" ref="C17:C32">D17+E17</f>
        <v>0</v>
      </c>
      <c r="D17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</f>
        <v>-473326788.81</v>
      </c>
      <c r="E1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</f>
        <v>473326788.81</v>
      </c>
      <c r="F1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</f>
        <v>473326788.81</v>
      </c>
      <c r="G17" s="39"/>
      <c r="H17" s="46">
        <f>D17+E17</f>
        <v>0</v>
      </c>
      <c r="I17" s="46">
        <f>E17-F17</f>
        <v>0</v>
      </c>
    </row>
    <row r="18" spans="1:12" s="13" customFormat="1" ht="30.75" customHeight="1">
      <c r="A18" s="26" t="s">
        <v>14</v>
      </c>
      <c r="B18" s="27" t="s">
        <v>15</v>
      </c>
      <c r="C18" s="1">
        <f t="shared" si="1"/>
        <v>1435569.6600000001</v>
      </c>
      <c r="D18" s="1">
        <f>D19</f>
        <v>0</v>
      </c>
      <c r="E18" s="1">
        <f>E19</f>
        <v>1435569.6600000001</v>
      </c>
      <c r="F18" s="1">
        <f>F19</f>
        <v>1435569.6600000001</v>
      </c>
      <c r="G18" s="47">
        <f>D17-D36</f>
        <v>0</v>
      </c>
      <c r="H18" s="47">
        <f>E17-E36</f>
        <v>0</v>
      </c>
      <c r="I18" s="47">
        <f>F17-F36</f>
        <v>0</v>
      </c>
      <c r="J18" s="47"/>
      <c r="L18" s="48"/>
    </row>
    <row r="19" spans="1:7" s="13" customFormat="1" ht="38.25" customHeight="1">
      <c r="A19" s="28" t="s">
        <v>16</v>
      </c>
      <c r="B19" s="29" t="s">
        <v>25</v>
      </c>
      <c r="C19" s="2">
        <f t="shared" si="1"/>
        <v>1435569.6600000001</v>
      </c>
      <c r="D19" s="2">
        <f>D20+D21</f>
        <v>0</v>
      </c>
      <c r="E19" s="2">
        <f>E20+E21</f>
        <v>1435569.6600000001</v>
      </c>
      <c r="F19" s="2">
        <f>F20+F21</f>
        <v>1435569.6600000001</v>
      </c>
      <c r="G19" s="12"/>
    </row>
    <row r="20" spans="1:7" s="13" customFormat="1" ht="18.75" customHeight="1">
      <c r="A20" s="28" t="s">
        <v>17</v>
      </c>
      <c r="B20" s="29" t="s">
        <v>18</v>
      </c>
      <c r="C20" s="2">
        <f t="shared" si="1"/>
        <v>3900000</v>
      </c>
      <c r="D20" s="30">
        <v>0</v>
      </c>
      <c r="E20" s="30">
        <v>3900000</v>
      </c>
      <c r="F20" s="30">
        <v>3900000</v>
      </c>
      <c r="G20" s="12"/>
    </row>
    <row r="21" spans="1:7" s="38" customFormat="1" ht="18.75" customHeight="1">
      <c r="A21" s="28" t="s">
        <v>29</v>
      </c>
      <c r="B21" s="29" t="s">
        <v>30</v>
      </c>
      <c r="C21" s="2">
        <f t="shared" si="1"/>
        <v>-2464430.34</v>
      </c>
      <c r="D21" s="30">
        <v>0</v>
      </c>
      <c r="E21" s="30">
        <f>-2464430.33-0.01</f>
        <v>-2464430.34</v>
      </c>
      <c r="F21" s="30">
        <f>-2464430.33-0.01</f>
        <v>-2464430.34</v>
      </c>
      <c r="G21" s="37"/>
    </row>
    <row r="22" spans="1:7" s="15" customFormat="1" ht="18.75" customHeight="1">
      <c r="A22" s="26"/>
      <c r="B22" s="27" t="s">
        <v>31</v>
      </c>
      <c r="C22" s="1">
        <f t="shared" si="1"/>
        <v>87311786.34000003</v>
      </c>
      <c r="D22" s="31">
        <f>D11+D18</f>
        <v>-444374449.56</v>
      </c>
      <c r="E22" s="31">
        <f>E11+E18</f>
        <v>531686235.90000004</v>
      </c>
      <c r="F22" s="31">
        <f>F11+F18</f>
        <v>524898145.47</v>
      </c>
      <c r="G22" s="14"/>
    </row>
    <row r="23" spans="1:7" s="13" customFormat="1" ht="36.75" customHeight="1">
      <c r="A23" s="26" t="s">
        <v>19</v>
      </c>
      <c r="B23" s="27" t="s">
        <v>22</v>
      </c>
      <c r="C23" s="1">
        <f>D23+E23</f>
        <v>49529096.66</v>
      </c>
      <c r="D23" s="1">
        <f>D24+D29</f>
        <v>0</v>
      </c>
      <c r="E23" s="1">
        <f>E24+E29</f>
        <v>49529096.66</v>
      </c>
      <c r="F23" s="1">
        <f>F24+F29</f>
        <v>49529096.66</v>
      </c>
      <c r="G23" s="12"/>
    </row>
    <row r="24" spans="1:7" s="13" customFormat="1" ht="15.75">
      <c r="A24" s="28" t="s">
        <v>21</v>
      </c>
      <c r="B24" s="29" t="s">
        <v>20</v>
      </c>
      <c r="C24" s="2">
        <f>D24+E24</f>
        <v>51993527</v>
      </c>
      <c r="D24" s="2">
        <f>D25+D27</f>
        <v>0</v>
      </c>
      <c r="E24" s="2">
        <f>E25+E27</f>
        <v>51993527</v>
      </c>
      <c r="F24" s="2">
        <f>F25+F27</f>
        <v>51993527</v>
      </c>
      <c r="G24" s="12"/>
    </row>
    <row r="25" spans="1:7" s="13" customFormat="1" ht="15.75">
      <c r="A25" s="28" t="s">
        <v>49</v>
      </c>
      <c r="B25" s="29" t="s">
        <v>51</v>
      </c>
      <c r="C25" s="2">
        <f t="shared" si="1"/>
        <v>48093527</v>
      </c>
      <c r="D25" s="2">
        <f>D26</f>
        <v>0</v>
      </c>
      <c r="E25" s="2">
        <f>E26</f>
        <v>48093527</v>
      </c>
      <c r="F25" s="2">
        <f>F26</f>
        <v>48093527</v>
      </c>
      <c r="G25" s="12"/>
    </row>
    <row r="26" spans="1:7" s="13" customFormat="1" ht="15.75">
      <c r="A26" s="28" t="s">
        <v>50</v>
      </c>
      <c r="B26" s="29" t="s">
        <v>52</v>
      </c>
      <c r="C26" s="2">
        <f t="shared" si="1"/>
        <v>48093527</v>
      </c>
      <c r="D26" s="2">
        <v>0</v>
      </c>
      <c r="E26" s="2">
        <v>48093527</v>
      </c>
      <c r="F26" s="2">
        <v>48093527</v>
      </c>
      <c r="G26" s="12"/>
    </row>
    <row r="27" spans="1:7" s="13" customFormat="1" ht="15.75">
      <c r="A27" s="28" t="s">
        <v>23</v>
      </c>
      <c r="B27" s="29" t="s">
        <v>24</v>
      </c>
      <c r="C27" s="2">
        <f t="shared" si="1"/>
        <v>3900000</v>
      </c>
      <c r="D27" s="2">
        <f>D28</f>
        <v>0</v>
      </c>
      <c r="E27" s="2">
        <f>E28</f>
        <v>3900000</v>
      </c>
      <c r="F27" s="2">
        <f>F28</f>
        <v>3900000</v>
      </c>
      <c r="G27" s="12"/>
    </row>
    <row r="28" spans="1:7" s="13" customFormat="1" ht="31.5">
      <c r="A28" s="28" t="s">
        <v>27</v>
      </c>
      <c r="B28" s="29" t="s">
        <v>28</v>
      </c>
      <c r="C28" s="2">
        <f t="shared" si="1"/>
        <v>3900000</v>
      </c>
      <c r="D28" s="30">
        <v>0</v>
      </c>
      <c r="E28" s="30">
        <v>3900000</v>
      </c>
      <c r="F28" s="30">
        <v>3900000</v>
      </c>
      <c r="G28" s="12"/>
    </row>
    <row r="29" spans="1:7" s="13" customFormat="1" ht="18.75" customHeight="1">
      <c r="A29" s="28" t="s">
        <v>32</v>
      </c>
      <c r="B29" s="29" t="s">
        <v>33</v>
      </c>
      <c r="C29" s="2">
        <f>D29+E29</f>
        <v>-2464430.34</v>
      </c>
      <c r="D29" s="30">
        <f aca="true" t="shared" si="2" ref="D29:F30">D30</f>
        <v>0</v>
      </c>
      <c r="E29" s="30">
        <f t="shared" si="2"/>
        <v>-2464430.34</v>
      </c>
      <c r="F29" s="30">
        <f t="shared" si="2"/>
        <v>-2464430.34</v>
      </c>
      <c r="G29" s="12"/>
    </row>
    <row r="30" spans="1:7" s="13" customFormat="1" ht="18.75" customHeight="1">
      <c r="A30" s="28" t="s">
        <v>34</v>
      </c>
      <c r="B30" s="29" t="s">
        <v>35</v>
      </c>
      <c r="C30" s="2">
        <f t="shared" si="1"/>
        <v>-2464430.34</v>
      </c>
      <c r="D30" s="30">
        <f t="shared" si="2"/>
        <v>0</v>
      </c>
      <c r="E30" s="30">
        <f>E31</f>
        <v>-2464430.34</v>
      </c>
      <c r="F30" s="30">
        <f t="shared" si="2"/>
        <v>-2464430.34</v>
      </c>
      <c r="G30" s="12"/>
    </row>
    <row r="31" spans="1:7" s="38" customFormat="1" ht="31.5">
      <c r="A31" s="28" t="s">
        <v>36</v>
      </c>
      <c r="B31" s="29" t="s">
        <v>28</v>
      </c>
      <c r="C31" s="2">
        <f t="shared" si="1"/>
        <v>-2464430.34</v>
      </c>
      <c r="D31" s="30">
        <v>0</v>
      </c>
      <c r="E31" s="30">
        <f>-2464430.33-0.01</f>
        <v>-2464430.34</v>
      </c>
      <c r="F31" s="30">
        <f>-2464430.33-0.01</f>
        <v>-2464430.34</v>
      </c>
      <c r="G31" s="37"/>
    </row>
    <row r="32" spans="1:7" s="13" customFormat="1" ht="36.75" customHeight="1">
      <c r="A32" s="26" t="s">
        <v>10</v>
      </c>
      <c r="B32" s="27" t="s">
        <v>1</v>
      </c>
      <c r="C32" s="1">
        <f t="shared" si="1"/>
        <v>37782689.68000001</v>
      </c>
      <c r="D32" s="1">
        <f>D33</f>
        <v>-444374449.56</v>
      </c>
      <c r="E32" s="1">
        <f>E33</f>
        <v>482157139.24</v>
      </c>
      <c r="F32" s="1">
        <f>F33</f>
        <v>475369048.81</v>
      </c>
      <c r="G32" s="12"/>
    </row>
    <row r="33" spans="1:10" s="13" customFormat="1" ht="31.5">
      <c r="A33" s="28" t="s">
        <v>11</v>
      </c>
      <c r="B33" s="29" t="s">
        <v>26</v>
      </c>
      <c r="C33" s="2">
        <f>D33+E33</f>
        <v>37782689.68000001</v>
      </c>
      <c r="D33" s="2">
        <f>D36+D34+D35</f>
        <v>-444374449.56</v>
      </c>
      <c r="E33" s="2">
        <f>E36+E34+E35</f>
        <v>482157139.24</v>
      </c>
      <c r="F33" s="2">
        <f>F36+F34+F35</f>
        <v>475369048.81</v>
      </c>
      <c r="G33" s="12"/>
      <c r="J33" s="36" t="s">
        <v>44</v>
      </c>
    </row>
    <row r="34" spans="1:7" s="13" customFormat="1" ht="15.75">
      <c r="A34" s="28" t="s">
        <v>42</v>
      </c>
      <c r="B34" s="29" t="s">
        <v>39</v>
      </c>
      <c r="C34" s="2">
        <f>D34+E34</f>
        <v>37782689.68</v>
      </c>
      <c r="D34" s="2">
        <f>400000+4488811+22315673.67+638190+207500+350000+150000+250000+2164.58+150000</f>
        <v>28952339.25</v>
      </c>
      <c r="E34" s="2">
        <f>8771649.27+50000+8701.16</f>
        <v>8830350.43</v>
      </c>
      <c r="F34" s="2">
        <v>2042260</v>
      </c>
      <c r="G34" s="12"/>
    </row>
    <row r="35" spans="1:7" s="13" customFormat="1" ht="15.75">
      <c r="A35" s="28" t="s">
        <v>43</v>
      </c>
      <c r="B35" s="29" t="s">
        <v>41</v>
      </c>
      <c r="C35" s="2">
        <f>D35+E35</f>
        <v>0</v>
      </c>
      <c r="D35" s="2">
        <v>0</v>
      </c>
      <c r="E35" s="2">
        <v>0</v>
      </c>
      <c r="F35" s="2">
        <v>0</v>
      </c>
      <c r="G35" s="12"/>
    </row>
    <row r="36" spans="1:7" s="38" customFormat="1" ht="63">
      <c r="A36" s="42" t="s">
        <v>12</v>
      </c>
      <c r="B36" s="43" t="s">
        <v>9</v>
      </c>
      <c r="C36" s="2">
        <f>D36+E36</f>
        <v>0</v>
      </c>
      <c r="D36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</f>
        <v>-473326788.81</v>
      </c>
      <c r="E36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</f>
        <v>473326788.81</v>
      </c>
      <c r="F36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</f>
        <v>473326788.81</v>
      </c>
      <c r="G36" s="37"/>
    </row>
    <row r="37" spans="1:8" s="15" customFormat="1" ht="31.5">
      <c r="A37" s="26"/>
      <c r="B37" s="27" t="s">
        <v>37</v>
      </c>
      <c r="C37" s="1">
        <f>D37+E37</f>
        <v>87311786.33999997</v>
      </c>
      <c r="D37" s="31">
        <f>D23+D32</f>
        <v>-444374449.56</v>
      </c>
      <c r="E37" s="31">
        <f>E23+E32</f>
        <v>531686235.9</v>
      </c>
      <c r="F37" s="31">
        <f>F23+F32</f>
        <v>524898145.47</v>
      </c>
      <c r="G37" s="14"/>
      <c r="H37" s="32"/>
    </row>
    <row r="38" spans="1:8" s="16" customFormat="1" ht="38.25" customHeight="1">
      <c r="A38" s="33"/>
      <c r="B38" s="33"/>
      <c r="C38" s="34"/>
      <c r="D38" s="34"/>
      <c r="E38" s="34"/>
      <c r="F38" s="34"/>
      <c r="H38" s="17"/>
    </row>
    <row r="39" spans="1:6" s="16" customFormat="1" ht="28.5" customHeight="1">
      <c r="A39" s="64" t="s">
        <v>59</v>
      </c>
      <c r="B39" s="65"/>
      <c r="C39" s="51"/>
      <c r="D39" s="51"/>
      <c r="E39" s="71"/>
      <c r="F39" s="71"/>
    </row>
    <row r="40" spans="1:7" s="16" customFormat="1" ht="20.25" customHeight="1">
      <c r="A40" s="64" t="s">
        <v>58</v>
      </c>
      <c r="B40" s="65"/>
      <c r="C40" s="51"/>
      <c r="D40" s="51"/>
      <c r="E40" s="66"/>
      <c r="F40" s="51" t="s">
        <v>60</v>
      </c>
      <c r="G40" s="18"/>
    </row>
    <row r="41" spans="1:7" s="20" customFormat="1" ht="21.75" customHeight="1">
      <c r="A41" s="67"/>
      <c r="B41" s="68"/>
      <c r="C41" s="69"/>
      <c r="D41" s="69"/>
      <c r="E41" s="69"/>
      <c r="F41" s="70"/>
      <c r="G41" s="21"/>
    </row>
    <row r="42" spans="1:7" s="19" customFormat="1" ht="18.75" customHeight="1">
      <c r="A42" s="50"/>
      <c r="B42" s="61"/>
      <c r="C42" s="59"/>
      <c r="D42" s="60"/>
      <c r="E42" s="60"/>
      <c r="F42" s="60"/>
      <c r="G42" s="22"/>
    </row>
    <row r="43" spans="1:7" s="19" customFormat="1" ht="18.75">
      <c r="A43" s="23"/>
      <c r="B43" s="23"/>
      <c r="C43" s="35"/>
      <c r="D43" s="35"/>
      <c r="E43" s="35"/>
      <c r="F43" s="35"/>
      <c r="G43" s="22"/>
    </row>
    <row r="44" spans="1:7" s="24" customFormat="1" ht="18.75">
      <c r="A44" s="23"/>
      <c r="B44" s="23"/>
      <c r="C44" s="35"/>
      <c r="D44" s="35"/>
      <c r="E44" s="35"/>
      <c r="F44" s="35"/>
      <c r="G44" s="22"/>
    </row>
    <row r="45" spans="1:2" ht="12.75" customHeight="1">
      <c r="A45" s="25"/>
      <c r="B45" s="25"/>
    </row>
  </sheetData>
  <sheetProtection/>
  <mergeCells count="10">
    <mergeCell ref="E39:F39"/>
    <mergeCell ref="D2:E2"/>
    <mergeCell ref="A1:F1"/>
    <mergeCell ref="A7:F7"/>
    <mergeCell ref="A8:E8"/>
    <mergeCell ref="A9:A10"/>
    <mergeCell ref="B9:B10"/>
    <mergeCell ref="C9:C10"/>
    <mergeCell ref="D9:D10"/>
    <mergeCell ref="E9:F9"/>
  </mergeCells>
  <printOptions horizontalCentered="1"/>
  <pageMargins left="0.7480314960629921" right="0.3937007874015748" top="0.5905511811023623" bottom="0.1968503937007874" header="0.2362204724409449" footer="0.1968503937007874"/>
  <pageSetup firstPageNumber="0" useFirstPageNumber="1" fitToHeight="1" fitToWidth="1" horizontalDpi="600" verticalDpi="600" orientation="portrait" paperSize="9" scale="74" r:id="rId1"/>
  <rowBreaks count="2" manualBreakCount="2">
    <brk id="42" max="5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2019-06-06T10:57:44Z</cp:lastPrinted>
  <dcterms:created xsi:type="dcterms:W3CDTF">2014-01-17T10:52:16Z</dcterms:created>
  <dcterms:modified xsi:type="dcterms:W3CDTF">2019-07-30T06:49:57Z</dcterms:modified>
  <cp:category/>
  <cp:version/>
  <cp:contentType/>
  <cp:contentStatus/>
</cp:coreProperties>
</file>